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https://d.docs.live.net/ba5ee97c13edf766/Desktop/"/>
    </mc:Choice>
  </mc:AlternateContent>
  <xr:revisionPtr revIDLastSave="15" documentId="8_{631CE2C2-B6FE-4867-BBE2-B516B1335CD1}" xr6:coauthVersionLast="47" xr6:coauthVersionMax="47" xr10:uidLastSave="{3FE0D377-C12C-4E36-8202-F0DBE885D56D}"/>
  <bookViews>
    <workbookView xWindow="-110" yWindow="-110" windowWidth="19420" windowHeight="10300" xr2:uid="{00000000-000D-0000-FFFF-FFFF00000000}"/>
  </bookViews>
  <sheets>
    <sheet name="WAREHOUSE" sheetId="7" r:id="rId1"/>
    <sheet name="elemental budget type B" sheetId="8" r:id="rId2"/>
    <sheet name="elemental budget type C" sheetId="9" r:id="rId3"/>
  </sheets>
  <externalReferences>
    <externalReference r:id="rId4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h">#REF!</definedName>
    <definedName name="\i">#REF!</definedName>
    <definedName name="\k">#REF!</definedName>
    <definedName name="\m">#REF!</definedName>
    <definedName name="\n">#REF!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\w">#REF!</definedName>
    <definedName name="\y">#REF!</definedName>
    <definedName name="\z">#REF!</definedName>
    <definedName name="_SEC1200">#REF!</definedName>
    <definedName name="A">#REF!</definedName>
    <definedName name="B">#REF!</definedName>
    <definedName name="BOQ">#REF!</definedName>
    <definedName name="C_">#REF!</definedName>
    <definedName name="CA">#REF!</definedName>
    <definedName name="CA0">#REF!</definedName>
    <definedName name="CI">#REF!</definedName>
    <definedName name="CI0">#REF!</definedName>
    <definedName name="CLIENT">#REF!</definedName>
    <definedName name="CON">#REF!</definedName>
    <definedName name="CTO">#REF!</definedName>
    <definedName name="CTY">#REF!</definedName>
    <definedName name="CUSTOMER">#REF!</definedName>
    <definedName name="D">#REF!</definedName>
    <definedName name="DATA">#REF!</definedName>
    <definedName name="DATE">#REF!</definedName>
    <definedName name="E">#REF!</definedName>
    <definedName name="ENGINEER">#REF!</definedName>
    <definedName name="EXIT">#REF!</definedName>
    <definedName name="F">#REF!</definedName>
    <definedName name="fff">#REF!</definedName>
    <definedName name="G">#REF!</definedName>
    <definedName name="GRANDTOTAL">#REF!</definedName>
    <definedName name="H">#REF!</definedName>
    <definedName name="HC">#REF!</definedName>
    <definedName name="HC0">#REF!</definedName>
    <definedName name="HC1_">#REF!</definedName>
    <definedName name="HS">#REF!</definedName>
    <definedName name="HS0">#REF!</definedName>
    <definedName name="I">#REF!</definedName>
    <definedName name="IN">#REF!</definedName>
    <definedName name="IN0">#REF!</definedName>
    <definedName name="K">#REF!</definedName>
    <definedName name="L">#REF!</definedName>
    <definedName name="LO">#REF!</definedName>
    <definedName name="LO0">#REF!</definedName>
    <definedName name="LS">#REF!</definedName>
    <definedName name="LS0">#REF!</definedName>
    <definedName name="LU">#REF!</definedName>
    <definedName name="LU0">#REF!</definedName>
    <definedName name="M">#REF!</definedName>
    <definedName name="N">#REF!</definedName>
    <definedName name="NUM">#REF!</definedName>
    <definedName name="OFFICE">#REF!</definedName>
    <definedName name="OT">#REF!</definedName>
    <definedName name="OT0">#REF!</definedName>
    <definedName name="PF">#REF!</definedName>
    <definedName name="PF0">#REF!</definedName>
    <definedName name="PRINT">#REF!</definedName>
    <definedName name="_xlnm.Print_Area" localSheetId="1">'elemental budget type B'!$A$1:$I$522</definedName>
    <definedName name="_xlnm.Print_Area" localSheetId="2">'elemental budget type C'!$A$1:$I$521</definedName>
    <definedName name="_xlnm.Print_Area" localSheetId="0">WAREHOUSE!$A$1:$I$526</definedName>
    <definedName name="_xlnm.Print_Area">#REF!</definedName>
    <definedName name="PRINT_AREA_MI">#REF!</definedName>
    <definedName name="PRINTER">#REF!</definedName>
    <definedName name="STATISTICS">#REF!</definedName>
    <definedName name="TABLE">#REF!</definedName>
    <definedName name="TBL">#REF!</definedName>
    <definedName name="TITLE">#REF!</definedName>
    <definedName name="TOTALCOST">#REF!</definedName>
    <definedName name="TOTALMARGIN">#REF!</definedName>
    <definedName name="TOTALPRICE">#REF!</definedName>
    <definedName name="TOTALSTOCK">#REF!</definedName>
    <definedName name="TOTSTOCKCOST">#REF!</definedName>
    <definedName name="TR">#REF!</definedName>
    <definedName name="TR0">#REF!</definedName>
    <definedName name="WS">#REF!</definedName>
    <definedName name="WS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29" i="9" l="1"/>
  <c r="C359" i="9"/>
  <c r="C296" i="7"/>
  <c r="F296" i="7" s="1"/>
  <c r="C293" i="8"/>
  <c r="F293" i="8" s="1"/>
  <c r="C295" i="9"/>
  <c r="C293" i="9"/>
  <c r="C294" i="9"/>
  <c r="F294" i="9" s="1"/>
  <c r="C281" i="9"/>
  <c r="C280" i="9"/>
  <c r="C275" i="9"/>
  <c r="C266" i="9"/>
  <c r="C261" i="9"/>
  <c r="C263" i="9" s="1"/>
  <c r="C235" i="9"/>
  <c r="C225" i="9"/>
  <c r="C213" i="9"/>
  <c r="C214" i="9" s="1"/>
  <c r="C197" i="9"/>
  <c r="C176" i="9"/>
  <c r="C155" i="9"/>
  <c r="C154" i="9"/>
  <c r="C145" i="9"/>
  <c r="C147" i="9" s="1"/>
  <c r="C124" i="9"/>
  <c r="C30" i="8"/>
  <c r="C33" i="7"/>
  <c r="C47" i="9"/>
  <c r="C355" i="9" l="1"/>
  <c r="C198" i="9"/>
  <c r="C177" i="9"/>
  <c r="C239" i="9"/>
  <c r="C102" i="9"/>
  <c r="C150" i="9"/>
  <c r="C237" i="9"/>
  <c r="C91" i="9"/>
  <c r="C86" i="9"/>
  <c r="C88" i="9" s="1"/>
  <c r="C217" i="9" l="1"/>
  <c r="C219" i="9" s="1"/>
  <c r="C222" i="9"/>
  <c r="F47" i="9" l="1"/>
  <c r="G516" i="9"/>
  <c r="I516" i="9" s="1"/>
  <c r="C506" i="9"/>
  <c r="C505" i="9"/>
  <c r="C504" i="9"/>
  <c r="C503" i="9"/>
  <c r="C502" i="9"/>
  <c r="C501" i="9"/>
  <c r="C500" i="9"/>
  <c r="F492" i="9"/>
  <c r="E490" i="9"/>
  <c r="F490" i="9" s="1"/>
  <c r="F489" i="9"/>
  <c r="F488" i="9"/>
  <c r="F487" i="9"/>
  <c r="E486" i="9"/>
  <c r="F486" i="9" s="1"/>
  <c r="F485" i="9"/>
  <c r="F483" i="9"/>
  <c r="F482" i="9"/>
  <c r="F481" i="9"/>
  <c r="F480" i="9"/>
  <c r="F479" i="9"/>
  <c r="F478" i="9"/>
  <c r="E477" i="9"/>
  <c r="F477" i="9" s="1"/>
  <c r="E476" i="9"/>
  <c r="F476" i="9" s="1"/>
  <c r="E475" i="9"/>
  <c r="F475" i="9" s="1"/>
  <c r="F473" i="9"/>
  <c r="E472" i="9"/>
  <c r="F472" i="9" s="1"/>
  <c r="F470" i="9"/>
  <c r="E467" i="9"/>
  <c r="F467" i="9" s="1"/>
  <c r="F463" i="9"/>
  <c r="F462" i="9"/>
  <c r="F454" i="9"/>
  <c r="F452" i="9"/>
  <c r="F451" i="9"/>
  <c r="F450" i="9"/>
  <c r="F449" i="9"/>
  <c r="F448" i="9"/>
  <c r="F447" i="9"/>
  <c r="F446" i="9"/>
  <c r="F445" i="9"/>
  <c r="G439" i="9"/>
  <c r="I439" i="9" s="1"/>
  <c r="E432" i="9"/>
  <c r="F432" i="9" s="1"/>
  <c r="G432" i="9" s="1"/>
  <c r="F431" i="9"/>
  <c r="F430" i="9"/>
  <c r="E429" i="9"/>
  <c r="F429" i="9" s="1"/>
  <c r="F428" i="9"/>
  <c r="F427" i="9"/>
  <c r="E426" i="9"/>
  <c r="F426" i="9" s="1"/>
  <c r="E425" i="9"/>
  <c r="F425" i="9" s="1"/>
  <c r="E424" i="9"/>
  <c r="F424" i="9" s="1"/>
  <c r="E423" i="9"/>
  <c r="F423" i="9" s="1"/>
  <c r="E422" i="9"/>
  <c r="F422" i="9" s="1"/>
  <c r="E421" i="9"/>
  <c r="F421" i="9" s="1"/>
  <c r="E420" i="9"/>
  <c r="F420" i="9" s="1"/>
  <c r="E419" i="9"/>
  <c r="F419" i="9" s="1"/>
  <c r="F418" i="9"/>
  <c r="F417" i="9"/>
  <c r="F416" i="9"/>
  <c r="E415" i="9"/>
  <c r="F415" i="9" s="1"/>
  <c r="F414" i="9"/>
  <c r="E413" i="9"/>
  <c r="F413" i="9" s="1"/>
  <c r="F412" i="9"/>
  <c r="E411" i="9"/>
  <c r="F411" i="9" s="1"/>
  <c r="F410" i="9"/>
  <c r="F409" i="9"/>
  <c r="E409" i="9"/>
  <c r="F408" i="9"/>
  <c r="F407" i="9"/>
  <c r="E407" i="9"/>
  <c r="F406" i="9"/>
  <c r="E405" i="9"/>
  <c r="F405" i="9" s="1"/>
  <c r="E401" i="9"/>
  <c r="F401" i="9" s="1"/>
  <c r="E400" i="9"/>
  <c r="F400" i="9" s="1"/>
  <c r="E399" i="9"/>
  <c r="F399" i="9" s="1"/>
  <c r="E398" i="9"/>
  <c r="F398" i="9" s="1"/>
  <c r="E394" i="9"/>
  <c r="F394" i="9" s="1"/>
  <c r="F393" i="9"/>
  <c r="F392" i="9"/>
  <c r="E391" i="9"/>
  <c r="F391" i="9" s="1"/>
  <c r="E390" i="9"/>
  <c r="F390" i="9" s="1"/>
  <c r="E388" i="9"/>
  <c r="E389" i="9" s="1"/>
  <c r="F389" i="9" s="1"/>
  <c r="E387" i="9"/>
  <c r="F387" i="9" s="1"/>
  <c r="F386" i="9"/>
  <c r="E386" i="9"/>
  <c r="E385" i="9"/>
  <c r="F385" i="9" s="1"/>
  <c r="E384" i="9"/>
  <c r="F384" i="9" s="1"/>
  <c r="F375" i="9"/>
  <c r="F374" i="9"/>
  <c r="F363" i="9"/>
  <c r="F362" i="9"/>
  <c r="F361" i="9"/>
  <c r="F360" i="9"/>
  <c r="F359" i="9"/>
  <c r="F356" i="9"/>
  <c r="F355" i="9"/>
  <c r="F342" i="9"/>
  <c r="F341" i="9"/>
  <c r="G342" i="9" s="1"/>
  <c r="G337" i="9"/>
  <c r="F328" i="9"/>
  <c r="F327" i="9"/>
  <c r="F326" i="9"/>
  <c r="F325" i="9"/>
  <c r="F324" i="9"/>
  <c r="F323" i="9"/>
  <c r="F322" i="9"/>
  <c r="F321" i="9"/>
  <c r="F314" i="9"/>
  <c r="G309" i="9"/>
  <c r="F298" i="9"/>
  <c r="F297" i="9"/>
  <c r="F295" i="9"/>
  <c r="F293" i="9"/>
  <c r="F282" i="9"/>
  <c r="F281" i="9"/>
  <c r="E280" i="9"/>
  <c r="F280" i="9" s="1"/>
  <c r="F276" i="9"/>
  <c r="C296" i="9"/>
  <c r="F296" i="9" s="1"/>
  <c r="E274" i="9"/>
  <c r="F274" i="9" s="1"/>
  <c r="E270" i="9"/>
  <c r="F270" i="9" s="1"/>
  <c r="D270" i="9"/>
  <c r="D271" i="9" s="1"/>
  <c r="D272" i="9" s="1"/>
  <c r="D273" i="9" s="1"/>
  <c r="F269" i="9"/>
  <c r="F265" i="9"/>
  <c r="F264" i="9"/>
  <c r="F257" i="9"/>
  <c r="F253" i="9"/>
  <c r="F252" i="9"/>
  <c r="F251" i="9"/>
  <c r="F250" i="9"/>
  <c r="F249" i="9"/>
  <c r="F248" i="9"/>
  <c r="F240" i="9"/>
  <c r="F239" i="9"/>
  <c r="F237" i="9"/>
  <c r="F235" i="9"/>
  <c r="F225" i="9"/>
  <c r="G225" i="9" s="1"/>
  <c r="F221" i="9"/>
  <c r="F220" i="9"/>
  <c r="D213" i="9"/>
  <c r="C238" i="9"/>
  <c r="F238" i="9" s="1"/>
  <c r="F212" i="9"/>
  <c r="D211" i="9"/>
  <c r="E210" i="9"/>
  <c r="F210" i="9" s="1"/>
  <c r="E206" i="9"/>
  <c r="F206" i="9" s="1"/>
  <c r="D206" i="9"/>
  <c r="D207" i="9" s="1"/>
  <c r="D208" i="9" s="1"/>
  <c r="D209" i="9" s="1"/>
  <c r="F205" i="9"/>
  <c r="F201" i="9"/>
  <c r="F200" i="9"/>
  <c r="F199" i="9"/>
  <c r="F198" i="9"/>
  <c r="F196" i="9"/>
  <c r="E195" i="9"/>
  <c r="J194" i="9"/>
  <c r="F191" i="9"/>
  <c r="F190" i="9"/>
  <c r="F189" i="9"/>
  <c r="F188" i="9"/>
  <c r="F187" i="9"/>
  <c r="F186" i="9"/>
  <c r="J184" i="9"/>
  <c r="J193" i="9" s="1"/>
  <c r="F180" i="9"/>
  <c r="F179" i="9"/>
  <c r="C178" i="9"/>
  <c r="F178" i="9" s="1"/>
  <c r="F176" i="9"/>
  <c r="F165" i="9"/>
  <c r="F163" i="9"/>
  <c r="E161" i="9"/>
  <c r="F161" i="9" s="1"/>
  <c r="F158" i="9"/>
  <c r="F155" i="9"/>
  <c r="F154" i="9"/>
  <c r="E150" i="9"/>
  <c r="E164" i="9" s="1"/>
  <c r="F164" i="9" s="1"/>
  <c r="F149" i="9"/>
  <c r="F148" i="9"/>
  <c r="E145" i="9"/>
  <c r="E217" i="9" s="1"/>
  <c r="D138" i="9"/>
  <c r="D139" i="9" s="1"/>
  <c r="D140" i="9" s="1"/>
  <c r="D141" i="9" s="1"/>
  <c r="D136" i="9"/>
  <c r="E135" i="9"/>
  <c r="F135" i="9" s="1"/>
  <c r="E132" i="9"/>
  <c r="F132" i="9" s="1"/>
  <c r="E131" i="9"/>
  <c r="F131" i="9" s="1"/>
  <c r="D131" i="9"/>
  <c r="D132" i="9" s="1"/>
  <c r="D133" i="9" s="1"/>
  <c r="D134" i="9" s="1"/>
  <c r="F130" i="9"/>
  <c r="F127" i="9"/>
  <c r="F125" i="9"/>
  <c r="F123" i="9"/>
  <c r="F122" i="9"/>
  <c r="F120" i="9"/>
  <c r="F118" i="9"/>
  <c r="F117" i="9"/>
  <c r="F116" i="9"/>
  <c r="F115" i="9"/>
  <c r="F114" i="9"/>
  <c r="F113" i="9"/>
  <c r="F105" i="9"/>
  <c r="F104" i="9"/>
  <c r="C103" i="9"/>
  <c r="F103" i="9" s="1"/>
  <c r="F102" i="9"/>
  <c r="F101" i="9"/>
  <c r="E98" i="9"/>
  <c r="E172" i="9" s="1"/>
  <c r="E97" i="9"/>
  <c r="E96" i="9"/>
  <c r="F96" i="9" s="1"/>
  <c r="E95" i="9"/>
  <c r="F94" i="9"/>
  <c r="E94" i="9"/>
  <c r="E168" i="9" s="1"/>
  <c r="F91" i="9"/>
  <c r="F90" i="9"/>
  <c r="F89" i="9"/>
  <c r="E88" i="9"/>
  <c r="F88" i="9" s="1"/>
  <c r="E87" i="9"/>
  <c r="F87" i="9" s="1"/>
  <c r="E86" i="9"/>
  <c r="F86" i="9" s="1"/>
  <c r="E83" i="9"/>
  <c r="F83" i="9" s="1"/>
  <c r="D81" i="9"/>
  <c r="D82" i="9" s="1"/>
  <c r="F78" i="9"/>
  <c r="E77" i="9"/>
  <c r="E79" i="9" s="1"/>
  <c r="F79" i="9" s="1"/>
  <c r="E72" i="9"/>
  <c r="F72" i="9" s="1"/>
  <c r="D72" i="9"/>
  <c r="D73" i="9" s="1"/>
  <c r="D74" i="9" s="1"/>
  <c r="D76" i="9" s="1"/>
  <c r="F71" i="9"/>
  <c r="F68" i="9"/>
  <c r="E67" i="9"/>
  <c r="E124" i="9" s="1"/>
  <c r="F66" i="9"/>
  <c r="E64" i="9"/>
  <c r="E65" i="9" s="1"/>
  <c r="F65" i="9" s="1"/>
  <c r="F63" i="9"/>
  <c r="F61" i="9"/>
  <c r="F60" i="9"/>
  <c r="F59" i="9"/>
  <c r="F58" i="9"/>
  <c r="F57" i="9"/>
  <c r="F56" i="9"/>
  <c r="E55" i="9"/>
  <c r="F50" i="9"/>
  <c r="F49" i="9"/>
  <c r="C48" i="9"/>
  <c r="F48" i="9" s="1"/>
  <c r="F46" i="9"/>
  <c r="F42" i="9"/>
  <c r="F41" i="9"/>
  <c r="F40" i="9"/>
  <c r="F39" i="9"/>
  <c r="F38" i="9"/>
  <c r="F35" i="9"/>
  <c r="F34" i="9"/>
  <c r="G36" i="9" s="1"/>
  <c r="F31" i="9"/>
  <c r="F30" i="9"/>
  <c r="F29" i="9"/>
  <c r="F28" i="9"/>
  <c r="F24" i="9"/>
  <c r="E23" i="9"/>
  <c r="F23" i="9" s="1"/>
  <c r="E22" i="9"/>
  <c r="F22" i="9" s="1"/>
  <c r="E21" i="9"/>
  <c r="F21" i="9" s="1"/>
  <c r="E20" i="9"/>
  <c r="F20" i="9" s="1"/>
  <c r="D20" i="9"/>
  <c r="D21" i="9" s="1"/>
  <c r="D22" i="9" s="1"/>
  <c r="F19" i="9"/>
  <c r="F16" i="9"/>
  <c r="F15" i="9"/>
  <c r="E14" i="9"/>
  <c r="F13" i="9"/>
  <c r="F10" i="9"/>
  <c r="G10" i="9" s="1"/>
  <c r="C430" i="8"/>
  <c r="C358" i="8"/>
  <c r="C294" i="8"/>
  <c r="C292" i="8"/>
  <c r="C279" i="8"/>
  <c r="C280" i="8"/>
  <c r="C274" i="8"/>
  <c r="C295" i="8" s="1"/>
  <c r="C265" i="8"/>
  <c r="C260" i="8"/>
  <c r="C262" i="8" s="1"/>
  <c r="C235" i="8"/>
  <c r="C225" i="8"/>
  <c r="C213" i="8"/>
  <c r="E133" i="9" l="1"/>
  <c r="E134" i="9" s="1"/>
  <c r="F134" i="9" s="1"/>
  <c r="E271" i="9"/>
  <c r="F271" i="9" s="1"/>
  <c r="G363" i="9"/>
  <c r="C344" i="9"/>
  <c r="F344" i="9" s="1"/>
  <c r="G345" i="9" s="1"/>
  <c r="C354" i="9"/>
  <c r="F354" i="9" s="1"/>
  <c r="G356" i="9" s="1"/>
  <c r="H356" i="9" s="1"/>
  <c r="C126" i="9"/>
  <c r="G375" i="9"/>
  <c r="H375" i="9" s="1"/>
  <c r="E80" i="9"/>
  <c r="F80" i="9" s="1"/>
  <c r="F98" i="9"/>
  <c r="F388" i="9"/>
  <c r="G394" i="9" s="1"/>
  <c r="F145" i="9"/>
  <c r="G252" i="9"/>
  <c r="G450" i="9"/>
  <c r="E147" i="9"/>
  <c r="E160" i="9" s="1"/>
  <c r="F160" i="9" s="1"/>
  <c r="F64" i="9"/>
  <c r="E76" i="9"/>
  <c r="F76" i="9" s="1"/>
  <c r="G490" i="9"/>
  <c r="G506" i="9"/>
  <c r="H506" i="9" s="1"/>
  <c r="I507" i="9" s="1"/>
  <c r="G60" i="9"/>
  <c r="G190" i="9"/>
  <c r="E207" i="9"/>
  <c r="F207" i="9" s="1"/>
  <c r="G401" i="9"/>
  <c r="G483" i="9"/>
  <c r="F67" i="9"/>
  <c r="G69" i="9" s="1"/>
  <c r="G473" i="9"/>
  <c r="G328" i="9"/>
  <c r="G282" i="9"/>
  <c r="G105" i="9"/>
  <c r="H105" i="9" s="1"/>
  <c r="G43" i="9"/>
  <c r="G25" i="9"/>
  <c r="E171" i="9"/>
  <c r="F97" i="9"/>
  <c r="E222" i="9"/>
  <c r="F150" i="9"/>
  <c r="E170" i="9"/>
  <c r="F14" i="9"/>
  <c r="G17" i="9" s="1"/>
  <c r="E456" i="9"/>
  <c r="F456" i="9" s="1"/>
  <c r="E121" i="9"/>
  <c r="E228" i="9"/>
  <c r="F168" i="9"/>
  <c r="E73" i="9"/>
  <c r="D23" i="9"/>
  <c r="F77" i="9"/>
  <c r="G117" i="9"/>
  <c r="F124" i="9"/>
  <c r="E136" i="9"/>
  <c r="E142" i="9"/>
  <c r="E232" i="9"/>
  <c r="F172" i="9"/>
  <c r="G298" i="9"/>
  <c r="H298" i="9" s="1"/>
  <c r="E197" i="9"/>
  <c r="E457" i="9"/>
  <c r="F457" i="9" s="1"/>
  <c r="E460" i="9"/>
  <c r="F460" i="9" s="1"/>
  <c r="E261" i="9"/>
  <c r="F261" i="9" s="1"/>
  <c r="H180" i="9"/>
  <c r="G50" i="9"/>
  <c r="H50" i="9" s="1"/>
  <c r="E112" i="9"/>
  <c r="F55" i="9"/>
  <c r="G55" i="9" s="1"/>
  <c r="D75" i="9"/>
  <c r="D77" i="9" s="1"/>
  <c r="G91" i="9"/>
  <c r="E169" i="9"/>
  <c r="F95" i="9"/>
  <c r="G429" i="9"/>
  <c r="G31" i="9"/>
  <c r="E272" i="9"/>
  <c r="F275" i="9"/>
  <c r="E146" i="9"/>
  <c r="F217" i="9"/>
  <c r="C222" i="8"/>
  <c r="C236" i="8"/>
  <c r="C217" i="8"/>
  <c r="C219" i="8" s="1"/>
  <c r="C312" i="8"/>
  <c r="E219" i="9" l="1"/>
  <c r="E263" i="9" s="1"/>
  <c r="F263" i="9" s="1"/>
  <c r="F133" i="9"/>
  <c r="C316" i="9"/>
  <c r="F316" i="9" s="1"/>
  <c r="F126" i="9"/>
  <c r="C153" i="9"/>
  <c r="F153" i="9" s="1"/>
  <c r="G155" i="9" s="1"/>
  <c r="C195" i="9"/>
  <c r="F195" i="9" s="1"/>
  <c r="C236" i="9"/>
  <c r="F236" i="9" s="1"/>
  <c r="G240" i="9" s="1"/>
  <c r="H240" i="9" s="1"/>
  <c r="G99" i="9"/>
  <c r="F147" i="9"/>
  <c r="E162" i="9"/>
  <c r="F162" i="9" s="1"/>
  <c r="E81" i="9"/>
  <c r="E208" i="9"/>
  <c r="F208" i="9" s="1"/>
  <c r="H44" i="9"/>
  <c r="I52" i="9" s="1"/>
  <c r="E74" i="9"/>
  <c r="F73" i="9"/>
  <c r="E218" i="9"/>
  <c r="F146" i="9"/>
  <c r="E159" i="9"/>
  <c r="F159" i="9" s="1"/>
  <c r="E290" i="9"/>
  <c r="F232" i="9"/>
  <c r="F142" i="9"/>
  <c r="E214" i="9"/>
  <c r="E209" i="9"/>
  <c r="F209" i="9" s="1"/>
  <c r="F170" i="9"/>
  <c r="E230" i="9"/>
  <c r="E273" i="9"/>
  <c r="F273" i="9" s="1"/>
  <c r="F272" i="9"/>
  <c r="E211" i="9"/>
  <c r="E137" i="9"/>
  <c r="F137" i="9" s="1"/>
  <c r="E138" i="9"/>
  <c r="F136" i="9"/>
  <c r="F219" i="9"/>
  <c r="H434" i="9"/>
  <c r="I434" i="9" s="1"/>
  <c r="F112" i="9"/>
  <c r="G112" i="9" s="1"/>
  <c r="E185" i="9"/>
  <c r="E258" i="9"/>
  <c r="F258" i="9" s="1"/>
  <c r="F197" i="9"/>
  <c r="E266" i="9"/>
  <c r="F222" i="9"/>
  <c r="E229" i="9"/>
  <c r="F169" i="9"/>
  <c r="E286" i="9"/>
  <c r="F228" i="9"/>
  <c r="F121" i="9"/>
  <c r="E194" i="9"/>
  <c r="F171" i="9"/>
  <c r="E231" i="9"/>
  <c r="C198" i="8"/>
  <c r="C155" i="8"/>
  <c r="C154" i="8"/>
  <c r="C153" i="8"/>
  <c r="C156" i="7"/>
  <c r="C147" i="8"/>
  <c r="C124" i="8"/>
  <c r="C103" i="8"/>
  <c r="C102" i="8"/>
  <c r="C88" i="8"/>
  <c r="C67" i="8"/>
  <c r="C101" i="8"/>
  <c r="C68" i="8"/>
  <c r="C47" i="8"/>
  <c r="C46" i="8"/>
  <c r="C16" i="8"/>
  <c r="G164" i="9" l="1"/>
  <c r="G151" i="9"/>
  <c r="G128" i="9"/>
  <c r="E82" i="9"/>
  <c r="F82" i="9" s="1"/>
  <c r="F81" i="9"/>
  <c r="G173" i="9"/>
  <c r="F230" i="9"/>
  <c r="E288" i="9"/>
  <c r="F138" i="9"/>
  <c r="E139" i="9"/>
  <c r="E370" i="9"/>
  <c r="F370" i="9" s="1"/>
  <c r="F290" i="9"/>
  <c r="E351" i="9"/>
  <c r="F351" i="9" s="1"/>
  <c r="E497" i="9"/>
  <c r="F497" i="9" s="1"/>
  <c r="E366" i="9"/>
  <c r="F366" i="9" s="1"/>
  <c r="F286" i="9"/>
  <c r="E347" i="9"/>
  <c r="F347" i="9" s="1"/>
  <c r="E493" i="9"/>
  <c r="F493" i="9" s="1"/>
  <c r="E213" i="9"/>
  <c r="F213" i="9" s="1"/>
  <c r="F211" i="9"/>
  <c r="E256" i="9"/>
  <c r="F194" i="9"/>
  <c r="G203" i="9" s="1"/>
  <c r="F266" i="9"/>
  <c r="E464" i="9"/>
  <c r="F464" i="9" s="1"/>
  <c r="F185" i="9"/>
  <c r="G185" i="9" s="1"/>
  <c r="E247" i="9"/>
  <c r="F214" i="9"/>
  <c r="E277" i="9"/>
  <c r="E262" i="9"/>
  <c r="F262" i="9" s="1"/>
  <c r="F218" i="9"/>
  <c r="G222" i="9" s="1"/>
  <c r="E461" i="9"/>
  <c r="F461" i="9" s="1"/>
  <c r="E289" i="9"/>
  <c r="F231" i="9"/>
  <c r="F229" i="9"/>
  <c r="E287" i="9"/>
  <c r="E75" i="9"/>
  <c r="F75" i="9" s="1"/>
  <c r="F74" i="9"/>
  <c r="I517" i="8"/>
  <c r="G517" i="8"/>
  <c r="C507" i="8"/>
  <c r="C506" i="8"/>
  <c r="C505" i="8"/>
  <c r="C504" i="8"/>
  <c r="C503" i="8"/>
  <c r="C502" i="8"/>
  <c r="C501" i="8"/>
  <c r="F493" i="8"/>
  <c r="E491" i="8"/>
  <c r="F491" i="8" s="1"/>
  <c r="F490" i="8"/>
  <c r="F489" i="8"/>
  <c r="F488" i="8"/>
  <c r="E487" i="8"/>
  <c r="F487" i="8" s="1"/>
  <c r="F486" i="8"/>
  <c r="F484" i="8"/>
  <c r="F483" i="8"/>
  <c r="F482" i="8"/>
  <c r="F481" i="8"/>
  <c r="F480" i="8"/>
  <c r="F479" i="8"/>
  <c r="E478" i="8"/>
  <c r="F478" i="8" s="1"/>
  <c r="E477" i="8"/>
  <c r="F477" i="8" s="1"/>
  <c r="E476" i="8"/>
  <c r="F476" i="8" s="1"/>
  <c r="F474" i="8"/>
  <c r="E473" i="8"/>
  <c r="F473" i="8" s="1"/>
  <c r="F471" i="8"/>
  <c r="E468" i="8"/>
  <c r="F468" i="8" s="1"/>
  <c r="F464" i="8"/>
  <c r="F463" i="8"/>
  <c r="F455" i="8"/>
  <c r="F453" i="8"/>
  <c r="F452" i="8"/>
  <c r="F451" i="8"/>
  <c r="F450" i="8"/>
  <c r="F449" i="8"/>
  <c r="F448" i="8"/>
  <c r="F447" i="8"/>
  <c r="F446" i="8"/>
  <c r="G440" i="8"/>
  <c r="I440" i="8" s="1"/>
  <c r="E433" i="8"/>
  <c r="F433" i="8" s="1"/>
  <c r="G433" i="8" s="1"/>
  <c r="F432" i="8"/>
  <c r="F431" i="8"/>
  <c r="E430" i="8"/>
  <c r="F430" i="8" s="1"/>
  <c r="F429" i="8"/>
  <c r="F428" i="8"/>
  <c r="E427" i="8"/>
  <c r="F427" i="8" s="1"/>
  <c r="E426" i="8"/>
  <c r="F426" i="8" s="1"/>
  <c r="E425" i="8"/>
  <c r="F425" i="8" s="1"/>
  <c r="F424" i="8"/>
  <c r="E424" i="8"/>
  <c r="E423" i="8"/>
  <c r="F423" i="8" s="1"/>
  <c r="E422" i="8"/>
  <c r="F422" i="8" s="1"/>
  <c r="E421" i="8"/>
  <c r="F421" i="8" s="1"/>
  <c r="F420" i="8"/>
  <c r="E420" i="8"/>
  <c r="F419" i="8"/>
  <c r="F418" i="8"/>
  <c r="F417" i="8"/>
  <c r="E416" i="8"/>
  <c r="F416" i="8" s="1"/>
  <c r="F415" i="8"/>
  <c r="F414" i="8"/>
  <c r="E414" i="8"/>
  <c r="F413" i="8"/>
  <c r="E412" i="8"/>
  <c r="F412" i="8" s="1"/>
  <c r="F411" i="8"/>
  <c r="E410" i="8"/>
  <c r="F410" i="8" s="1"/>
  <c r="F409" i="8"/>
  <c r="E408" i="8"/>
  <c r="F408" i="8" s="1"/>
  <c r="F407" i="8"/>
  <c r="E406" i="8"/>
  <c r="F406" i="8" s="1"/>
  <c r="E402" i="8"/>
  <c r="F402" i="8" s="1"/>
  <c r="E401" i="8"/>
  <c r="F401" i="8" s="1"/>
  <c r="E400" i="8"/>
  <c r="F400" i="8" s="1"/>
  <c r="E399" i="8"/>
  <c r="F399" i="8" s="1"/>
  <c r="F395" i="8"/>
  <c r="E395" i="8"/>
  <c r="F394" i="8"/>
  <c r="F393" i="8"/>
  <c r="E392" i="8"/>
  <c r="F392" i="8" s="1"/>
  <c r="E391" i="8"/>
  <c r="F391" i="8" s="1"/>
  <c r="E389" i="8"/>
  <c r="E390" i="8" s="1"/>
  <c r="F390" i="8" s="1"/>
  <c r="E388" i="8"/>
  <c r="F388" i="8" s="1"/>
  <c r="E387" i="8"/>
  <c r="F387" i="8" s="1"/>
  <c r="E386" i="8"/>
  <c r="F386" i="8" s="1"/>
  <c r="E385" i="8"/>
  <c r="F385" i="8" s="1"/>
  <c r="F374" i="8"/>
  <c r="F373" i="8"/>
  <c r="F362" i="8"/>
  <c r="F361" i="8"/>
  <c r="F360" i="8"/>
  <c r="F359" i="8"/>
  <c r="F358" i="8"/>
  <c r="F355" i="8"/>
  <c r="F341" i="8"/>
  <c r="F340" i="8"/>
  <c r="G341" i="8" s="1"/>
  <c r="G336" i="8"/>
  <c r="F327" i="8"/>
  <c r="F326" i="8"/>
  <c r="F325" i="8"/>
  <c r="F324" i="8"/>
  <c r="F323" i="8"/>
  <c r="F322" i="8"/>
  <c r="F321" i="8"/>
  <c r="F320" i="8"/>
  <c r="F315" i="8"/>
  <c r="F313" i="8"/>
  <c r="G308" i="8"/>
  <c r="F297" i="8"/>
  <c r="F296" i="8"/>
  <c r="F295" i="8"/>
  <c r="F294" i="8"/>
  <c r="F292" i="8"/>
  <c r="F281" i="8"/>
  <c r="F280" i="8"/>
  <c r="E279" i="8"/>
  <c r="F279" i="8" s="1"/>
  <c r="F275" i="8"/>
  <c r="F274" i="8"/>
  <c r="E273" i="8"/>
  <c r="F273" i="8" s="1"/>
  <c r="E269" i="8"/>
  <c r="E270" i="8" s="1"/>
  <c r="E271" i="8" s="1"/>
  <c r="D269" i="8"/>
  <c r="D270" i="8" s="1"/>
  <c r="D271" i="8" s="1"/>
  <c r="D272" i="8" s="1"/>
  <c r="F268" i="8"/>
  <c r="F264" i="8"/>
  <c r="F263" i="8"/>
  <c r="F256" i="8"/>
  <c r="F252" i="8"/>
  <c r="F251" i="8"/>
  <c r="F250" i="8"/>
  <c r="F249" i="8"/>
  <c r="F248" i="8"/>
  <c r="G251" i="8" s="1"/>
  <c r="F247" i="8"/>
  <c r="F239" i="8"/>
  <c r="C237" i="8"/>
  <c r="F237" i="8" s="1"/>
  <c r="F236" i="8"/>
  <c r="F235" i="8"/>
  <c r="F225" i="8"/>
  <c r="G225" i="8" s="1"/>
  <c r="F221" i="8"/>
  <c r="F220" i="8"/>
  <c r="D213" i="8"/>
  <c r="F212" i="8"/>
  <c r="D211" i="8"/>
  <c r="E210" i="8"/>
  <c r="F210" i="8" s="1"/>
  <c r="E206" i="8"/>
  <c r="E207" i="8" s="1"/>
  <c r="D206" i="8"/>
  <c r="D207" i="8" s="1"/>
  <c r="D208" i="8" s="1"/>
  <c r="D209" i="8" s="1"/>
  <c r="F205" i="8"/>
  <c r="F201" i="8"/>
  <c r="F200" i="8"/>
  <c r="F199" i="8"/>
  <c r="F198" i="8"/>
  <c r="F196" i="8"/>
  <c r="E195" i="8"/>
  <c r="F191" i="8"/>
  <c r="F190" i="8"/>
  <c r="F189" i="8"/>
  <c r="F188" i="8"/>
  <c r="F187" i="8"/>
  <c r="F186" i="8"/>
  <c r="F180" i="8"/>
  <c r="F179" i="8"/>
  <c r="C178" i="8"/>
  <c r="F178" i="8" s="1"/>
  <c r="F176" i="8"/>
  <c r="F165" i="8"/>
  <c r="F163" i="8"/>
  <c r="E161" i="8"/>
  <c r="F161" i="8" s="1"/>
  <c r="F158" i="8"/>
  <c r="F155" i="8"/>
  <c r="F154" i="8"/>
  <c r="F153" i="8"/>
  <c r="E150" i="8"/>
  <c r="E222" i="8" s="1"/>
  <c r="F149" i="8"/>
  <c r="F148" i="8"/>
  <c r="E145" i="8"/>
  <c r="E217" i="8" s="1"/>
  <c r="D138" i="8"/>
  <c r="D139" i="8" s="1"/>
  <c r="D140" i="8" s="1"/>
  <c r="D141" i="8" s="1"/>
  <c r="D136" i="8"/>
  <c r="E135" i="8"/>
  <c r="F135" i="8" s="1"/>
  <c r="E131" i="8"/>
  <c r="F131" i="8" s="1"/>
  <c r="D131" i="8"/>
  <c r="D132" i="8" s="1"/>
  <c r="D133" i="8" s="1"/>
  <c r="D134" i="8" s="1"/>
  <c r="F130" i="8"/>
  <c r="F127" i="8"/>
  <c r="F126" i="8"/>
  <c r="F125" i="8"/>
  <c r="F123" i="8"/>
  <c r="F122" i="8"/>
  <c r="F120" i="8"/>
  <c r="F118" i="8"/>
  <c r="F117" i="8"/>
  <c r="F116" i="8"/>
  <c r="F115" i="8"/>
  <c r="F114" i="8"/>
  <c r="F113" i="8"/>
  <c r="F105" i="8"/>
  <c r="F104" i="8"/>
  <c r="F103" i="8"/>
  <c r="F102" i="8"/>
  <c r="F101" i="8"/>
  <c r="E98" i="8"/>
  <c r="E172" i="8" s="1"/>
  <c r="E97" i="8"/>
  <c r="F97" i="8" s="1"/>
  <c r="E96" i="8"/>
  <c r="F96" i="8" s="1"/>
  <c r="E95" i="8"/>
  <c r="E169" i="8" s="1"/>
  <c r="E94" i="8"/>
  <c r="E168" i="8" s="1"/>
  <c r="F91" i="8"/>
  <c r="F90" i="8"/>
  <c r="F89" i="8"/>
  <c r="E88" i="8"/>
  <c r="F88" i="8" s="1"/>
  <c r="F87" i="8"/>
  <c r="E87" i="8"/>
  <c r="E146" i="8" s="1"/>
  <c r="E86" i="8"/>
  <c r="F86" i="8" s="1"/>
  <c r="E83" i="8"/>
  <c r="E142" i="8" s="1"/>
  <c r="D82" i="8"/>
  <c r="D81" i="8"/>
  <c r="E80" i="8"/>
  <c r="E81" i="8" s="1"/>
  <c r="F78" i="8"/>
  <c r="E77" i="8"/>
  <c r="E76" i="8" s="1"/>
  <c r="F76" i="8"/>
  <c r="E72" i="8"/>
  <c r="E73" i="8" s="1"/>
  <c r="E74" i="8" s="1"/>
  <c r="D72" i="8"/>
  <c r="D73" i="8" s="1"/>
  <c r="D74" i="8" s="1"/>
  <c r="F71" i="8"/>
  <c r="F68" i="8"/>
  <c r="E67" i="8"/>
  <c r="E124" i="8" s="1"/>
  <c r="F66" i="8"/>
  <c r="E64" i="8"/>
  <c r="E121" i="8" s="1"/>
  <c r="F61" i="8"/>
  <c r="F60" i="8"/>
  <c r="F59" i="8"/>
  <c r="F58" i="8"/>
  <c r="F57" i="8"/>
  <c r="F56" i="8"/>
  <c r="E55" i="8"/>
  <c r="E112" i="8" s="1"/>
  <c r="F50" i="8"/>
  <c r="F49" i="8"/>
  <c r="C48" i="8"/>
  <c r="F48" i="8" s="1"/>
  <c r="F47" i="8"/>
  <c r="F46" i="8"/>
  <c r="F42" i="8"/>
  <c r="F41" i="8"/>
  <c r="F40" i="8"/>
  <c r="F39" i="8"/>
  <c r="F38" i="8"/>
  <c r="F35" i="8"/>
  <c r="F34" i="8"/>
  <c r="F31" i="8"/>
  <c r="F30" i="8"/>
  <c r="F29" i="8"/>
  <c r="F28" i="8"/>
  <c r="F24" i="8"/>
  <c r="E23" i="8"/>
  <c r="F23" i="8" s="1"/>
  <c r="E22" i="8"/>
  <c r="F22" i="8" s="1"/>
  <c r="E21" i="8"/>
  <c r="F21" i="8" s="1"/>
  <c r="E20" i="8"/>
  <c r="F20" i="8" s="1"/>
  <c r="D20" i="8"/>
  <c r="D21" i="8" s="1"/>
  <c r="F19" i="8"/>
  <c r="F16" i="8"/>
  <c r="F15" i="8"/>
  <c r="E14" i="8"/>
  <c r="E457" i="8" s="1"/>
  <c r="F457" i="8" s="1"/>
  <c r="F13" i="8"/>
  <c r="F10" i="8"/>
  <c r="G10" i="8" s="1"/>
  <c r="G521" i="7"/>
  <c r="I521" i="7" s="1"/>
  <c r="C511" i="7"/>
  <c r="C510" i="7"/>
  <c r="C509" i="7"/>
  <c r="C508" i="7"/>
  <c r="C507" i="7"/>
  <c r="C506" i="7"/>
  <c r="C505" i="7"/>
  <c r="F497" i="7"/>
  <c r="E495" i="7"/>
  <c r="F495" i="7" s="1"/>
  <c r="F494" i="7"/>
  <c r="F493" i="7"/>
  <c r="F492" i="7"/>
  <c r="E491" i="7"/>
  <c r="F491" i="7" s="1"/>
  <c r="F490" i="7"/>
  <c r="F488" i="7"/>
  <c r="F487" i="7"/>
  <c r="F486" i="7"/>
  <c r="F485" i="7"/>
  <c r="F484" i="7"/>
  <c r="F483" i="7"/>
  <c r="E482" i="7"/>
  <c r="F482" i="7" s="1"/>
  <c r="E481" i="7"/>
  <c r="F481" i="7" s="1"/>
  <c r="E480" i="7"/>
  <c r="F480" i="7" s="1"/>
  <c r="F478" i="7"/>
  <c r="E477" i="7"/>
  <c r="F477" i="7" s="1"/>
  <c r="F475" i="7"/>
  <c r="E472" i="7"/>
  <c r="F472" i="7" s="1"/>
  <c r="F468" i="7"/>
  <c r="F467" i="7"/>
  <c r="F459" i="7"/>
  <c r="F457" i="7"/>
  <c r="F456" i="7"/>
  <c r="F455" i="7"/>
  <c r="F454" i="7"/>
  <c r="F453" i="7"/>
  <c r="F452" i="7"/>
  <c r="F451" i="7"/>
  <c r="F450" i="7"/>
  <c r="G444" i="7"/>
  <c r="I444" i="7" s="1"/>
  <c r="E437" i="7"/>
  <c r="F437" i="7" s="1"/>
  <c r="G437" i="7" s="1"/>
  <c r="F436" i="7"/>
  <c r="F435" i="7"/>
  <c r="E434" i="7"/>
  <c r="F434" i="7" s="1"/>
  <c r="F433" i="7"/>
  <c r="F432" i="7"/>
  <c r="E431" i="7"/>
  <c r="F431" i="7" s="1"/>
  <c r="E430" i="7"/>
  <c r="F430" i="7" s="1"/>
  <c r="E429" i="7"/>
  <c r="F429" i="7" s="1"/>
  <c r="F428" i="7"/>
  <c r="E428" i="7"/>
  <c r="E427" i="7"/>
  <c r="F427" i="7" s="1"/>
  <c r="E426" i="7"/>
  <c r="F426" i="7" s="1"/>
  <c r="E425" i="7"/>
  <c r="F425" i="7" s="1"/>
  <c r="E424" i="7"/>
  <c r="F424" i="7" s="1"/>
  <c r="F423" i="7"/>
  <c r="F422" i="7"/>
  <c r="F421" i="7"/>
  <c r="E420" i="7"/>
  <c r="F420" i="7" s="1"/>
  <c r="F419" i="7"/>
  <c r="E418" i="7"/>
  <c r="F418" i="7" s="1"/>
  <c r="F417" i="7"/>
  <c r="F416" i="7"/>
  <c r="E416" i="7"/>
  <c r="F415" i="7"/>
  <c r="E414" i="7"/>
  <c r="F414" i="7" s="1"/>
  <c r="F413" i="7"/>
  <c r="E412" i="7"/>
  <c r="F412" i="7" s="1"/>
  <c r="F411" i="7"/>
  <c r="E410" i="7"/>
  <c r="F410" i="7" s="1"/>
  <c r="F406" i="7"/>
  <c r="E406" i="7"/>
  <c r="E405" i="7"/>
  <c r="F405" i="7" s="1"/>
  <c r="E404" i="7"/>
  <c r="F404" i="7" s="1"/>
  <c r="F403" i="7"/>
  <c r="E403" i="7"/>
  <c r="E399" i="7"/>
  <c r="F399" i="7" s="1"/>
  <c r="F398" i="7"/>
  <c r="F397" i="7"/>
  <c r="E396" i="7"/>
  <c r="F396" i="7" s="1"/>
  <c r="E395" i="7"/>
  <c r="F395" i="7" s="1"/>
  <c r="E393" i="7"/>
  <c r="E394" i="7" s="1"/>
  <c r="F394" i="7" s="1"/>
  <c r="E392" i="7"/>
  <c r="F392" i="7" s="1"/>
  <c r="E391" i="7"/>
  <c r="F391" i="7" s="1"/>
  <c r="E390" i="7"/>
  <c r="F390" i="7" s="1"/>
  <c r="E389" i="7"/>
  <c r="F389" i="7" s="1"/>
  <c r="F377" i="7"/>
  <c r="F376" i="7"/>
  <c r="G377" i="7" s="1"/>
  <c r="H377" i="7" s="1"/>
  <c r="F365" i="7"/>
  <c r="F364" i="7"/>
  <c r="F363" i="7"/>
  <c r="F362" i="7"/>
  <c r="F361" i="7"/>
  <c r="G365" i="7" s="1"/>
  <c r="F358" i="7"/>
  <c r="F357" i="7"/>
  <c r="F356" i="7"/>
  <c r="G358" i="7" s="1"/>
  <c r="H358" i="7" s="1"/>
  <c r="C346" i="7"/>
  <c r="F346" i="7" s="1"/>
  <c r="G347" i="7" s="1"/>
  <c r="F344" i="7"/>
  <c r="F343" i="7"/>
  <c r="G339" i="7"/>
  <c r="F330" i="7"/>
  <c r="F329" i="7"/>
  <c r="F328" i="7"/>
  <c r="F327" i="7"/>
  <c r="F326" i="7"/>
  <c r="F325" i="7"/>
  <c r="F324" i="7"/>
  <c r="F323" i="7"/>
  <c r="F318" i="7"/>
  <c r="F316" i="7"/>
  <c r="G311" i="7"/>
  <c r="F300" i="7"/>
  <c r="F299" i="7"/>
  <c r="F298" i="7"/>
  <c r="F297" i="7"/>
  <c r="F295" i="7"/>
  <c r="F285" i="7"/>
  <c r="F284" i="7"/>
  <c r="F283" i="7"/>
  <c r="E282" i="7"/>
  <c r="F282" i="7" s="1"/>
  <c r="G284" i="7" s="1"/>
  <c r="F278" i="7"/>
  <c r="F277" i="7"/>
  <c r="E276" i="7"/>
  <c r="F276" i="7" s="1"/>
  <c r="E272" i="7"/>
  <c r="F272" i="7" s="1"/>
  <c r="D272" i="7"/>
  <c r="D273" i="7" s="1"/>
  <c r="D274" i="7" s="1"/>
  <c r="D275" i="7" s="1"/>
  <c r="F271" i="7"/>
  <c r="F267" i="7"/>
  <c r="F266" i="7"/>
  <c r="F259" i="7"/>
  <c r="F255" i="7"/>
  <c r="F254" i="7"/>
  <c r="F253" i="7"/>
  <c r="F252" i="7"/>
  <c r="F251" i="7"/>
  <c r="F250" i="7"/>
  <c r="F242" i="7"/>
  <c r="F241" i="7"/>
  <c r="C240" i="7"/>
  <c r="F240" i="7" s="1"/>
  <c r="F239" i="7"/>
  <c r="C238" i="7"/>
  <c r="F238" i="7" s="1"/>
  <c r="G242" i="7" s="1"/>
  <c r="H242" i="7" s="1"/>
  <c r="F228" i="7"/>
  <c r="G228" i="7" s="1"/>
  <c r="F224" i="7"/>
  <c r="F223" i="7"/>
  <c r="D216" i="7"/>
  <c r="F215" i="7"/>
  <c r="D214" i="7"/>
  <c r="E213" i="7"/>
  <c r="F213" i="7" s="1"/>
  <c r="E209" i="7"/>
  <c r="F209" i="7" s="1"/>
  <c r="D209" i="7"/>
  <c r="D210" i="7" s="1"/>
  <c r="D211" i="7" s="1"/>
  <c r="D212" i="7" s="1"/>
  <c r="F208" i="7"/>
  <c r="F204" i="7"/>
  <c r="F203" i="7"/>
  <c r="F202" i="7"/>
  <c r="F201" i="7"/>
  <c r="C200" i="7"/>
  <c r="F199" i="7"/>
  <c r="E198" i="7"/>
  <c r="F198" i="7" s="1"/>
  <c r="F194" i="7"/>
  <c r="F193" i="7"/>
  <c r="F192" i="7"/>
  <c r="F191" i="7"/>
  <c r="F190" i="7"/>
  <c r="F189" i="7"/>
  <c r="F183" i="7"/>
  <c r="F182" i="7"/>
  <c r="C181" i="7"/>
  <c r="F181" i="7" s="1"/>
  <c r="F179" i="7"/>
  <c r="F168" i="7"/>
  <c r="F166" i="7"/>
  <c r="E164" i="7"/>
  <c r="F164" i="7" s="1"/>
  <c r="F161" i="7"/>
  <c r="C158" i="7"/>
  <c r="F158" i="7" s="1"/>
  <c r="F157" i="7"/>
  <c r="F156" i="7"/>
  <c r="E153" i="7"/>
  <c r="E225" i="7" s="1"/>
  <c r="F152" i="7"/>
  <c r="F151" i="7"/>
  <c r="E148" i="7"/>
  <c r="F148" i="7" s="1"/>
  <c r="D141" i="7"/>
  <c r="D142" i="7" s="1"/>
  <c r="D143" i="7" s="1"/>
  <c r="D144" i="7" s="1"/>
  <c r="D139" i="7"/>
  <c r="E138" i="7"/>
  <c r="F138" i="7" s="1"/>
  <c r="E135" i="7"/>
  <c r="F135" i="7" s="1"/>
  <c r="E134" i="7"/>
  <c r="F134" i="7" s="1"/>
  <c r="D134" i="7"/>
  <c r="D135" i="7" s="1"/>
  <c r="D136" i="7" s="1"/>
  <c r="D137" i="7" s="1"/>
  <c r="F133" i="7"/>
  <c r="F130" i="7"/>
  <c r="F129" i="7"/>
  <c r="F128" i="7"/>
  <c r="C127" i="7"/>
  <c r="F126" i="7"/>
  <c r="F125" i="7"/>
  <c r="F123" i="7"/>
  <c r="F121" i="7"/>
  <c r="F120" i="7"/>
  <c r="F119" i="7"/>
  <c r="F118" i="7"/>
  <c r="F117" i="7"/>
  <c r="F116" i="7"/>
  <c r="F108" i="7"/>
  <c r="F107" i="7"/>
  <c r="F106" i="7"/>
  <c r="C105" i="7"/>
  <c r="F105" i="7" s="1"/>
  <c r="F104" i="7"/>
  <c r="E101" i="7"/>
  <c r="F101" i="7" s="1"/>
  <c r="E100" i="7"/>
  <c r="E174" i="7" s="1"/>
  <c r="E99" i="7"/>
  <c r="F99" i="7" s="1"/>
  <c r="E98" i="7"/>
  <c r="E172" i="7" s="1"/>
  <c r="E97" i="7"/>
  <c r="F97" i="7" s="1"/>
  <c r="F94" i="7"/>
  <c r="F93" i="7"/>
  <c r="F92" i="7"/>
  <c r="E91" i="7"/>
  <c r="E150" i="7" s="1"/>
  <c r="E90" i="7"/>
  <c r="F90" i="7" s="1"/>
  <c r="E89" i="7"/>
  <c r="F89" i="7" s="1"/>
  <c r="E86" i="7"/>
  <c r="F86" i="7" s="1"/>
  <c r="D84" i="7"/>
  <c r="D85" i="7" s="1"/>
  <c r="F81" i="7"/>
  <c r="E80" i="7"/>
  <c r="E139" i="7" s="1"/>
  <c r="E79" i="7"/>
  <c r="F79" i="7" s="1"/>
  <c r="F75" i="7"/>
  <c r="E75" i="7"/>
  <c r="E76" i="7" s="1"/>
  <c r="E77" i="7" s="1"/>
  <c r="D75" i="7"/>
  <c r="D76" i="7" s="1"/>
  <c r="D77" i="7" s="1"/>
  <c r="F74" i="7"/>
  <c r="C71" i="7"/>
  <c r="F71" i="7" s="1"/>
  <c r="E70" i="7"/>
  <c r="E127" i="7" s="1"/>
  <c r="F69" i="7"/>
  <c r="E67" i="7"/>
  <c r="E124" i="7" s="1"/>
  <c r="C67" i="7"/>
  <c r="C70" i="7" s="1"/>
  <c r="F66" i="7"/>
  <c r="F64" i="7"/>
  <c r="F63" i="7"/>
  <c r="F62" i="7"/>
  <c r="F61" i="7"/>
  <c r="F60" i="7"/>
  <c r="F59" i="7"/>
  <c r="E58" i="7"/>
  <c r="E115" i="7" s="1"/>
  <c r="F53" i="7"/>
  <c r="F52" i="7"/>
  <c r="C51" i="7"/>
  <c r="F51" i="7" s="1"/>
  <c r="F50" i="7"/>
  <c r="F49" i="7"/>
  <c r="F45" i="7"/>
  <c r="F44" i="7"/>
  <c r="F43" i="7"/>
  <c r="F42" i="7"/>
  <c r="F41" i="7"/>
  <c r="F38" i="7"/>
  <c r="F37" i="7"/>
  <c r="F34" i="7"/>
  <c r="F33" i="7"/>
  <c r="F32" i="7"/>
  <c r="F31" i="7"/>
  <c r="F27" i="7"/>
  <c r="E26" i="7"/>
  <c r="F26" i="7" s="1"/>
  <c r="F25" i="7"/>
  <c r="E25" i="7"/>
  <c r="E24" i="7"/>
  <c r="F24" i="7" s="1"/>
  <c r="E23" i="7"/>
  <c r="F23" i="7" s="1"/>
  <c r="D23" i="7"/>
  <c r="D24" i="7" s="1"/>
  <c r="F22" i="7"/>
  <c r="C19" i="7"/>
  <c r="F19" i="7" s="1"/>
  <c r="F18" i="7"/>
  <c r="E17" i="7"/>
  <c r="E461" i="7" s="1"/>
  <c r="F461" i="7" s="1"/>
  <c r="F16" i="7"/>
  <c r="F10" i="7"/>
  <c r="G10" i="7" s="1"/>
  <c r="F174" i="7" l="1"/>
  <c r="E234" i="7"/>
  <c r="E291" i="7" s="1"/>
  <c r="E83" i="7"/>
  <c r="E84" i="7" s="1"/>
  <c r="E220" i="7"/>
  <c r="E263" i="7" s="1"/>
  <c r="F263" i="7" s="1"/>
  <c r="G193" i="7"/>
  <c r="G63" i="7"/>
  <c r="G455" i="7"/>
  <c r="G254" i="7"/>
  <c r="F100" i="7"/>
  <c r="G120" i="7"/>
  <c r="G53" i="7"/>
  <c r="H53" i="7" s="1"/>
  <c r="F80" i="7"/>
  <c r="E273" i="7"/>
  <c r="E274" i="7" s="1"/>
  <c r="F72" i="8"/>
  <c r="E136" i="8"/>
  <c r="G233" i="9"/>
  <c r="E170" i="8"/>
  <c r="E230" i="8" s="1"/>
  <c r="G507" i="8"/>
  <c r="H507" i="8" s="1"/>
  <c r="I508" i="8" s="1"/>
  <c r="F269" i="8"/>
  <c r="F389" i="8"/>
  <c r="G464" i="9"/>
  <c r="F94" i="8"/>
  <c r="F14" i="8"/>
  <c r="G491" i="8"/>
  <c r="F55" i="8"/>
  <c r="G55" i="8" s="1"/>
  <c r="F206" i="8"/>
  <c r="G36" i="8"/>
  <c r="E79" i="8"/>
  <c r="F79" i="8" s="1"/>
  <c r="E132" i="8"/>
  <c r="E133" i="8" s="1"/>
  <c r="E134" i="8" s="1"/>
  <c r="F134" i="8" s="1"/>
  <c r="G108" i="7"/>
  <c r="H108" i="7" s="1"/>
  <c r="F225" i="7"/>
  <c r="E268" i="7"/>
  <c r="E469" i="7" s="1"/>
  <c r="F469" i="7" s="1"/>
  <c r="G46" i="7"/>
  <c r="G300" i="7"/>
  <c r="H300" i="7" s="1"/>
  <c r="E465" i="7"/>
  <c r="F465" i="7" s="1"/>
  <c r="G488" i="7"/>
  <c r="E167" i="7"/>
  <c r="F167" i="7" s="1"/>
  <c r="F153" i="7"/>
  <c r="G495" i="7"/>
  <c r="G34" i="7"/>
  <c r="F58" i="7"/>
  <c r="G58" i="7" s="1"/>
  <c r="E82" i="7"/>
  <c r="F82" i="7" s="1"/>
  <c r="G158" i="7"/>
  <c r="E173" i="7"/>
  <c r="F173" i="7" s="1"/>
  <c r="F70" i="7"/>
  <c r="F17" i="7"/>
  <c r="G20" i="7" s="1"/>
  <c r="G39" i="7"/>
  <c r="H183" i="7"/>
  <c r="G344" i="7"/>
  <c r="G406" i="7"/>
  <c r="G478" i="7"/>
  <c r="F98" i="8"/>
  <c r="F170" i="8"/>
  <c r="G451" i="8"/>
  <c r="G484" i="8"/>
  <c r="F77" i="8"/>
  <c r="E171" i="8"/>
  <c r="E231" i="8" s="1"/>
  <c r="E288" i="8" s="1"/>
  <c r="G374" i="8"/>
  <c r="H374" i="8" s="1"/>
  <c r="G474" i="8"/>
  <c r="F67" i="8"/>
  <c r="E164" i="8"/>
  <c r="F164" i="8" s="1"/>
  <c r="G362" i="8"/>
  <c r="G84" i="9"/>
  <c r="H100" i="9" s="1"/>
  <c r="I106" i="9" s="1"/>
  <c r="G266" i="9"/>
  <c r="E495" i="9"/>
  <c r="F495" i="9" s="1"/>
  <c r="E368" i="9"/>
  <c r="F368" i="9" s="1"/>
  <c r="F288" i="9"/>
  <c r="E349" i="9"/>
  <c r="F349" i="9" s="1"/>
  <c r="F277" i="9"/>
  <c r="G278" i="9" s="1"/>
  <c r="E468" i="9"/>
  <c r="F468" i="9" s="1"/>
  <c r="F256" i="9"/>
  <c r="G259" i="9" s="1"/>
  <c r="E453" i="9"/>
  <c r="F453" i="9" s="1"/>
  <c r="E313" i="9"/>
  <c r="G215" i="9"/>
  <c r="H234" i="9" s="1"/>
  <c r="I240" i="9" s="1"/>
  <c r="E304" i="9"/>
  <c r="F247" i="9"/>
  <c r="G247" i="9" s="1"/>
  <c r="E496" i="9"/>
  <c r="F496" i="9" s="1"/>
  <c r="E369" i="9"/>
  <c r="F369" i="9" s="1"/>
  <c r="F289" i="9"/>
  <c r="E350" i="9"/>
  <c r="F350" i="9" s="1"/>
  <c r="E140" i="9"/>
  <c r="F139" i="9"/>
  <c r="F287" i="9"/>
  <c r="E348" i="9"/>
  <c r="F348" i="9" s="1"/>
  <c r="E494" i="9"/>
  <c r="F494" i="9" s="1"/>
  <c r="E367" i="9"/>
  <c r="F367" i="9" s="1"/>
  <c r="G330" i="7"/>
  <c r="J184" i="8"/>
  <c r="J194" i="8"/>
  <c r="C194" i="8" s="1"/>
  <c r="G297" i="8"/>
  <c r="H297" i="8" s="1"/>
  <c r="G31" i="8"/>
  <c r="G402" i="8"/>
  <c r="G327" i="8"/>
  <c r="G281" i="8"/>
  <c r="G190" i="8"/>
  <c r="G155" i="8"/>
  <c r="H180" i="8"/>
  <c r="G117" i="8"/>
  <c r="G105" i="8"/>
  <c r="H105" i="8" s="1"/>
  <c r="G60" i="8"/>
  <c r="G50" i="8"/>
  <c r="H50" i="8" s="1"/>
  <c r="G43" i="8"/>
  <c r="G17" i="8"/>
  <c r="G511" i="7"/>
  <c r="H511" i="7" s="1"/>
  <c r="I512" i="7" s="1"/>
  <c r="E218" i="8"/>
  <c r="F146" i="8"/>
  <c r="E159" i="8"/>
  <c r="F159" i="8" s="1"/>
  <c r="E82" i="8"/>
  <c r="F82" i="8" s="1"/>
  <c r="F81" i="8"/>
  <c r="E458" i="8"/>
  <c r="F458" i="8" s="1"/>
  <c r="E197" i="8"/>
  <c r="F124" i="8"/>
  <c r="F172" i="8"/>
  <c r="E232" i="8"/>
  <c r="E208" i="8"/>
  <c r="F207" i="8"/>
  <c r="G395" i="8"/>
  <c r="D23" i="8"/>
  <c r="D22" i="8"/>
  <c r="E214" i="8"/>
  <c r="F142" i="8"/>
  <c r="F133" i="8"/>
  <c r="F230" i="8"/>
  <c r="E287" i="8"/>
  <c r="G430" i="8"/>
  <c r="F217" i="8"/>
  <c r="E260" i="8"/>
  <c r="F260" i="8" s="1"/>
  <c r="E461" i="8"/>
  <c r="F461" i="8" s="1"/>
  <c r="D76" i="8"/>
  <c r="D75" i="8"/>
  <c r="D77" i="8" s="1"/>
  <c r="F168" i="8"/>
  <c r="E228" i="8"/>
  <c r="F169" i="8"/>
  <c r="E229" i="8"/>
  <c r="E194" i="8"/>
  <c r="F121" i="8"/>
  <c r="E75" i="8"/>
  <c r="F75" i="8" s="1"/>
  <c r="F74" i="8"/>
  <c r="F222" i="8"/>
  <c r="E265" i="8"/>
  <c r="E272" i="8"/>
  <c r="F272" i="8" s="1"/>
  <c r="F271" i="8"/>
  <c r="G25" i="8"/>
  <c r="E185" i="8"/>
  <c r="F112" i="8"/>
  <c r="G112" i="8" s="1"/>
  <c r="G91" i="8"/>
  <c r="F64" i="8"/>
  <c r="F73" i="8"/>
  <c r="F171" i="8"/>
  <c r="E65" i="8"/>
  <c r="F65" i="8" s="1"/>
  <c r="F80" i="8"/>
  <c r="F83" i="8"/>
  <c r="F136" i="8"/>
  <c r="F270" i="8"/>
  <c r="E137" i="8"/>
  <c r="F137" i="8" s="1"/>
  <c r="E147" i="8"/>
  <c r="F95" i="8"/>
  <c r="G99" i="8" s="1"/>
  <c r="F145" i="8"/>
  <c r="F150" i="8"/>
  <c r="E163" i="7"/>
  <c r="F163" i="7" s="1"/>
  <c r="E165" i="7"/>
  <c r="F165" i="7" s="1"/>
  <c r="E222" i="7"/>
  <c r="F150" i="7"/>
  <c r="E275" i="7"/>
  <c r="F275" i="7" s="1"/>
  <c r="F274" i="7"/>
  <c r="E197" i="7"/>
  <c r="F124" i="7"/>
  <c r="D79" i="7"/>
  <c r="D78" i="7"/>
  <c r="D80" i="7" s="1"/>
  <c r="E85" i="7"/>
  <c r="F85" i="7" s="1"/>
  <c r="F84" i="7"/>
  <c r="E78" i="7"/>
  <c r="F78" i="7" s="1"/>
  <c r="F77" i="7"/>
  <c r="E501" i="7"/>
  <c r="F501" i="7" s="1"/>
  <c r="E371" i="7"/>
  <c r="F371" i="7" s="1"/>
  <c r="E352" i="7"/>
  <c r="F352" i="7" s="1"/>
  <c r="F291" i="7"/>
  <c r="G28" i="7"/>
  <c r="E462" i="7"/>
  <c r="F462" i="7" s="1"/>
  <c r="E200" i="7"/>
  <c r="F127" i="7"/>
  <c r="G434" i="7"/>
  <c r="D26" i="7"/>
  <c r="D25" i="7"/>
  <c r="E141" i="7"/>
  <c r="E214" i="7"/>
  <c r="E140" i="7"/>
  <c r="F140" i="7" s="1"/>
  <c r="F139" i="7"/>
  <c r="F172" i="7"/>
  <c r="E232" i="7"/>
  <c r="E188" i="7"/>
  <c r="F115" i="7"/>
  <c r="G115" i="7" s="1"/>
  <c r="F67" i="7"/>
  <c r="F76" i="7"/>
  <c r="F91" i="7"/>
  <c r="G94" i="7" s="1"/>
  <c r="F98" i="7"/>
  <c r="G102" i="7" s="1"/>
  <c r="E136" i="7"/>
  <c r="E145" i="7"/>
  <c r="E210" i="7"/>
  <c r="F234" i="7"/>
  <c r="F273" i="7"/>
  <c r="E68" i="7"/>
  <c r="F68" i="7" s="1"/>
  <c r="F83" i="7"/>
  <c r="E171" i="7"/>
  <c r="E175" i="7"/>
  <c r="F393" i="7"/>
  <c r="G399" i="7" s="1"/>
  <c r="H439" i="7" s="1"/>
  <c r="I439" i="7" s="1"/>
  <c r="E149" i="7"/>
  <c r="E233" i="7"/>
  <c r="H47" i="7" l="1"/>
  <c r="I55" i="7" s="1"/>
  <c r="F268" i="7"/>
  <c r="F220" i="7"/>
  <c r="F132" i="8"/>
  <c r="E211" i="8"/>
  <c r="E138" i="8"/>
  <c r="G87" i="7"/>
  <c r="G72" i="7"/>
  <c r="H103" i="7" s="1"/>
  <c r="I109" i="7" s="1"/>
  <c r="F231" i="8"/>
  <c r="G371" i="9"/>
  <c r="H372" i="9" s="1"/>
  <c r="I376" i="9" s="1"/>
  <c r="G352" i="9"/>
  <c r="G291" i="9"/>
  <c r="H292" i="9" s="1"/>
  <c r="I299" i="9" s="1"/>
  <c r="E315" i="9"/>
  <c r="F313" i="9"/>
  <c r="E141" i="9"/>
  <c r="F141" i="9" s="1"/>
  <c r="F140" i="9"/>
  <c r="F304" i="9"/>
  <c r="G304" i="9" s="1"/>
  <c r="E332" i="9"/>
  <c r="F332" i="9" s="1"/>
  <c r="G332" i="9" s="1"/>
  <c r="E444" i="9"/>
  <c r="F444" i="9" s="1"/>
  <c r="G444" i="9" s="1"/>
  <c r="G84" i="8"/>
  <c r="G69" i="8"/>
  <c r="H100" i="8" s="1"/>
  <c r="I106" i="8" s="1"/>
  <c r="H44" i="8"/>
  <c r="I52" i="8" s="1"/>
  <c r="H435" i="8"/>
  <c r="I435" i="8" s="1"/>
  <c r="F194" i="8"/>
  <c r="E255" i="8"/>
  <c r="F218" i="8"/>
  <c r="E462" i="8"/>
  <c r="F462" i="8" s="1"/>
  <c r="G465" i="8" s="1"/>
  <c r="E261" i="8"/>
  <c r="F261" i="8" s="1"/>
  <c r="E286" i="8"/>
  <c r="F229" i="8"/>
  <c r="E289" i="8"/>
  <c r="F232" i="8"/>
  <c r="E465" i="8"/>
  <c r="F465" i="8" s="1"/>
  <c r="F265" i="8"/>
  <c r="E209" i="8"/>
  <c r="F209" i="8" s="1"/>
  <c r="F208" i="8"/>
  <c r="E497" i="8"/>
  <c r="F497" i="8" s="1"/>
  <c r="E368" i="8"/>
  <c r="F368" i="8" s="1"/>
  <c r="E349" i="8"/>
  <c r="F349" i="8" s="1"/>
  <c r="F288" i="8"/>
  <c r="E285" i="8"/>
  <c r="F228" i="8"/>
  <c r="G173" i="8"/>
  <c r="E160" i="8"/>
  <c r="F160" i="8" s="1"/>
  <c r="G164" i="8" s="1"/>
  <c r="E219" i="8"/>
  <c r="E162" i="8"/>
  <c r="F162" i="8" s="1"/>
  <c r="F147" i="8"/>
  <c r="G151" i="8" s="1"/>
  <c r="E276" i="8"/>
  <c r="F214" i="8"/>
  <c r="E246" i="8"/>
  <c r="G128" i="8"/>
  <c r="E496" i="8"/>
  <c r="F496" i="8" s="1"/>
  <c r="E367" i="8"/>
  <c r="F367" i="8" s="1"/>
  <c r="E348" i="8"/>
  <c r="F348" i="8" s="1"/>
  <c r="F287" i="8"/>
  <c r="F197" i="8"/>
  <c r="E257" i="8"/>
  <c r="F257" i="8" s="1"/>
  <c r="E137" i="7"/>
  <c r="F137" i="7" s="1"/>
  <c r="F136" i="7"/>
  <c r="F200" i="7"/>
  <c r="E260" i="7"/>
  <c r="F260" i="7" s="1"/>
  <c r="F214" i="7"/>
  <c r="E216" i="7"/>
  <c r="F216" i="7" s="1"/>
  <c r="G131" i="7"/>
  <c r="E289" i="7"/>
  <c r="F232" i="7"/>
  <c r="F141" i="7"/>
  <c r="E142" i="7"/>
  <c r="F197" i="7"/>
  <c r="E258" i="7"/>
  <c r="F175" i="7"/>
  <c r="E235" i="7"/>
  <c r="F171" i="7"/>
  <c r="E231" i="7"/>
  <c r="F188" i="7"/>
  <c r="G188" i="7" s="1"/>
  <c r="E249" i="7"/>
  <c r="F233" i="7"/>
  <c r="E290" i="7"/>
  <c r="E217" i="7"/>
  <c r="F145" i="7"/>
  <c r="E221" i="7"/>
  <c r="F149" i="7"/>
  <c r="G154" i="7" s="1"/>
  <c r="E162" i="7"/>
  <c r="F162" i="7" s="1"/>
  <c r="G167" i="7" s="1"/>
  <c r="E211" i="7"/>
  <c r="F210" i="7"/>
  <c r="E265" i="7"/>
  <c r="F265" i="7" s="1"/>
  <c r="F222" i="7"/>
  <c r="E139" i="8" l="1"/>
  <c r="F138" i="8"/>
  <c r="F211" i="8"/>
  <c r="E213" i="8"/>
  <c r="F213" i="8" s="1"/>
  <c r="G215" i="8" s="1"/>
  <c r="G233" i="8"/>
  <c r="G143" i="9"/>
  <c r="H174" i="9" s="1"/>
  <c r="I181" i="9" s="1"/>
  <c r="F315" i="9"/>
  <c r="G315" i="9" s="1"/>
  <c r="H353" i="9" s="1"/>
  <c r="I357" i="9" s="1"/>
  <c r="E455" i="9"/>
  <c r="F455" i="9" s="1"/>
  <c r="G458" i="9" s="1"/>
  <c r="E303" i="8"/>
  <c r="F246" i="8"/>
  <c r="G246" i="8" s="1"/>
  <c r="E495" i="8"/>
  <c r="F495" i="8" s="1"/>
  <c r="E366" i="8"/>
  <c r="F366" i="8" s="1"/>
  <c r="F286" i="8"/>
  <c r="E347" i="8"/>
  <c r="F347" i="8" s="1"/>
  <c r="E262" i="8"/>
  <c r="F262" i="8" s="1"/>
  <c r="G265" i="8" s="1"/>
  <c r="F219" i="8"/>
  <c r="G222" i="8" s="1"/>
  <c r="E369" i="8"/>
  <c r="F369" i="8" s="1"/>
  <c r="E350" i="8"/>
  <c r="F350" i="8" s="1"/>
  <c r="F289" i="8"/>
  <c r="E498" i="8"/>
  <c r="F498" i="8" s="1"/>
  <c r="F276" i="8"/>
  <c r="G277" i="8" s="1"/>
  <c r="E469" i="8"/>
  <c r="F469" i="8" s="1"/>
  <c r="E454" i="8"/>
  <c r="F454" i="8" s="1"/>
  <c r="E312" i="8"/>
  <c r="F255" i="8"/>
  <c r="G258" i="8" s="1"/>
  <c r="E365" i="8"/>
  <c r="F365" i="8" s="1"/>
  <c r="E346" i="8"/>
  <c r="F346" i="8" s="1"/>
  <c r="F285" i="8"/>
  <c r="E494" i="8"/>
  <c r="F494" i="8" s="1"/>
  <c r="E279" i="7"/>
  <c r="F217" i="7"/>
  <c r="G218" i="7" s="1"/>
  <c r="E292" i="7"/>
  <c r="F235" i="7"/>
  <c r="E212" i="7"/>
  <c r="F212" i="7" s="1"/>
  <c r="F211" i="7"/>
  <c r="E306" i="7"/>
  <c r="F249" i="7"/>
  <c r="G249" i="7" s="1"/>
  <c r="G206" i="7"/>
  <c r="E500" i="7"/>
  <c r="F500" i="7" s="1"/>
  <c r="E370" i="7"/>
  <c r="F370" i="7" s="1"/>
  <c r="E351" i="7"/>
  <c r="F351" i="7" s="1"/>
  <c r="F290" i="7"/>
  <c r="E288" i="7"/>
  <c r="F231" i="7"/>
  <c r="G236" i="7" s="1"/>
  <c r="E458" i="7"/>
  <c r="F458" i="7" s="1"/>
  <c r="E315" i="7"/>
  <c r="F258" i="7"/>
  <c r="G261" i="7" s="1"/>
  <c r="E143" i="7"/>
  <c r="F142" i="7"/>
  <c r="F221" i="7"/>
  <c r="G225" i="7" s="1"/>
  <c r="E466" i="7"/>
  <c r="F466" i="7" s="1"/>
  <c r="G469" i="7" s="1"/>
  <c r="E264" i="7"/>
  <c r="F264" i="7" s="1"/>
  <c r="G268" i="7" s="1"/>
  <c r="G176" i="7"/>
  <c r="E499" i="7"/>
  <c r="F499" i="7" s="1"/>
  <c r="F289" i="7"/>
  <c r="E369" i="7"/>
  <c r="F369" i="7" s="1"/>
  <c r="E350" i="7"/>
  <c r="F350" i="7" s="1"/>
  <c r="C343" i="8"/>
  <c r="F343" i="8" s="1"/>
  <c r="G344" i="8" s="1"/>
  <c r="C354" i="8"/>
  <c r="F354" i="8" s="1"/>
  <c r="E140" i="8" l="1"/>
  <c r="F139" i="8"/>
  <c r="G290" i="8"/>
  <c r="H291" i="8" s="1"/>
  <c r="I298" i="8" s="1"/>
  <c r="I520" i="9"/>
  <c r="G351" i="8"/>
  <c r="G370" i="8"/>
  <c r="H371" i="8" s="1"/>
  <c r="I375" i="8" s="1"/>
  <c r="F312" i="8"/>
  <c r="E314" i="8"/>
  <c r="E331" i="8"/>
  <c r="F331" i="8" s="1"/>
  <c r="G331" i="8" s="1"/>
  <c r="E445" i="8"/>
  <c r="F445" i="8" s="1"/>
  <c r="G445" i="8" s="1"/>
  <c r="E144" i="7"/>
  <c r="F144" i="7" s="1"/>
  <c r="G146" i="7" s="1"/>
  <c r="H177" i="7" s="1"/>
  <c r="I184" i="7" s="1"/>
  <c r="F143" i="7"/>
  <c r="E372" i="7"/>
  <c r="F372" i="7" s="1"/>
  <c r="E353" i="7"/>
  <c r="F353" i="7" s="1"/>
  <c r="F292" i="7"/>
  <c r="E502" i="7"/>
  <c r="F502" i="7" s="1"/>
  <c r="F315" i="7"/>
  <c r="E317" i="7"/>
  <c r="F279" i="7"/>
  <c r="G280" i="7" s="1"/>
  <c r="E473" i="7"/>
  <c r="F473" i="7" s="1"/>
  <c r="H237" i="7"/>
  <c r="I242" i="7" s="1"/>
  <c r="E334" i="7"/>
  <c r="F334" i="7" s="1"/>
  <c r="G334" i="7" s="1"/>
  <c r="E449" i="7"/>
  <c r="F449" i="7" s="1"/>
  <c r="G449" i="7" s="1"/>
  <c r="F306" i="7"/>
  <c r="G306" i="7" s="1"/>
  <c r="E368" i="7"/>
  <c r="F368" i="7" s="1"/>
  <c r="G373" i="7" s="1"/>
  <c r="H374" i="7" s="1"/>
  <c r="I378" i="7" s="1"/>
  <c r="E349" i="7"/>
  <c r="F349" i="7" s="1"/>
  <c r="F288" i="7"/>
  <c r="E498" i="7"/>
  <c r="F498" i="7" s="1"/>
  <c r="E141" i="8" l="1"/>
  <c r="F141" i="8" s="1"/>
  <c r="F140" i="8"/>
  <c r="G354" i="7"/>
  <c r="J193" i="8"/>
  <c r="C195" i="8"/>
  <c r="F195" i="8" s="1"/>
  <c r="G203" i="8" s="1"/>
  <c r="C353" i="8"/>
  <c r="F353" i="8" s="1"/>
  <c r="G355" i="8" s="1"/>
  <c r="H355" i="8" s="1"/>
  <c r="C314" i="8"/>
  <c r="F314" i="8" s="1"/>
  <c r="G314" i="8" s="1"/>
  <c r="C303" i="8"/>
  <c r="F303" i="8" s="1"/>
  <c r="G303" i="8" s="1"/>
  <c r="C238" i="8"/>
  <c r="F238" i="8" s="1"/>
  <c r="G239" i="8" s="1"/>
  <c r="H239" i="8" s="1"/>
  <c r="E456" i="8"/>
  <c r="F456" i="8" s="1"/>
  <c r="G459" i="8" s="1"/>
  <c r="E460" i="7"/>
  <c r="F460" i="7" s="1"/>
  <c r="G463" i="7" s="1"/>
  <c r="F317" i="7"/>
  <c r="G317" i="7" s="1"/>
  <c r="G293" i="7"/>
  <c r="H294" i="7" s="1"/>
  <c r="I301" i="7" s="1"/>
  <c r="G143" i="8" l="1"/>
  <c r="H174" i="8" s="1"/>
  <c r="I181" i="8" s="1"/>
  <c r="H355" i="7"/>
  <c r="I359" i="7" s="1"/>
  <c r="I525" i="7" s="1"/>
  <c r="H352" i="8"/>
  <c r="I356" i="8" s="1"/>
  <c r="F185" i="8" l="1"/>
  <c r="G185" i="8" s="1"/>
  <c r="H234" i="8" s="1"/>
  <c r="I239" i="8" s="1"/>
  <c r="I521" i="8" s="1"/>
</calcChain>
</file>

<file path=xl/sharedStrings.xml><?xml version="1.0" encoding="utf-8"?>
<sst xmlns="http://schemas.openxmlformats.org/spreadsheetml/2006/main" count="2101" uniqueCount="234">
  <si>
    <t>BUDGET-CONSUMABLE MATERIALS SUMMARY .</t>
  </si>
  <si>
    <t xml:space="preserve">MATERIAL </t>
  </si>
  <si>
    <t>MAIN BUILDING</t>
  </si>
  <si>
    <t>SUBSTRUCTURE</t>
  </si>
  <si>
    <t>Cement</t>
  </si>
  <si>
    <t>Portland cement</t>
  </si>
  <si>
    <t>bgs</t>
  </si>
  <si>
    <t>Aggregates</t>
  </si>
  <si>
    <t xml:space="preserve">Sharp sand </t>
  </si>
  <si>
    <t>tons</t>
  </si>
  <si>
    <t>Filling sand</t>
  </si>
  <si>
    <t xml:space="preserve">Granite </t>
  </si>
  <si>
    <t>Reinforcement</t>
  </si>
  <si>
    <t>Binding wire- 20kg</t>
  </si>
  <si>
    <t>roll</t>
  </si>
  <si>
    <t>Soft Wood</t>
  </si>
  <si>
    <t>Metroform panel (3 uses)</t>
  </si>
  <si>
    <t>nr</t>
  </si>
  <si>
    <t>2 x 4 x 12 plank</t>
  </si>
  <si>
    <t>2 x 3 x 12 plank</t>
  </si>
  <si>
    <t>Nails</t>
  </si>
  <si>
    <t>Others</t>
  </si>
  <si>
    <t>Nylon</t>
  </si>
  <si>
    <t>kg</t>
  </si>
  <si>
    <t>General</t>
  </si>
  <si>
    <t>Black oil</t>
  </si>
  <si>
    <t>litres</t>
  </si>
  <si>
    <t>Saw blade</t>
  </si>
  <si>
    <t>pkt</t>
  </si>
  <si>
    <t>Engine oil</t>
  </si>
  <si>
    <t>gall</t>
  </si>
  <si>
    <t>Diesel</t>
  </si>
  <si>
    <t>litre</t>
  </si>
  <si>
    <t>Petrol</t>
  </si>
  <si>
    <t>LABOUR</t>
  </si>
  <si>
    <t>Mason</t>
  </si>
  <si>
    <t>Carpenter</t>
  </si>
  <si>
    <t>Fitters</t>
  </si>
  <si>
    <t>General Labour</t>
  </si>
  <si>
    <t>FRAME &amp; UPPER FLOORS</t>
  </si>
  <si>
    <t>Water proofing</t>
  </si>
  <si>
    <t xml:space="preserve">Sikalidalite additive </t>
  </si>
  <si>
    <t>drum</t>
  </si>
  <si>
    <t>Sikalite additive cement</t>
  </si>
  <si>
    <t>Damproof membrane</t>
  </si>
  <si>
    <t>225mm water bar</t>
  </si>
  <si>
    <t>Plaster sand</t>
  </si>
  <si>
    <t>Hardcore</t>
  </si>
  <si>
    <t>Y10</t>
  </si>
  <si>
    <t>Y12</t>
  </si>
  <si>
    <t>Y16</t>
  </si>
  <si>
    <t>Y20</t>
  </si>
  <si>
    <t>Y25</t>
  </si>
  <si>
    <t>BRC A393</t>
  </si>
  <si>
    <t>Binding wire</t>
  </si>
  <si>
    <t>2 x 6 x 12 plank</t>
  </si>
  <si>
    <t>1 x 1 x 12 plank</t>
  </si>
  <si>
    <t>ROOF</t>
  </si>
  <si>
    <t>Specialist</t>
  </si>
  <si>
    <t>3mm mineral fibre felt</t>
  </si>
  <si>
    <t>m2</t>
  </si>
  <si>
    <t>m</t>
  </si>
  <si>
    <t>Hardwood (Main Building Roof)</t>
  </si>
  <si>
    <t>2 x 6</t>
  </si>
  <si>
    <t xml:space="preserve">2 x 3 </t>
  </si>
  <si>
    <t>1 x 12 (Facial)</t>
  </si>
  <si>
    <t xml:space="preserve">Soligium, Tie Rod &amp; Others </t>
  </si>
  <si>
    <t>sum</t>
  </si>
  <si>
    <t>STAIR</t>
  </si>
  <si>
    <t>Painter</t>
  </si>
  <si>
    <t>EXTERNAL AND INTERNAL WALL</t>
  </si>
  <si>
    <t>Blocks</t>
  </si>
  <si>
    <t>230mm block</t>
  </si>
  <si>
    <t>150mm block</t>
  </si>
  <si>
    <t>Fitter</t>
  </si>
  <si>
    <t>FLOOR ,WALL &amp; CEILING FINISHES/PAINTING</t>
  </si>
  <si>
    <t xml:space="preserve">Plaster sand </t>
  </si>
  <si>
    <t>Specialist works</t>
  </si>
  <si>
    <t>Tiles</t>
  </si>
  <si>
    <t>Adhesive gum- 20kg</t>
  </si>
  <si>
    <t>bg</t>
  </si>
  <si>
    <t>Grouting</t>
  </si>
  <si>
    <t>Spacer</t>
  </si>
  <si>
    <t>Tiler</t>
  </si>
  <si>
    <t>Gloss paint</t>
  </si>
  <si>
    <t>SPECIALIST WORK</t>
  </si>
  <si>
    <t>Supply &amp; fix</t>
  </si>
  <si>
    <t>Carpentary &amp; Joinery</t>
  </si>
  <si>
    <t xml:space="preserve">Aluminum works/Glazing </t>
  </si>
  <si>
    <t>EXTERNAL WORK</t>
  </si>
  <si>
    <t xml:space="preserve">Laterte filling </t>
  </si>
  <si>
    <t>Y8-16</t>
  </si>
  <si>
    <t>20 x 20 x 4 Cerebatti mosaic tiles to wall</t>
  </si>
  <si>
    <t>600 x 600 x 10unit ceramics tiles</t>
  </si>
  <si>
    <t>300 x 300 x 10unit ceramics tiles</t>
  </si>
  <si>
    <t>600 x 1200 x 10unit ceramics tiles</t>
  </si>
  <si>
    <t>600 x 1200 x 10unit external tiles</t>
  </si>
  <si>
    <t>White ceramics floor tiles</t>
  </si>
  <si>
    <t>Prepare and apply three coat polyurethene lacquer</t>
  </si>
  <si>
    <t>Prepare and apply three emulsion paint</t>
  </si>
  <si>
    <t>Prepare and apply three acylic enamel paint</t>
  </si>
  <si>
    <t>Prepare and apply threewhite wheathershield paint</t>
  </si>
  <si>
    <t xml:space="preserve">2 coat of marmoran paint </t>
  </si>
  <si>
    <t>Paver</t>
  </si>
  <si>
    <t xml:space="preserve">Y10  </t>
  </si>
  <si>
    <t xml:space="preserve">Y12  </t>
  </si>
  <si>
    <t xml:space="preserve">Y16  </t>
  </si>
  <si>
    <t xml:space="preserve">Y20  </t>
  </si>
  <si>
    <t xml:space="preserve">Y25   </t>
  </si>
  <si>
    <t>Metroform panel (2 uses)</t>
  </si>
  <si>
    <t>150mm water bar</t>
  </si>
  <si>
    <t>m3</t>
  </si>
  <si>
    <t>Ready Mix Concrete( Grade 25) with pump</t>
  </si>
  <si>
    <t xml:space="preserve">Y10 </t>
  </si>
  <si>
    <t xml:space="preserve">Y25  </t>
  </si>
  <si>
    <t>Beam and Slab</t>
  </si>
  <si>
    <t xml:space="preserve">Y20 </t>
  </si>
  <si>
    <t>Metroform panel</t>
  </si>
  <si>
    <t>1-1.5mm thick semi gloss non conductive / anti static PU water proofing (RAL 7035)</t>
  </si>
  <si>
    <t>300mm high slip resistance (RAL 5025) Epoxy coating finish</t>
  </si>
  <si>
    <t>0.70mm guage long span  Aluminum Roof Covering with 50mm  thick rockwool insulation</t>
  </si>
  <si>
    <t>flashing, 100mm girth</t>
  </si>
  <si>
    <t xml:space="preserve">2 x4 </t>
  </si>
  <si>
    <t xml:space="preserve">Metroform panel </t>
  </si>
  <si>
    <t>Metal Stairs/ Walkways/ Balustrades</t>
  </si>
  <si>
    <t>Mild steel handrail(Q railling or equal and approved ) up to 1100mm height including all necessary accessories.</t>
  </si>
  <si>
    <t>Adhesive gum</t>
  </si>
  <si>
    <t>spacer</t>
  </si>
  <si>
    <t>sqm</t>
  </si>
  <si>
    <t>Grouting cement</t>
  </si>
  <si>
    <t>bag</t>
  </si>
  <si>
    <t>100mm block</t>
  </si>
  <si>
    <t>230mm block screen wall</t>
  </si>
  <si>
    <t xml:space="preserve">Window size 1500 x 1800mm high. AW4 </t>
  </si>
  <si>
    <t xml:space="preserve">Window size 3000 x 1200mm high. W5 </t>
  </si>
  <si>
    <t xml:space="preserve">Grey powder coated aluminum Double glazed curtain wall size 1200 x 9143mm high on aluminum profile to manufacturers details. </t>
  </si>
  <si>
    <t>Burglary Proof</t>
  </si>
  <si>
    <t xml:space="preserve">Approved steel burglary proofing to window openings. </t>
  </si>
  <si>
    <r>
      <t>m</t>
    </r>
    <r>
      <rPr>
        <vertAlign val="superscript"/>
        <sz val="10"/>
        <rFont val="Cambria"/>
        <family val="1"/>
      </rPr>
      <t>2</t>
    </r>
  </si>
  <si>
    <t>Timber doors/ shutters / hatches</t>
  </si>
  <si>
    <r>
      <t xml:space="preserve">Supply and fix 44mm thick solid core flush doors with tinted walnut finish complete  with rebated polished hardwood timber frames finished with 75mm x 20mm polished flat wood architraves complete with sub-frames, mactching locks (chrome plated) and hinges. </t>
    </r>
    <r>
      <rPr>
        <b/>
        <u/>
        <sz val="10"/>
        <rFont val="Cambria"/>
        <family val="1"/>
      </rPr>
      <t>Reference door schedule</t>
    </r>
  </si>
  <si>
    <t>Door size 800 x 2450mm high.</t>
  </si>
  <si>
    <t>Sliding door size 800 x 2450mm high.</t>
  </si>
  <si>
    <t>Double Louvred solid core door size 1500 x 2450mm high</t>
  </si>
  <si>
    <t>Double Louvred solid core door size 1200 x 2450mm high</t>
  </si>
  <si>
    <t>Foldable solid core door size 3200 x 2400mm high</t>
  </si>
  <si>
    <t>Ditto 1600 x 2400mm high</t>
  </si>
  <si>
    <r>
      <t xml:space="preserve">Timber </t>
    </r>
    <r>
      <rPr>
        <b/>
        <u/>
        <sz val="10"/>
        <rFont val="Cambria"/>
        <family val="1"/>
      </rPr>
      <t>pocket door</t>
    </r>
    <r>
      <rPr>
        <u/>
        <sz val="10"/>
        <rFont val="Cambria"/>
        <family val="1"/>
      </rPr>
      <t xml:space="preserve"> with overhead metal tracks, adjustable stop and a concelable floor guide complete with polished wenge hardwood timber frames finished with 75mm x 10mm polished wenge wood architraves; with sub-frames, mactching locks, hinges, and all accessories; fixed to details. </t>
    </r>
    <r>
      <rPr>
        <b/>
        <u/>
        <sz val="10"/>
        <rFont val="Cambria"/>
        <family val="1"/>
      </rPr>
      <t>Referrence Door schedule</t>
    </r>
  </si>
  <si>
    <t>Door size 1000 x 2450mm high</t>
  </si>
  <si>
    <t>Aluminium door.</t>
  </si>
  <si>
    <r>
      <t xml:space="preserve">Supply and fix 3- track 3- panels grey powder coated aluminium sliding door with 8mm thick (4+4) laminated tinted soundproof glass with 0.38 PVB and 1-panel flyscreen complete with fixtures/accessories of matching colours  to manufacturer's/architect details. </t>
    </r>
    <r>
      <rPr>
        <b/>
        <u/>
        <sz val="10"/>
        <rFont val="Cambria"/>
        <family val="1"/>
      </rPr>
      <t>Reference door schedule</t>
    </r>
  </si>
  <si>
    <t>Sliding door size 3000 x 2450mm high.</t>
  </si>
  <si>
    <t>2 Track, 2 Panels 4200 x 2450mm high</t>
  </si>
  <si>
    <t>Ditto door size 3000 x 2450mm high.</t>
  </si>
  <si>
    <t>Door size 2400 x 2450mm high.</t>
  </si>
  <si>
    <t>Door size 1500 x 2450mm high.</t>
  </si>
  <si>
    <t>1 Track, 1 Panels 900 x 2450mm high</t>
  </si>
  <si>
    <t>1 Track, 1 Panels 650 x 2450mm high</t>
  </si>
  <si>
    <t>Security Steel door</t>
  </si>
  <si>
    <r>
      <rPr>
        <u/>
        <sz val="10"/>
        <rFont val="Cambria"/>
        <family val="1"/>
      </rPr>
      <t xml:space="preserve">60mins Fire rated Galvanized steel sheet security door made of 5mm thick steel sheets on frame with core bracing and insulated with gypsum board including Steel frames; and surface finished with Walnut Veneer complete with standard security control locking system and all accessories </t>
    </r>
    <r>
      <rPr>
        <b/>
        <u/>
        <sz val="10"/>
        <rFont val="Cambria"/>
        <family val="1"/>
      </rPr>
      <t>Reference door schedule</t>
    </r>
  </si>
  <si>
    <t>38mm mild steel R.H.S fabricated outward opening grille metal gate complete with accessories to detail. Size 900 x 2400mm high</t>
  </si>
  <si>
    <t>L31: Metal stairs/Walkways/Balustrades</t>
  </si>
  <si>
    <t>10.5mm thick toughened and laminated safety full glass balustrade (Q Railing or equal approved) up to 1100mm height including all necessary accessories, fixed with stainless steel clamp to manufacturers detail.</t>
  </si>
  <si>
    <t>WALL  AND FLOOR</t>
  </si>
  <si>
    <t>POP</t>
  </si>
  <si>
    <t>900 x 900 x 12mm thick porcelain floor tiles</t>
  </si>
  <si>
    <t>600 x 600 x 12mm thick floor tiles( various colour)</t>
  </si>
  <si>
    <t xml:space="preserve">200 x 1200 x12mm thick brown coloured matt finish </t>
  </si>
  <si>
    <t>12mm thick Screeded Knauf Plaster boards finished  fair  and smooth to horizontal soffit of suspended slabs with conceaked grid to approved pattern and specification. (Living, Dining room, Kitchen, Bedrooms) - Refer to Architect' finishing schedule/specification</t>
  </si>
  <si>
    <t>Sand paper</t>
  </si>
  <si>
    <t>Tape</t>
  </si>
  <si>
    <t>Polly filler</t>
  </si>
  <si>
    <t>Dozen</t>
  </si>
  <si>
    <t>Operator</t>
  </si>
  <si>
    <t>Tiller</t>
  </si>
  <si>
    <t>Opertator</t>
  </si>
  <si>
    <t>Wardrobe</t>
  </si>
  <si>
    <t>Kitchen</t>
  </si>
  <si>
    <t>Door size 900 x 2100mm high.</t>
  </si>
  <si>
    <t>Door size 800 x 2100mm high.</t>
  </si>
  <si>
    <t>Windows</t>
  </si>
  <si>
    <t>PROJECT :</t>
  </si>
  <si>
    <t xml:space="preserve">DATE : </t>
  </si>
  <si>
    <t>Unit</t>
  </si>
  <si>
    <t>Rate</t>
  </si>
  <si>
    <t>Amount</t>
  </si>
  <si>
    <t>Sectional total</t>
  </si>
  <si>
    <t>gallon</t>
  </si>
  <si>
    <t>days</t>
  </si>
  <si>
    <t>Qty</t>
  </si>
  <si>
    <t>CEILING</t>
  </si>
  <si>
    <t>sq.m</t>
  </si>
  <si>
    <t>ton</t>
  </si>
  <si>
    <t>9'' Block</t>
  </si>
  <si>
    <t>bags</t>
  </si>
  <si>
    <t>Sum</t>
  </si>
  <si>
    <t>Supply and installation of 10-persons/ capacity 600kg,speed 1.6m/s Passenger lift work Complete, all necessary connection including accessories - 1No lift</t>
  </si>
  <si>
    <t>Hardcore filling</t>
  </si>
  <si>
    <t>1 x 6 x 12 plank</t>
  </si>
  <si>
    <t xml:space="preserve">Y6 </t>
  </si>
  <si>
    <r>
      <t>m</t>
    </r>
    <r>
      <rPr>
        <vertAlign val="superscript"/>
        <sz val="10"/>
        <color rgb="FF0070C0"/>
        <rFont val="Cambria"/>
        <family val="1"/>
      </rPr>
      <t>3</t>
    </r>
  </si>
  <si>
    <r>
      <t>m</t>
    </r>
    <r>
      <rPr>
        <vertAlign val="superscript"/>
        <sz val="10"/>
        <color rgb="FF0070C0"/>
        <rFont val="Cambria"/>
        <family val="1"/>
      </rPr>
      <t>2</t>
    </r>
  </si>
  <si>
    <t>2 x 2</t>
  </si>
  <si>
    <t xml:space="preserve">3 x 4 </t>
  </si>
  <si>
    <t>1 x 12 plank</t>
  </si>
  <si>
    <t>bkts</t>
  </si>
  <si>
    <t>300 x 300 x12mm white &amp; grey matt wall tiles</t>
  </si>
  <si>
    <t>250 x 400 x12mm white &amp; grey matt wall tiles</t>
  </si>
  <si>
    <t>PAINTING (13,745.5 m2)</t>
  </si>
  <si>
    <t xml:space="preserve">Emulsion paint  </t>
  </si>
  <si>
    <t>Door size 1200 x 2100mm high</t>
  </si>
  <si>
    <t>Door size 900 x 2100mm high</t>
  </si>
  <si>
    <t xml:space="preserve">window size  750 x 1500mm high. AW1 </t>
  </si>
  <si>
    <t>Window size 600 x 900mm high. AW2 &amp; 3</t>
  </si>
  <si>
    <t xml:space="preserve">Window size 1000 x 1200mm high. W4 </t>
  </si>
  <si>
    <t>Sliding door size 3900 x 2200mm high.</t>
  </si>
  <si>
    <r>
      <t xml:space="preserve">Allow a Provisional sum of </t>
    </r>
    <r>
      <rPr>
        <b/>
        <sz val="10"/>
        <rFont val="Cambria"/>
        <family val="1"/>
      </rPr>
      <t>N45,000,000.00</t>
    </r>
    <r>
      <rPr>
        <sz val="10"/>
        <rFont val="Cambria"/>
        <family val="1"/>
      </rPr>
      <t xml:space="preserve"> for the Supply and instalation of 13no regular timber wardrobes and 4no W.I.C; sum to be expended as directed.</t>
    </r>
  </si>
  <si>
    <t>and</t>
  </si>
  <si>
    <r>
      <t xml:space="preserve">Allow a Provisional sum of </t>
    </r>
    <r>
      <rPr>
        <b/>
        <sz val="10"/>
        <rFont val="Cambria"/>
        <family val="1"/>
      </rPr>
      <t>N</t>
    </r>
    <r>
      <rPr>
        <sz val="10"/>
        <rFont val="Cambria"/>
        <family val="1"/>
      </rPr>
      <t xml:space="preserve"> for the Supply and instalation of Kitchen fittings to include Base Cabinet with drawer unit, Upper Cabinet, Corian Top, Pillar tap, cooker hood, cooker and oven, including all Accessories.</t>
    </r>
  </si>
  <si>
    <t>Mechanical first and second fix, AC etc</t>
  </si>
  <si>
    <t>Electrical first, second and third fix</t>
  </si>
  <si>
    <t>GRAND TOTAL (Main Building)</t>
  </si>
  <si>
    <t>M &amp; E (PROVISIONAL)</t>
  </si>
  <si>
    <t>Metroform panel (1 use for slab, 2 uses for others)</t>
  </si>
  <si>
    <t>Grouting cement (5 kg)</t>
  </si>
  <si>
    <t>PAINTING ( 9083m2)</t>
  </si>
  <si>
    <t xml:space="preserve">Window size 1800 x 2100mm high. W4 </t>
  </si>
  <si>
    <t>Sliding door size 2000 x 2100mm high.</t>
  </si>
  <si>
    <t xml:space="preserve">BUDGET-CONSUMABLE MATERIALS SUMMARY </t>
  </si>
  <si>
    <t>PAINTING (9735 m2)</t>
  </si>
  <si>
    <t xml:space="preserve">window size  900 x 1500mm high. AW1 </t>
  </si>
  <si>
    <t xml:space="preserve">Window size 1000 x 1500mm high. AW4 </t>
  </si>
  <si>
    <t xml:space="preserve">Window size 1200 x 1500mm high. W4 </t>
  </si>
  <si>
    <t>blinding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</si>
</sst>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#,##0;[Red]#,##0"/>
    <numFmt numFmtId="166" formatCode="#,##0.00;[Red]#,##0.00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vertAlign val="superscript"/>
      <sz val="10"/>
      <name val="Cambria"/>
      <family val="1"/>
    </font>
    <font>
      <b/>
      <u/>
      <sz val="10"/>
      <name val="Cambria"/>
      <family val="1"/>
    </font>
    <font>
      <u/>
      <sz val="10"/>
      <name val="Cambria"/>
      <family val="1"/>
    </font>
    <font>
      <b/>
      <sz val="10"/>
      <name val="Cambria"/>
      <family val="1"/>
    </font>
    <font>
      <sz val="10"/>
      <name val="Cambria"/>
      <family val="1"/>
    </font>
    <font>
      <sz val="10"/>
      <color rgb="FF0070C0"/>
      <name val="Cambria"/>
      <family val="1"/>
    </font>
    <font>
      <sz val="10"/>
      <color rgb="FFC00000"/>
      <name val="Cambria"/>
      <family val="1"/>
    </font>
    <font>
      <sz val="10"/>
      <color indexed="10"/>
      <name val="Cambria"/>
      <family val="1"/>
    </font>
    <font>
      <sz val="10"/>
      <color indexed="62"/>
      <name val="Cambria"/>
      <family val="1"/>
    </font>
    <font>
      <b/>
      <sz val="10"/>
      <color indexed="62"/>
      <name val="Cambria"/>
      <family val="1"/>
    </font>
    <font>
      <b/>
      <u/>
      <sz val="10"/>
      <color indexed="10"/>
      <name val="Cambria"/>
      <family val="1"/>
    </font>
    <font>
      <sz val="10"/>
      <color theme="1"/>
      <name val="Cambria"/>
      <family val="1"/>
    </font>
    <font>
      <b/>
      <i/>
      <u/>
      <sz val="10"/>
      <name val="Cambria"/>
      <family val="1"/>
    </font>
    <font>
      <u/>
      <sz val="10"/>
      <color rgb="FFFF0000"/>
      <name val="Cambria"/>
      <family val="1"/>
    </font>
    <font>
      <b/>
      <u/>
      <sz val="10"/>
      <color rgb="FFFF0000"/>
      <name val="Cambria"/>
      <family val="1"/>
    </font>
    <font>
      <b/>
      <sz val="10"/>
      <color rgb="FFFF0000"/>
      <name val="Cambria"/>
      <family val="1"/>
    </font>
    <font>
      <sz val="10"/>
      <color rgb="FFFF0000"/>
      <name val="Cambria"/>
      <family val="1"/>
    </font>
    <font>
      <u val="singleAccounting"/>
      <sz val="10"/>
      <color indexed="10"/>
      <name val="Cambria"/>
      <family val="1"/>
    </font>
    <font>
      <b/>
      <sz val="10"/>
      <color indexed="10"/>
      <name val="Cambria"/>
      <family val="1"/>
    </font>
    <font>
      <sz val="11"/>
      <name val="Cambria"/>
      <family val="1"/>
    </font>
    <font>
      <sz val="10"/>
      <name val="Arial"/>
      <family val="2"/>
    </font>
    <font>
      <vertAlign val="superscript"/>
      <sz val="10"/>
      <color rgb="FF0070C0"/>
      <name val="Cambria"/>
      <family val="1"/>
    </font>
    <font>
      <b/>
      <sz val="10"/>
      <color rgb="FF0070C0"/>
      <name val="Cambria"/>
      <family val="1"/>
    </font>
    <font>
      <b/>
      <sz val="10"/>
      <color rgb="FFC00000"/>
      <name val="Cambria"/>
      <family val="1"/>
    </font>
    <font>
      <b/>
      <u val="singleAccounting"/>
      <sz val="10"/>
      <color indexed="10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</cellStyleXfs>
  <cellXfs count="111">
    <xf numFmtId="0" fontId="0" fillId="0" borderId="0" xfId="0"/>
    <xf numFmtId="0" fontId="7" fillId="0" borderId="0" xfId="0" applyFont="1" applyAlignment="1">
      <alignment vertical="center" wrapText="1"/>
    </xf>
    <xf numFmtId="164" fontId="6" fillId="0" borderId="8" xfId="1" applyNumberFormat="1" applyFont="1" applyFill="1" applyBorder="1" applyAlignment="1"/>
    <xf numFmtId="0" fontId="6" fillId="0" borderId="8" xfId="2" applyFont="1" applyBorder="1"/>
    <xf numFmtId="43" fontId="8" fillId="0" borderId="8" xfId="1" applyFont="1" applyFill="1" applyBorder="1" applyAlignment="1">
      <alignment horizontal="right"/>
    </xf>
    <xf numFmtId="0" fontId="8" fillId="0" borderId="8" xfId="2" applyFont="1" applyBorder="1" applyAlignment="1">
      <alignment horizontal="center"/>
    </xf>
    <xf numFmtId="43" fontId="9" fillId="0" borderId="8" xfId="1" applyFont="1" applyFill="1" applyBorder="1" applyAlignment="1">
      <alignment horizontal="center"/>
    </xf>
    <xf numFmtId="43" fontId="8" fillId="0" borderId="8" xfId="1" applyFont="1" applyFill="1" applyBorder="1" applyAlignment="1">
      <alignment horizontal="center"/>
    </xf>
    <xf numFmtId="43" fontId="10" fillId="0" borderId="8" xfId="1" applyFont="1" applyFill="1" applyBorder="1" applyAlignment="1">
      <alignment horizontal="center"/>
    </xf>
    <xf numFmtId="43" fontId="7" fillId="0" borderId="8" xfId="1" applyFont="1" applyFill="1" applyBorder="1" applyAlignment="1"/>
    <xf numFmtId="14" fontId="6" fillId="0" borderId="8" xfId="1" applyNumberFormat="1" applyFont="1" applyFill="1" applyBorder="1" applyAlignment="1">
      <alignment horizontal="left"/>
    </xf>
    <xf numFmtId="43" fontId="11" fillId="0" borderId="0" xfId="1" applyFont="1" applyFill="1" applyBorder="1" applyAlignment="1"/>
    <xf numFmtId="0" fontId="7" fillId="0" borderId="0" xfId="2" applyFont="1"/>
    <xf numFmtId="0" fontId="7" fillId="0" borderId="1" xfId="2" applyFont="1" applyBorder="1"/>
    <xf numFmtId="0" fontId="7" fillId="0" borderId="2" xfId="2" applyFont="1" applyBorder="1"/>
    <xf numFmtId="164" fontId="6" fillId="0" borderId="0" xfId="1" applyNumberFormat="1" applyFont="1" applyFill="1" applyBorder="1" applyAlignment="1"/>
    <xf numFmtId="0" fontId="4" fillId="0" borderId="0" xfId="2" applyFont="1"/>
    <xf numFmtId="43" fontId="8" fillId="0" borderId="0" xfId="1" applyFont="1" applyFill="1" applyBorder="1" applyAlignment="1">
      <alignment horizontal="right"/>
    </xf>
    <xf numFmtId="0" fontId="8" fillId="0" borderId="0" xfId="2" applyFont="1" applyAlignment="1">
      <alignment horizontal="center"/>
    </xf>
    <xf numFmtId="43" fontId="9" fillId="0" borderId="0" xfId="1" applyFont="1" applyFill="1" applyBorder="1" applyAlignment="1">
      <alignment horizontal="center"/>
    </xf>
    <xf numFmtId="43" fontId="8" fillId="0" borderId="0" xfId="1" applyFont="1" applyFill="1" applyBorder="1" applyAlignment="1">
      <alignment horizontal="center"/>
    </xf>
    <xf numFmtId="43" fontId="10" fillId="0" borderId="0" xfId="1" applyFont="1" applyFill="1" applyBorder="1" applyAlignment="1">
      <alignment horizontal="center"/>
    </xf>
    <xf numFmtId="14" fontId="6" fillId="0" borderId="0" xfId="1" applyNumberFormat="1" applyFont="1" applyFill="1" applyBorder="1" applyAlignment="1">
      <alignment horizontal="left"/>
    </xf>
    <xf numFmtId="43" fontId="6" fillId="0" borderId="0" xfId="1" applyFont="1" applyFill="1" applyBorder="1" applyAlignment="1"/>
    <xf numFmtId="43" fontId="12" fillId="0" borderId="0" xfId="1" applyFont="1" applyFill="1" applyBorder="1" applyAlignment="1"/>
    <xf numFmtId="0" fontId="6" fillId="0" borderId="0" xfId="2" applyFont="1"/>
    <xf numFmtId="0" fontId="6" fillId="0" borderId="1" xfId="2" applyFont="1" applyBorder="1"/>
    <xf numFmtId="0" fontId="6" fillId="0" borderId="2" xfId="2" applyFont="1" applyBorder="1"/>
    <xf numFmtId="164" fontId="6" fillId="0" borderId="0" xfId="1" applyNumberFormat="1" applyFont="1" applyFill="1" applyBorder="1"/>
    <xf numFmtId="0" fontId="6" fillId="0" borderId="0" xfId="2" applyFont="1" applyAlignment="1">
      <alignment wrapText="1"/>
    </xf>
    <xf numFmtId="0" fontId="13" fillId="0" borderId="0" xfId="2" applyFont="1"/>
    <xf numFmtId="0" fontId="4" fillId="0" borderId="0" xfId="2" applyFont="1" applyAlignment="1">
      <alignment horizontal="justify" vertical="top"/>
    </xf>
    <xf numFmtId="0" fontId="7" fillId="0" borderId="0" xfId="2" applyFont="1" applyAlignment="1">
      <alignment horizontal="justify" vertical="top"/>
    </xf>
    <xf numFmtId="0" fontId="6" fillId="0" borderId="0" xfId="2" applyFont="1" applyAlignment="1">
      <alignment horizontal="justify" vertical="top"/>
    </xf>
    <xf numFmtId="0" fontId="14" fillId="0" borderId="0" xfId="0" applyFont="1" applyAlignment="1">
      <alignment wrapText="1"/>
    </xf>
    <xf numFmtId="0" fontId="15" fillId="0" borderId="0" xfId="3" applyFont="1" applyAlignment="1">
      <alignment horizontal="justify" vertical="top"/>
    </xf>
    <xf numFmtId="0" fontId="7" fillId="0" borderId="0" xfId="3" applyFont="1" applyAlignment="1">
      <alignment horizontal="justify" vertical="top"/>
    </xf>
    <xf numFmtId="43" fontId="7" fillId="0" borderId="0" xfId="2" applyNumberFormat="1" applyFont="1"/>
    <xf numFmtId="0" fontId="7" fillId="0" borderId="0" xfId="3" applyFont="1"/>
    <xf numFmtId="43" fontId="7" fillId="0" borderId="0" xfId="4" applyNumberFormat="1" applyFont="1" applyFill="1" applyBorder="1" applyAlignment="1">
      <alignment horizontal="center"/>
    </xf>
    <xf numFmtId="164" fontId="7" fillId="0" borderId="0" xfId="1" applyNumberFormat="1" applyFont="1" applyFill="1" applyBorder="1" applyAlignment="1">
      <alignment horizontal="center"/>
    </xf>
    <xf numFmtId="0" fontId="7" fillId="0" borderId="0" xfId="2" applyFont="1" applyAlignment="1">
      <alignment horizontal="justify"/>
    </xf>
    <xf numFmtId="164" fontId="7" fillId="0" borderId="0" xfId="1" applyNumberFormat="1" applyFont="1" applyFill="1" applyBorder="1"/>
    <xf numFmtId="43" fontId="10" fillId="0" borderId="0" xfId="2" applyNumberFormat="1" applyFont="1"/>
    <xf numFmtId="164" fontId="6" fillId="0" borderId="0" xfId="1" applyNumberFormat="1" applyFont="1" applyBorder="1"/>
    <xf numFmtId="0" fontId="7" fillId="0" borderId="0" xfId="2" applyFont="1" applyAlignment="1">
      <alignment horizontal="left" vertical="top"/>
    </xf>
    <xf numFmtId="164" fontId="8" fillId="0" borderId="0" xfId="1" applyNumberFormat="1" applyFont="1" applyFill="1" applyBorder="1" applyAlignment="1">
      <alignment horizontal="right"/>
    </xf>
    <xf numFmtId="0" fontId="7" fillId="0" borderId="0" xfId="2" applyFont="1" applyAlignment="1">
      <alignment horizontal="center" vertical="top"/>
    </xf>
    <xf numFmtId="43" fontId="9" fillId="2" borderId="0" xfId="1" applyFont="1" applyFill="1" applyBorder="1" applyAlignment="1">
      <alignment horizontal="center"/>
    </xf>
    <xf numFmtId="0" fontId="16" fillId="0" borderId="0" xfId="0" applyFont="1"/>
    <xf numFmtId="0" fontId="17" fillId="0" borderId="0" xfId="2" applyFont="1" applyAlignment="1">
      <alignment horizontal="left" vertical="top"/>
    </xf>
    <xf numFmtId="0" fontId="18" fillId="0" borderId="0" xfId="2" applyFont="1" applyAlignment="1">
      <alignment horizontal="justify" vertical="top"/>
    </xf>
    <xf numFmtId="0" fontId="7" fillId="0" borderId="4" xfId="5" applyFont="1" applyBorder="1" applyAlignment="1">
      <alignment vertical="center" wrapText="1"/>
    </xf>
    <xf numFmtId="0" fontId="14" fillId="0" borderId="0" xfId="0" applyFont="1"/>
    <xf numFmtId="43" fontId="19" fillId="0" borderId="0" xfId="2" applyNumberFormat="1" applyFont="1"/>
    <xf numFmtId="43" fontId="18" fillId="0" borderId="0" xfId="2" applyNumberFormat="1" applyFont="1"/>
    <xf numFmtId="0" fontId="17" fillId="0" borderId="0" xfId="2" applyFont="1" applyAlignment="1">
      <alignment horizontal="justify" vertical="top"/>
    </xf>
    <xf numFmtId="0" fontId="4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165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43" fontId="7" fillId="0" borderId="0" xfId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165" fontId="7" fillId="0" borderId="5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 vertical="center"/>
    </xf>
    <xf numFmtId="43" fontId="7" fillId="0" borderId="5" xfId="1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165" fontId="7" fillId="0" borderId="7" xfId="0" applyNumberFormat="1" applyFont="1" applyBorder="1" applyAlignment="1">
      <alignment horizontal="right" vertical="center"/>
    </xf>
    <xf numFmtId="0" fontId="7" fillId="0" borderId="7" xfId="0" applyFont="1" applyBorder="1" applyAlignment="1">
      <alignment horizontal="center" vertical="center"/>
    </xf>
    <xf numFmtId="43" fontId="7" fillId="0" borderId="7" xfId="1" applyFont="1" applyFill="1" applyBorder="1" applyAlignment="1" applyProtection="1">
      <alignment horizontal="center" vertical="center"/>
      <protection locked="0"/>
    </xf>
    <xf numFmtId="0" fontId="7" fillId="0" borderId="0" xfId="2" applyFont="1" applyAlignment="1">
      <alignment wrapText="1"/>
    </xf>
    <xf numFmtId="0" fontId="7" fillId="0" borderId="5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165" fontId="7" fillId="0" borderId="0" xfId="0" applyNumberFormat="1" applyFont="1" applyAlignment="1">
      <alignment horizontal="right" vertical="center" wrapText="1"/>
    </xf>
    <xf numFmtId="0" fontId="7" fillId="0" borderId="6" xfId="0" applyFont="1" applyBorder="1" applyAlignment="1">
      <alignment vertical="center" wrapText="1"/>
    </xf>
    <xf numFmtId="165" fontId="7" fillId="0" borderId="6" xfId="0" applyNumberFormat="1" applyFont="1" applyBorder="1" applyAlignment="1">
      <alignment horizontal="right" vertical="center"/>
    </xf>
    <xf numFmtId="0" fontId="7" fillId="0" borderId="6" xfId="0" applyFont="1" applyBorder="1" applyAlignment="1">
      <alignment horizontal="center" vertical="center"/>
    </xf>
    <xf numFmtId="43" fontId="7" fillId="0" borderId="6" xfId="1" applyFont="1" applyFill="1" applyBorder="1" applyAlignment="1" applyProtection="1">
      <alignment horizontal="center" vertical="center"/>
      <protection locked="0"/>
    </xf>
    <xf numFmtId="0" fontId="4" fillId="0" borderId="5" xfId="0" applyFont="1" applyBorder="1" applyAlignment="1">
      <alignment vertical="center" wrapText="1"/>
    </xf>
    <xf numFmtId="0" fontId="7" fillId="0" borderId="5" xfId="0" applyFont="1" applyBorder="1" applyAlignment="1" applyProtection="1">
      <alignment horizontal="left" vertical="center" wrapText="1"/>
      <protection locked="0"/>
    </xf>
    <xf numFmtId="43" fontId="20" fillId="0" borderId="0" xfId="2" applyNumberFormat="1" applyFont="1"/>
    <xf numFmtId="43" fontId="21" fillId="0" borderId="0" xfId="1" applyFont="1" applyFill="1" applyBorder="1" applyAlignment="1">
      <alignment horizontal="center"/>
    </xf>
    <xf numFmtId="43" fontId="6" fillId="0" borderId="0" xfId="2" applyNumberFormat="1" applyFont="1"/>
    <xf numFmtId="0" fontId="7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166" fontId="7" fillId="0" borderId="5" xfId="1" applyNumberFormat="1" applyFont="1" applyFill="1" applyBorder="1" applyAlignment="1">
      <alignment horizontal="center"/>
    </xf>
    <xf numFmtId="165" fontId="7" fillId="0" borderId="5" xfId="0" applyNumberFormat="1" applyFont="1" applyBorder="1" applyAlignment="1">
      <alignment horizontal="right"/>
    </xf>
    <xf numFmtId="43" fontId="7" fillId="0" borderId="5" xfId="1" applyFont="1" applyFill="1" applyBorder="1" applyAlignment="1" applyProtection="1">
      <alignment horizontal="center"/>
      <protection locked="0"/>
    </xf>
    <xf numFmtId="0" fontId="22" fillId="0" borderId="0" xfId="3" applyFont="1" applyAlignment="1">
      <alignment vertical="top" wrapText="1"/>
    </xf>
    <xf numFmtId="0" fontId="21" fillId="0" borderId="0" xfId="2" applyFont="1"/>
    <xf numFmtId="164" fontId="6" fillId="0" borderId="0" xfId="1" applyNumberFormat="1" applyFont="1" applyFill="1" applyBorder="1" applyAlignment="1">
      <alignment horizontal="left"/>
    </xf>
    <xf numFmtId="0" fontId="6" fillId="0" borderId="0" xfId="2" applyFont="1" applyAlignment="1">
      <alignment horizontal="left"/>
    </xf>
    <xf numFmtId="43" fontId="25" fillId="0" borderId="0" xfId="1" applyFont="1" applyFill="1" applyBorder="1" applyAlignment="1">
      <alignment horizontal="left"/>
    </xf>
    <xf numFmtId="0" fontId="25" fillId="0" borderId="0" xfId="2" applyFont="1" applyAlignment="1">
      <alignment horizontal="left"/>
    </xf>
    <xf numFmtId="43" fontId="26" fillId="0" borderId="0" xfId="1" applyFont="1" applyFill="1" applyBorder="1" applyAlignment="1">
      <alignment horizontal="left"/>
    </xf>
    <xf numFmtId="43" fontId="21" fillId="0" borderId="0" xfId="1" applyFont="1" applyFill="1" applyBorder="1" applyAlignment="1">
      <alignment horizontal="left"/>
    </xf>
    <xf numFmtId="43" fontId="27" fillId="0" borderId="0" xfId="2" applyNumberFormat="1" applyFont="1" applyAlignment="1">
      <alignment horizontal="left"/>
    </xf>
    <xf numFmtId="0" fontId="4" fillId="0" borderId="0" xfId="2" applyFont="1" applyAlignment="1">
      <alignment horizontal="left"/>
    </xf>
    <xf numFmtId="43" fontId="7" fillId="0" borderId="0" xfId="1" applyFont="1" applyFill="1" applyBorder="1" applyAlignment="1" applyProtection="1">
      <alignment horizontal="center"/>
      <protection locked="0"/>
    </xf>
    <xf numFmtId="0" fontId="18" fillId="0" borderId="0" xfId="0" applyFont="1"/>
    <xf numFmtId="43" fontId="25" fillId="0" borderId="0" xfId="1" applyFont="1" applyFill="1" applyBorder="1" applyAlignment="1">
      <alignment horizontal="right"/>
    </xf>
    <xf numFmtId="0" fontId="25" fillId="0" borderId="0" xfId="2" applyFont="1" applyAlignment="1">
      <alignment horizontal="center"/>
    </xf>
    <xf numFmtId="43" fontId="26" fillId="0" borderId="0" xfId="1" applyFont="1" applyFill="1" applyBorder="1" applyAlignment="1">
      <alignment horizontal="center"/>
    </xf>
    <xf numFmtId="43" fontId="25" fillId="0" borderId="0" xfId="1" applyFont="1" applyFill="1" applyBorder="1" applyAlignment="1">
      <alignment horizontal="center"/>
    </xf>
    <xf numFmtId="165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" fontId="7" fillId="0" borderId="5" xfId="0" applyNumberFormat="1" applyFont="1" applyBorder="1" applyAlignment="1">
      <alignment horizontal="right"/>
    </xf>
  </cellXfs>
  <cellStyles count="18">
    <cellStyle name="Comma 10 2 2" xfId="8" xr:uid="{136A65F4-FBF6-407E-A596-C7BD972F2A95}"/>
    <cellStyle name="Comma 13" xfId="7" xr:uid="{50F757A1-40F3-406F-8274-8D990A621293}"/>
    <cellStyle name="Comma 2" xfId="1" xr:uid="{00000000-0005-0000-0000-000000000000}"/>
    <cellStyle name="Comma 2 2" xfId="11" xr:uid="{875509C3-6B5B-4869-B066-8D16D4FC37AA}"/>
    <cellStyle name="Comma 2 3" xfId="4" xr:uid="{00000000-0005-0000-0000-000001000000}"/>
    <cellStyle name="Comma 3" xfId="10" xr:uid="{4DB7E623-4809-4DF3-B585-78602280B57F}"/>
    <cellStyle name="Comma 4" xfId="17" xr:uid="{FCDB2740-9A8A-4DF8-B1CF-BD2C729F9C6D}"/>
    <cellStyle name="Comma 5" xfId="15" xr:uid="{2066EF94-80BD-4355-A402-006C306A7C85}"/>
    <cellStyle name="Comma 6" xfId="6" xr:uid="{6C4C8648-3299-4E28-A259-4AF7DB472D5F}"/>
    <cellStyle name="Comma 6 2" xfId="9" xr:uid="{1DE1C3F5-8F1D-48C7-98CB-BF3E056FC65B}"/>
    <cellStyle name="Normal" xfId="0" builtinId="0"/>
    <cellStyle name="Normal 12" xfId="2" xr:uid="{00000000-0005-0000-0000-000003000000}"/>
    <cellStyle name="Normal 2" xfId="3" xr:uid="{00000000-0005-0000-0000-000004000000}"/>
    <cellStyle name="Normal 2 2" xfId="13" xr:uid="{2A536213-B977-40CA-A23A-3754959E9E01}"/>
    <cellStyle name="Normal 2 5" xfId="12" xr:uid="{C02345BB-A0DB-4C6A-8266-3AE0A924E204}"/>
    <cellStyle name="Normal 2 6" xfId="14" xr:uid="{279199CC-A138-4BDE-953E-E21056417F89}"/>
    <cellStyle name="Normal 3" xfId="5" xr:uid="{9A101DB3-7190-4693-AF5C-28CDD7301494}"/>
    <cellStyle name="Normal 4" xfId="16" xr:uid="{AF909C99-55A2-41D3-A608-A65B7074D9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4C47634-8306-41A9-9EBA-027B0BAA99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52A77CF8-0421-41E0-AF9F-ACA920921E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CEEED639-3446-4389-9329-B31B64C2EC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7A0B7F64-6CA0-46DD-8D4D-41AA8A6802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D3A5D31-151E-4A6C-84A7-88C5667447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AF88DF01-58FF-48A4-A8F3-B8F592757D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7A5DB134-7016-4BDD-AC87-8DE15FAD2E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103C6D00-DBD1-492D-A7FE-916644BE01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BC5658C-19D5-4611-8C21-1A1A28F62D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D71052A9-0AD2-4CE3-9427-6ECC5C2155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87D7D621-C556-46EE-8211-B2F265D89C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A787181-8E7C-41E1-A2BE-B26D242D01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E85BC53F-EBC4-4A7C-A17F-D3AED0CE57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4FC29E01-1293-4C98-8D5F-E46696BE60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75A0A16E-957D-4104-85CE-F70A05EB8D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C893BD38-EC80-4C7B-AA95-33352959CB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BFE76DDF-C415-4BA8-8CCE-F133993991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3250C8B2-2AA1-485E-8961-AE7BB9580D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868C6644-B6A4-41C2-A78D-CBF425F014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2084BA8E-217B-4758-B0FD-B27637C1E4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E6F22505-4581-4EDD-A947-0EB9CE88AC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8FF822B6-4FD5-4EE1-B494-2E402AD3ED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F6F2329D-3D7F-4D34-B3BA-63B5621889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2386EE43-EF66-4F55-9250-2F14FAEA9E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15FDA71A-D909-4265-A7C5-A56EFDB048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B9EF607E-5CBD-47F6-A0DB-F44C997A43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8A2D820C-D807-4D14-AD90-D8FFF01BA4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35D63D8F-35C6-439D-B6E5-ABC819E4BC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D68A56A6-03F9-4048-88D7-11CDA5C020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D0249567-F8AC-4C94-872A-3EB3402866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B79E86CB-0210-4675-800A-0B0B8831C4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1C64A3C9-5360-4545-A241-321C28FF23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CFAE9797-B485-41E4-B538-9FE59CE43B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FB2A561C-828E-4867-A651-871ADCA8A9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B714D709-CC3E-43DC-BA16-86627336A2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53CB29B0-7FFC-4A40-8048-FDE166F147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BDE51CB8-A908-4B53-93D9-9C930E9848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3B724ABD-7C1E-4BAE-B597-0354B7BE32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B219CC6E-B329-49FB-B368-F9F33A5BA7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8B411883-9CB3-4F36-A410-3B2FA08520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93C4E264-ACAC-405D-B93B-D550CBD379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C1611F03-52F5-4187-A719-2EFF6D4534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AD06AC53-26EF-4379-86E6-C6C0F1288F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DF50227F-7A26-420C-BF00-E5D84DCE3C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93C382EF-781B-457B-8EDB-EC1345E78A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A2C41638-ACE4-4C47-AD9C-C7CFFBE5BD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34ADE684-2851-40D0-8F9F-2A6A059257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4BC392A7-39F3-47D6-84BC-CEE5D6FE1B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B060B776-D38F-458C-908F-D5E088EAF8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98F703F1-1942-4B29-80D0-DFF5F4A133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F1021159-20D5-4522-B5AB-EC64D98907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0ED07DAD-613B-46E3-93CF-2E72E5F6DD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B07AF896-CB0B-4153-A5D7-5EFEDA3BDC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74C71D77-B52F-4BBB-9F32-970AFE84FC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7AACFA3F-3C1C-4752-8552-1F571AA324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B9CA8D54-6180-426F-9DFE-86CE803FAB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AE18560A-B931-426A-98C8-37BD7405CF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3EDFC443-3AE6-46B1-861D-E0AA2E48BD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A0B21D1E-922D-434E-8D0D-4683FD0F7B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01F7A780-96D6-40B5-A835-3A6CAF99E1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769707D5-69D0-46B5-9A79-E9D6A13AC1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54921641-F424-4153-9300-41B56452C8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1147002F-0C32-40F4-A2D0-7E3E229FC2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61D5E294-841B-4B85-8183-EF6497BCF6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154127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D80CCEAE-F986-4A33-BA88-35442978A0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154127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4A2267CC-3973-4D88-A141-4B9241ACB3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5942671F-AE09-4FD3-838D-8AFEE685D7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C0806E46-F454-4996-A8F3-00A081085C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93DB1F29-CB48-4BED-BED6-27CB92D198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8C538CBF-14BF-48CC-AC5B-75475C57F9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2AC51380-70D9-4848-8CCF-18D37602C0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02AFFCBA-5741-4416-8F10-D80B0D66CA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7A7BF93A-9549-4CBF-AEF2-0B8A4AC601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6AB227DE-7218-42FF-A910-BDC977EB12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9BAF27A7-4671-417B-99A5-01F04E83EA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CF38A5F0-0189-4486-A377-312BC27FDE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27D787C3-3625-4FB9-9E46-BB40E1D745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78465EFA-3146-412B-92CA-D381192989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0EF76C60-2074-45F6-806E-18212423DA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CCD01750-A040-45B7-A273-2A44E27729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4B790964-854D-4966-A80E-F247504CF9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6720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027ED119-2210-4D8B-A9FD-6D42152342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6720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581F0BC1-FCE6-4973-9BE6-1F525C3E78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6720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43136613-1DD5-4372-8DFE-8C0F29828B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6720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35BE3B3F-D6B5-42AF-9ED6-3B59346DE9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5825B30D-6AE1-4EE9-AF2A-B5F7844F79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7115CC50-6C98-4C34-BF2C-CB0DB582A7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E165A648-510E-461D-A0A8-B4579396B0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4D8E4B9D-F560-4EA8-BA72-1FF7E6460A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B80705E8-3898-40FC-9779-D848381293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3EDB612E-1D11-4826-84DB-0F4A0ECB68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4719A5F5-D7C5-48B0-B367-84D56DD0CB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48C3073C-9414-42C2-8910-B7576BC8EB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5FA045EC-C0F3-466A-8B50-51994FE61A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90051C62-D0BD-4052-BE97-396DF490B1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A05657F2-9C51-4DF0-B557-3368F3D83F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28A9FD44-9DD4-4FBF-ABCF-9E280ECD98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31728C80-0BC4-40B5-8792-5E0BC7B1F2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280E3A19-CE8E-4B61-95E1-78B71F5825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EE88B84C-82A3-4F77-A469-E71CDE3B33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58B820F8-8778-4D16-B127-5C0433A5E4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CC42208A-6445-49BF-8E9B-25B187051D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BB8C5367-2D11-4E91-8AD8-27AC2D83D9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6F91684C-F52F-4C2E-B1B8-EF3F1D25B8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6C40C075-2892-45F5-BDD1-48F0CC192E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7798C485-6F9B-483E-B729-D66535303F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6A4E4720-8823-4E7A-A87A-195B0BAA6F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2D617673-C936-4D28-8EDF-200720E4ED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5B019A77-C72A-4CB8-B8FC-7E8298B6DB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F35F3D3A-CE4E-43DD-A46E-B4C353C14D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D9DFA04F-0CA9-446D-B2C1-ACCC2016C5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41E17C48-D8DD-4652-929B-225539B651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54391FE9-55EF-4574-A5D0-DB0AFFBB5D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1039BFF0-9B89-44CD-B1BD-8517EC51F7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C645C792-C2FC-4ADA-9CF6-AA0C73E183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AD983407-1000-4E38-B701-0FD8E4E58D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2DA64492-A986-4741-A0BB-FE5F596726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6AD19B98-5F91-4CFC-831C-7BFFE3BCB7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415D1DAA-F0F2-49C9-A7A0-8C93910CAD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F66EC4D5-B3BB-4840-9A6E-B5B97F74A8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1AE73141-9659-48C1-B235-89C9943017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41400227-1AE0-4398-A2B8-BAAD96155A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61A437F8-B2DF-4E2F-938A-41D90C6A0E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701B69B3-34AB-46F8-82D4-2E9F961186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462A7DDA-F566-40B1-A7C5-2CE91B25B8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0197DEE3-5F38-44A3-BBC2-CE086DA24F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0A1B299D-C50F-4395-9E23-B67656E19B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1E04BB36-147A-407C-BF7B-FAEEE8E910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A5CAA720-439B-4E40-BC9D-DFFA9D7194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11B7C045-94DC-4292-A7C9-3692C2F213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557D98A4-653F-4A3B-ACA7-26AB567FF6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38CDD4A8-012F-4391-9431-38D975E724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9A9058DD-1564-43A8-A74D-A33068BE0A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2EF1CC01-4670-40FD-84DD-41FC228FEB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217726BE-6952-433E-9E11-7D9315477F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248EB91B-D004-4BB6-8539-20EB2FB35D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0DD1BC59-4EB1-43EE-BA37-F4986E5418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19355842-15F5-4775-99D8-EF85BBDB53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54C08FD3-09DA-487F-9A94-82C9808B38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E5DA2B7C-95FF-4C52-ABB5-D1E86F5428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8162B391-68F5-49A8-BF04-82D062EDAF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3CF49DD9-024B-49B5-9DDC-5FA90C7D1C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4A25BAE9-08DC-453F-BA26-0DD32E94DC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B643C2A9-CC2F-469C-840F-71981F1E79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6CA7C029-71B1-4853-BD74-ED6D98022A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0A974F32-B5F3-4AEB-B17A-AAF0FD701C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20832B1F-8135-4687-9F3A-29168344D4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5C79C747-4436-415D-9D6D-F5EE0344E8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CD68258F-4934-4F44-B6E4-890C4FFD65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BC8C0E1A-37D9-4D17-ABE7-B3DF55C165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51358F0D-2FC1-45A4-9C30-AEC8DA6086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17C085E2-BAED-4DB0-8E29-7C7CA8B663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6BB5E257-9486-497A-958F-8E4465D3CD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6F30A13E-686A-465B-836A-7E20A91DC8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E47A8DB1-EABE-40AC-A944-63A2017DA3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EF511F6D-4E44-4A75-9ACF-534D186AC8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8E0CA1A6-A122-4FD8-A819-AC6C4A6CC6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2B069DA2-A0D7-458A-AF76-83D252A6C5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BD46A960-CC4C-463E-A9C1-CB449DE9F8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84829D1A-D070-4813-810E-73052153E0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972F8448-6AAC-40A8-972C-1EF32BAE5C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FBE78E24-31BA-4B61-BB49-C1E2F2126C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BAC9BF61-E104-4EA2-9E05-DD2B9A61CE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2D8D7B75-B6D1-4BC1-B03F-6136B7FAEE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63348975-686F-44FA-B379-D446F29CCE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E19DA84F-D8A4-4312-8392-B590726F0B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436E9045-A16D-49A6-B0A5-E4250EECB6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02318059-7E77-4052-959D-61AA44A343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57F8C8BA-1249-4785-879A-E27F289E68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62D0F4FA-CF65-49FF-BC9B-9008A20B21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DEAE3327-9591-4D64-B5C6-F2F5D4A3AD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19C907C1-7811-481D-9E94-84BFD90405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0BED5A0A-5FDD-4F3A-8BA4-A98342BD9F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490C54F4-774B-451C-BCF1-5C595F4C55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A814491D-1DD9-4B51-9B75-C15D0BA449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3AD721E5-7CF3-4332-83CF-435D5C30D9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DE0B4885-5CEB-4E81-94FD-8563CF348D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4D0AD5DD-506B-4B00-9031-8555E94457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8CC1A9A7-7804-496B-AEC5-D6BA0A972C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3F5D550C-9904-47EC-90D3-53F0AD025C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6720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7BA42B2A-2233-482E-BC7C-B40DF08A98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6720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85BF8545-AE54-49A5-AB55-25736CEB65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6720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12683AE0-6F1B-41AA-AE05-DBD60A98D3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6720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5E72C61C-3A78-4DE0-AB05-C6633B0932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7660CC64-14A3-4EDD-9119-3385139FA0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E5035DC7-53CF-490D-B5ED-B8754A902F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C4B49DFC-63D8-4C9F-9E6F-5277DA6A1B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9E56CF18-5D1C-4670-9824-D44B739D9C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09F47191-349D-480D-8113-07A318D840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C90C4910-9970-40A7-9E59-82471F268B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9F48D983-145D-49E3-AAA6-C9B68D8729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04D8EA66-2CEF-4CE5-A496-39BA03A793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C589EDE5-0F7E-40A0-A554-7029D8274F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0F186157-A8C6-4BDD-AFA0-2A4B3E3F9A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4D0D0A17-7986-45C5-9555-525CE079AE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25B785AF-47F4-4AB8-9D74-FBBFDDF73A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A4921E34-3EA5-4FDC-87BA-DB5A1513F5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45A03438-FF51-4FCE-9CC1-3E7041A600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A89A86B5-B885-494D-9994-0722402150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D1ABEDF3-7193-412F-B1AF-9ED9869D4D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6713532B-4732-4331-B628-2ED21161F4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1FBC13D8-F6CA-4A0C-922D-1CD272C918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355A06ED-53F1-427B-B8DD-2D88166697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014DF4F9-D172-4B3F-9FD5-A31936E9EB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4D9E6A49-86D2-4591-9288-9D6C585C82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B2264823-8722-4E52-8791-D963DCC940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A71488AF-9F42-47E8-8318-1BAA70B8CA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1086C0B5-7CB3-48F9-BEC3-FE6DFC980E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E21A7C8C-CF3F-46C6-A746-0BFBBF7A68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C1479B26-9F1B-49A7-A6F0-BF699C7087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99F8EEEA-88C6-422D-BD7A-D6060B2A01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06938CB4-D0D9-4A32-8283-712A5A4AC4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D7A17B97-C65F-49F2-A822-0356A67F7D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89DCD651-4C38-4F99-B77C-4ED48F9E40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3FF07EBA-1F36-409A-A7CF-ED378691ED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44360C68-D74B-41F9-8484-7A32782488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776AE885-25D8-4BC8-A1CE-98ABF16E22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F8F8512E-9422-4465-97E0-073C2C2D55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E967C39B-1D16-4C14-8FEC-79DD9614A8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F171AB42-1FD1-47D5-83D7-EC91ABB362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E3ED63B5-A5E1-491C-B277-B2F946C732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D47B6AAD-ED21-4160-907A-88C9ABD232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0931D0C1-0BFA-4A9C-BFEE-7BB8805A8B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029419A7-1927-4E54-BB8C-B3280622FA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8611C790-4DEC-48B3-BDA9-1133619B6B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094C8C04-2549-460D-BC15-51125D2183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BD418305-2F2D-4EF6-A4D9-5CB90E6E47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72BBCD2E-46F7-41A4-B778-4EA4FF7B4F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7C5B5900-CFE0-4DBA-851F-37006CC103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0FA17ED3-B402-4C3B-8D8A-08D107CD3E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1E41A415-2898-41FA-BEEB-FD6DD099B7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283CDD12-4FE0-4D1E-A3BA-1A059A3699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B92B72D0-6B56-412C-85DA-79568B27F7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D0BE9B2D-949E-46C9-B9FC-C485B027AC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C05A9138-A9F5-4251-8AEA-7039D5AA40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E12F8C78-2237-49FD-A356-63B1A7D0AB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1F5A357F-8898-4C86-A739-B846746C76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1C046BFE-6B3D-4E0B-A991-BD439A627D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51CE1CEF-A0DF-4D20-A50D-4BE1E359B5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2A8A086F-9D2D-4A58-9EFA-1C3D6BDE9E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6304F5FB-6F86-422C-B584-CFD275B0E1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CB5837B3-3A0B-4850-925E-13A1635F31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F962CCBB-8264-4F32-B9AC-40F6BDEDDC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ABB4A594-F1ED-4623-9AAB-CE3C5B3A05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99208123-49FE-4C7B-AC85-957E310172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F3C6B36F-FF00-44AF-A3F6-916F95C5D1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914D4FC2-9476-4435-959C-4A018AA5ED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F763996D-D206-48E4-9A53-C41B9240CA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9DB925CB-D759-4433-AD03-83DC2DE4E2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91F9684A-511F-4987-9421-1CF1254BE7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06B543A7-1C56-4B13-B9A3-8123E5BDD7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965A1A74-F8BE-4B34-AF16-05E26B306D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AA805A5D-CC85-450A-B2F9-C1D1641FF9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64B3830-CD44-4A1A-82CA-81433EA2FA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C1FA9530-16A0-49A5-BCDA-D01DD361AE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74892772-A460-4C6C-AB1D-75B4CAC8D6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64BEB848-D430-4C1D-A2CE-6700DEAF88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46624A15-F0F8-4907-A13F-CE0A870E23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22CDE529-06E5-44E5-98B0-94C7DC2F46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B294F017-69DA-4A69-A104-1ABD8D7995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2F492087-9D20-4578-972A-9C406399E4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24310854-90E0-40B4-AFB5-510173DB2E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A9B43A6C-E2EA-466B-974A-A9A6D61B69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E19FF3DB-0046-420F-84DC-B1ED4B2E76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D720C166-8720-4380-9F55-71DF3DF7BF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71C87A54-75EA-4203-92BF-7E9C4AAE36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AE5966D7-9B0C-4A31-86DE-3360513DA6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4BFCF95A-55D0-421E-AF89-7DDB8FD2D3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829E188D-409F-4081-A468-250910E6A4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0E89DA95-20D8-49EB-8008-062AEA5A47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10B9FA70-CC2B-4FDE-A494-C3943A762C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63695380-BD90-45F8-97A5-50C3CFFCFF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655E9CF9-7CB2-4D3B-85D1-11919E989A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0BF68701-9BD0-4ACA-8F22-3E98F5F2E4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A62FCB8C-FD45-47F1-8A1B-0FD2A03B50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0A15CB45-AF0E-459F-B744-A8932B587E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BDB0B80B-E244-4D2A-A034-61B263E0AE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60C8DA77-7C3C-416B-B5F7-058856A08F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85184291-041E-452C-9702-8FDC2CEF59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514FDBD0-03C4-4B44-B1A3-360BDE61CB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DC06DF13-1020-4408-9C0F-0173CC22E4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2E54F019-A7AD-4572-81E8-59E7EFFB64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A3227405-5084-4980-9278-F4C53CFEFF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FCD9F717-B535-4811-82BE-287E1FB5AA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B5B3D1C6-BF21-4086-9A0F-D6B17B5DCE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93AE08AC-8C82-426F-A172-283CDE81A6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E18C4E24-852F-48D3-83EC-6C72AC5ECD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E65C12FE-3DCF-4B95-9037-801FF6F75C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C043A56B-8088-4296-B8FC-FE3CEB9E0F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B0FA7710-EA06-41E4-93F0-2264EBAEDC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886F1E9A-596A-42AD-B7F9-96569E54F9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3FAE11F2-633D-4C31-AF4A-381DE5CD39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500BE60C-C8B2-4F45-BAED-C921411795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AC6BA200-10FD-4C92-B7AF-B8235412E0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B6D04ACE-7CFA-4C20-8ABF-8EF0E0DF2E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E24CD6BC-E89C-4B7A-BA55-16FC5D1F2E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465EEA36-81F1-4801-9130-79BAF3A15A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93CFD521-219F-463B-99F4-2ABDFF4C26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3695591E-C6C6-426F-ADCA-1BD6264482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C86801C2-2617-4A2C-86B3-D589D2C433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09F2D2E6-3B08-47DD-AF11-AA0EE5E84B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A1DDA42D-ABFB-4708-ACE1-5740073ACF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36A883EF-1756-4265-85BF-62D7FB4873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D3E51C2E-5823-4642-BB4A-EA4CB8E4B4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4DBD8954-7473-4F08-830E-6E2DE80314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8B42F81C-3617-41AD-9789-D62AD674D6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526</xdr:row>
      <xdr:rowOff>0</xdr:rowOff>
    </xdr:from>
    <xdr:to>
      <xdr:col>1</xdr:col>
      <xdr:colOff>828675</xdr:colOff>
      <xdr:row>526</xdr:row>
      <xdr:rowOff>28575</xdr:rowOff>
    </xdr:to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8B1229D6-0FB7-4656-9F08-9527CB56E05F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36BD6049-1595-4A5E-A5AE-70E93D278C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54083081-D8DE-4D22-AA9A-45FC2667EB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336F4AD6-92BB-4B51-A39E-1EF290B21B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8F3A46FB-6D36-43E6-8657-CC048D36B6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0B5B826B-AB38-4CB2-A69C-EC304EE254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8C9A9A84-885E-4AB2-9287-4BDA7F9492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28B71F8F-A5D1-4DFD-92E7-2D24274F6E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721796F2-3320-45B7-8393-1984BDBE5F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DA033821-6FCE-4CB6-A4E5-18DFF9C25E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F41CBE88-EB56-4F53-AA24-BFD1D7AC5A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8E2A2007-CA56-499B-9914-E3E07895C7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4B9D43E3-7813-43A4-AAB1-3413B3596B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32C36468-4442-4ADF-AEE4-A850BED54E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36F85685-48CD-4544-89CA-0E28691790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34F5D1E7-9C84-42EC-8219-4B1987570F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D1D7F267-EEEA-4565-B1D5-53081D299D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22035686-B8B3-4E27-A7A8-C6579EE5B7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9F965302-F201-4493-AD3E-7F2B021DAD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11EEA8A0-2E02-419B-BE7F-2665EFC602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652BD016-3A8A-44A3-B752-9D6501C4AC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6720F5CE-5CBB-4541-A846-62EC6B5E50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586858A0-A671-4C73-9A0B-F9EC3DE204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65BAE5E9-01BC-4CBA-8A22-71A594785A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B07B585B-8136-4E78-BC52-D4F476FACC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4B04DA69-0BF6-4931-AA1E-7D7E47AA1D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A36AD005-19A8-4512-9FFF-44AA633E17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6BD7B547-B190-4643-8F15-13EEF33898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BED904CC-02C9-4FB0-9614-CB5DAED3EE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526</xdr:row>
      <xdr:rowOff>0</xdr:rowOff>
    </xdr:from>
    <xdr:to>
      <xdr:col>1</xdr:col>
      <xdr:colOff>600075</xdr:colOff>
      <xdr:row>526</xdr:row>
      <xdr:rowOff>28575</xdr:rowOff>
    </xdr:to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3FBDCE84-6C46-46CD-A4A7-B5D9D0F4BDE6}"/>
            </a:ext>
          </a:extLst>
        </xdr:cNvPr>
        <xdr:cNvSpPr txBox="1">
          <a:spLocks noChangeArrowheads="1"/>
        </xdr:cNvSpPr>
      </xdr:nvSpPr>
      <xdr:spPr bwMode="auto">
        <a:xfrm>
          <a:off x="10160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1D03B604-4088-4CD1-97FC-2F828500D4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E208E77B-17EE-4F36-9E90-D6ABEFCD3C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B6807501-B206-4725-8ED7-546B2DB5A4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82216440-E05D-4F07-B5A1-E27CCE7C11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945ED276-E012-4291-8C02-EA184A790C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74AA87CA-5FAE-4EEC-BBBC-8CC3D4BCC1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7DA7D4CC-A2AE-4F41-8CF2-722638F768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F5D30604-9619-4FF5-93C6-548FC867A7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A78F0A5D-4A78-4EDE-B780-2872E8D6F8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88803CD7-A86E-4F88-8935-BFE4BF05E0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700563AD-CAD0-4658-A58A-1E12B2725A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CE5A6EC5-24EA-47AB-BF90-DB75C9FC33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EAF4AF2D-008B-4E36-AB4F-2CD9CE12F5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3F9E790D-7B0D-4F5E-84B5-1D49970C28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6BB77E8F-83A7-4011-9450-0841FE54B6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1B1BBCDB-69D2-4A3D-A6A7-EBE6D5CAA8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C3063572-185A-4FD6-97D1-4A7C536112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4FE3E1B7-F2EF-4E44-8849-5EC30BF2E1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53F06DB2-2C2D-4743-81C8-8F48DB6CAE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19050</xdr:rowOff>
    </xdr:to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00368291-3DD6-4394-8772-72C96B298B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3F775B96-0C69-4183-BD93-AFD2D7D4E4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DD455165-534F-4F7F-BBAD-7299ECCD9E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005F1569-39B1-4DC0-9074-EF19CEB2F3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93308603-0E8F-4FED-9ED1-1C01B99FE7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DDE81E1F-2026-4F6E-B08E-39F5955683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D63A5489-32B5-4758-84B9-FE78B074F2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8CD53F6C-CC20-4C31-954A-6068F240A2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BBA0CF46-776A-4C6C-8E84-6D2219BCD6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A9A99769-7D4E-4BBC-9F9E-1717DCA660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4F56C8C7-F436-411B-85B5-81635B04B9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74345D65-A953-477F-9BFA-143AE27B61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42402E69-E9F5-4CCA-9D8D-9245976010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12008E78-F681-4FDE-B1A9-E2BB8C0808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0402188C-B45B-46C9-8DAF-DF742CC829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F5A9C7B3-DEEB-4FC4-BA4C-97F8263BF4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1530B4F3-A4A3-4631-B391-82359C0DD4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F8C47152-BAF9-48B0-A4D2-CE3A1B6F0F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4D0EAEC4-1DAA-4E09-8731-86AEBD0AA7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624EB6F7-51E6-4873-90CD-BF077DF7F8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707CC489-B539-46A7-AF07-720CCB42FE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53D109D2-0787-44EE-B5FE-6B2274DDE1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0D7CF953-023D-4619-8A48-E2A8B6F282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F5363B29-9A3E-4235-B496-D256DCAF79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EEB10FAA-0033-49E6-BC6C-DFEF918F1F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22411</xdr:rowOff>
    </xdr:to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1E50EA8F-DC65-46FD-8012-09A35BD0F8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7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22411</xdr:rowOff>
    </xdr:to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6450A69B-7FC2-4283-8EAB-45D7A4EED9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7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1861FE9D-115C-47C4-9A13-2AF8106C9A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F4DC28E0-03AC-47D3-8092-18D4E6969F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9BC4B01-1549-4F99-8A5C-5C7E7006AF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F0300B6D-CC2F-44C9-B40A-C0009712A6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104ECA55-67A4-41E0-A019-CBEC4FC3C1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FA7C6FA2-FE82-46C4-999D-59D71171EC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01E6AC86-D63D-4401-94E3-2ACA20927C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31F612D5-8596-413B-869C-8CC9F3A8F2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49D8ADC8-ABEE-40D6-9FF0-DEB97FA27E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69BDF24D-1763-468B-924E-AC9DA13BD1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8BD899B7-F5F1-43B6-9320-926F992DA9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A5219F62-2F21-4496-A3F3-153DDF247E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59F0701F-6915-4EFB-ACB1-8AA6B05A77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2C57FCAB-BB47-43DF-9EE9-8C73C1CCF5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24FB5F9D-3FE8-4F58-85F1-489CACEE2E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AC21B6E6-9B9D-41BC-9A34-E7BD86B332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7D340C23-3F51-4A40-86C4-CBA6BBCF43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6E155C85-94E0-4DAC-A02D-B9EBFAE3B0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02D15E66-D2B4-4B6D-A36A-77C3FF6007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083689C6-599D-4881-8285-7F42C34B79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9B4FE3E3-5460-44E7-AA80-7130AF2005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8B3837DF-1801-4BA2-B363-DAC6694006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59E5DE5A-35AA-4F72-A039-A32F001027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EC7BEF15-6EFF-49DC-8339-95E8ECF882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BE26ABC2-2F42-40ED-AF1E-F363CB7372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B960C9A4-09DC-4657-887D-19CDB765BE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7E0998FF-8396-45F6-B15C-5412FAF0BC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16245</xdr:rowOff>
    </xdr:to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BD2E6BB3-F913-4EBB-8EEF-778AA55070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16245</xdr:rowOff>
    </xdr:to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BB0D4E2C-9C2E-4496-A80E-D246E74A15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16245</xdr:rowOff>
    </xdr:to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3B9B5B12-190F-4A3A-825C-7BC8C0631E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16245</xdr:rowOff>
    </xdr:to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A079696D-1E10-476E-9699-9C1C55FA90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700337FA-FAB9-4246-AC2C-22B1122204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147CC03A-1D36-4F3F-BD59-4ACB3D94DF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5C0410BF-3415-4D3E-8344-D9869DFB54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38FF0CE2-A7CA-476B-A24B-077B866C0D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06887C3F-C898-4944-A026-6DA821281F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4B65850E-2C45-4FCA-9EF4-066B0CCB22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1E23584F-333B-4C48-B4C2-28493129A4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72C6CA9B-D3EA-4CC7-91E9-ED938AB63B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2D54978F-E0A3-4065-B104-6CE3BCE225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2EA61B28-75EC-4561-8C0B-DD776A11FF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D28E1227-CBDA-468B-9B84-D7CC84317D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B0F67CF2-2635-41EC-9C7E-88A741302A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969609A2-EB04-43AB-80A2-618EB253B1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DD139183-7481-49DE-B70E-F10D1751C4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BB0744C1-4EC7-4892-B983-BCEEC31251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95C0D6FE-E415-4A9C-B262-BF840CFED6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6E57232A-78CC-4192-8C07-68A7F8A703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BB94FDFC-1B00-42B4-B3A2-421E12AC1B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24642433-9C3C-422C-8356-AE9783496A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7DBD34B5-F95F-4968-B668-8EA3C9F6D0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66492145-B25A-4335-B851-C761821C71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E44D794C-93B2-40AD-82DF-7A0B86B0D1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8B911C4E-E984-49CE-B43F-32C9CFA3D2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C39D0A8B-2FE3-42D9-AD7C-FC921E5896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F64CEDD0-91D9-4AC2-93E8-E168DFA743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2624F074-9718-4390-ADB1-F315774691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BF7C0738-55FF-47CD-9B4C-13DA4F56E0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47FC034C-1E48-4681-A845-A01747B1CC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D2485598-0C8A-4B4B-BFB5-76166266D1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429A8938-C8F5-4BAA-897E-7C3609BDA9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7A469A98-EE62-4F3A-B997-0B9AA20D12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5D9D88DE-BCE8-4585-A324-1B87EA312F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CBF322A8-3D95-4B28-9B74-078D767966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0C52DF00-E5F2-4CA1-9765-83A54AD20C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91CEFB7E-708A-4107-A2B7-163CA2A6A1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8D46BE90-F348-4E39-BAA2-ABACC94A97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F1B2CD6D-1D1D-4B2C-9317-68EFFF90CC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485A56B4-82D5-405E-BBF5-5292031759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A8BE2D0C-4015-46FB-9754-3B992DE027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D9555276-713D-4EEB-98CD-D5E19CEDCD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93DA8944-B479-424D-B939-5A91E7ABFF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AB59E9AC-B55A-4FB1-9D36-221DCE1014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56BB0E9B-707E-4FAA-9736-2A22417743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7CC287BE-2E8D-432F-BB27-D7E2C219CC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18D8B7A9-49C6-455D-86A3-86F797F186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CBF3F4CE-9F0F-404C-BF68-D074F2600F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F7F03E02-BB86-439D-84B9-BCF444A59C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771BE61A-F041-4054-B73C-D362E242C6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523742D9-5218-4DC8-A512-DAA76C98C1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232754BD-BDF7-45F5-A3B5-3E7264F031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FDE2E07A-30E6-45E8-ADF7-C1AECABCD4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72A7A8E6-5A72-4450-9E19-229F0706B0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19050</xdr:rowOff>
    </xdr:to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2BB843EF-2EBA-477D-B161-71C5C6A330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ABEE6DF2-BE61-4A84-88DF-699C951288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07882F8F-35B6-44BD-996B-5987E7D21F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486C1E7A-77A8-45F1-BE21-4BD04940A6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B876A702-674F-4186-B117-B4A13EEBEE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0B4491F6-8673-48E3-A815-B19C0A221C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6BE05D57-F5A2-498D-AA17-EE74A9B275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1C14C875-04CA-40A7-8058-E520A26406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A7FD7A53-88B6-4AF4-93E1-5713F56580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3EAAF034-5035-4340-9B6D-157649EFE7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7136A7C9-3E1F-4B8E-B9C8-A2C7E338D3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E1F2AE26-8ECB-4A7B-A408-1E23F64C65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70036</xdr:rowOff>
    </xdr:to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5FFAC381-F3B1-4CE8-B19E-47BBD14163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70036</xdr:rowOff>
    </xdr:to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6B5D05AE-646B-459B-8EBC-717AB981A1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1EFE38AE-4F88-4F54-AAB1-0D94B83AA0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896720A9-58AA-4092-8F4F-DC105C0673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70036</xdr:rowOff>
    </xdr:to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79504BB1-DEBC-4759-B9F9-DE713B88D3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70036</xdr:rowOff>
    </xdr:to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9BD9DDA2-2F57-49BC-8054-A44510BED5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EFD501F2-C2B0-4309-9C72-C6091F4EC6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4176FCC2-1858-4AB5-A674-E871169C5E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154127</xdr:rowOff>
    </xdr:to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45138BC2-B5D9-427A-AEA3-3E3BA2969F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154127</xdr:rowOff>
    </xdr:to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D138D676-3FE5-43BD-85AB-FFA7DDFEBF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1249536C-0051-4C55-80F6-0D1C1DBE53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6680CBD7-DDBB-4AD6-B930-35B78A651F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A216C3E0-A195-4189-8D05-EA9D45AB4E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E4349CE6-C372-49AA-A2D3-076AE5B9E1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CD366997-C94D-4FF7-9967-D7CEAEFBB5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5E15ABCF-C6D5-4E52-942D-EB9208BDD6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02C90A5B-2360-4E92-A753-8759AF61B0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E69B1F97-FA67-4687-9049-2A4BAFBE2B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7AAC08B2-6A00-4DF2-B8B1-D3676E0018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FD753AC6-C8FE-40F8-B6D1-7241AD2269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A5D6D3C4-6753-469D-BFC7-30D186B285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2836D66C-E5E0-416F-92A2-36B712B633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7E653A11-41C9-4DA5-BA79-7A51053B9F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4D414C59-CC3E-4E3D-B61B-4ADF24217E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F85AB771-24FC-4587-8DF3-2E7792C4CE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146236</xdr:rowOff>
    </xdr:to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F3EB0D7C-24FB-415F-9CCC-D3861F8556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3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146236</xdr:rowOff>
    </xdr:to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22A2EE83-AF98-47C8-8EB2-40EFB0D345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3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146236</xdr:rowOff>
    </xdr:to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062879CC-3B5A-491D-B02B-D3C791815A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3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146236</xdr:rowOff>
    </xdr:to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4D164B34-C643-4777-BD10-FB88CC8A7C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3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0A457F57-1B3E-4640-A870-216EED8A26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CED5749A-2E1D-49D5-97A7-C6BC48CE5F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D8E7BBCD-A084-45E2-9A07-D4CC0C67C7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D78D6BDF-7BC9-4ED8-9FDC-E3FEA41D6B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7FFA115E-E16A-4E5F-9075-468D237F39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99F641C7-0FAB-4750-BFD5-198FF1D347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2CD9A1AF-BA44-4FB3-A80B-0CD94BC77C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11E81C28-7732-4FEE-8201-228A717AE4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50A52E75-75AB-4322-9617-5AA6F5F572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8CFE1936-95B3-4F8C-A8B5-998CE04EF4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2A87E207-DE2B-4D8A-977B-0E1EFFE482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2C4F4648-1777-412B-B27B-196B4A4483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3361</xdr:rowOff>
    </xdr:to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9700FC42-31DA-4F9A-97D3-9449FB244B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7B56E3BB-3586-45A7-8D67-CC564A6CE6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64B0083C-FA70-4B8B-A5F2-4CA774AB48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D8C55D2B-AF0F-4CEC-979B-27F2A3AFD3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23B8AD91-FBA1-4B07-87D2-2B5BD512EC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DC1C4275-13BF-4D49-AEC9-AC16A2331B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D84BAE69-8C0B-46E1-98B5-C1BEE065B6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884C62AC-8069-4027-BFFF-06DB72C76F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747010C1-566F-4BC0-8064-BC3E9EDC02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1404BF17-60A1-4FA9-992D-8A48F795D6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37BCCE3F-F7BC-4E65-87F7-8C4BB0EFA5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3FD4C4CA-D131-44DE-B17A-18BAC23D9D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2D0C5283-49A9-4575-861D-6076DC21DC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F78367F4-E27E-4170-BF26-D398F5FA8B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4602DAC2-8AC1-461B-9EE5-2DA18FBF70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7F9317C7-CB24-443A-8072-8A8C66EAF8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6D519BA0-7372-4862-BDE1-CE761430BA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E2B2C81E-DD8E-4442-B97F-1619B01F54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1C4FF870-750F-4B3B-814A-B5A5DEE3CE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9905683D-2D89-4DC3-B806-7A5EFB5389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0548F3FB-46A7-4424-9390-1E12364EFB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67A474FD-6415-461B-AFFD-9C003FBEC1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A11506B3-E616-4177-8436-293C769F31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6B5A9BD6-4568-4166-9FC6-C48EB4F874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E3F6A6FA-2BA3-45B6-B801-1752A7F640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40B9F883-8F60-4CD2-BB03-1DC0E7A89C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36AEB935-841D-4A2C-838F-F72B7F87B5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455239DF-C0E6-431B-8834-BC34EF184A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407CC8BA-B69C-4B10-9361-473972F5C8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1C03B173-AEBB-4620-8B53-A0CFA4BE50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1731333B-96BF-4DAC-AE6C-60C16F56B1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DD865D90-D519-4874-9642-D09230E268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089B73B4-5C12-4E2B-96C6-1879C4B288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B9F203F9-299E-4FC2-B402-F46CEA7B93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E2AE7A43-1085-44B2-BB17-CF2BB71F9A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F9A6B5F2-CAAA-402D-9CD9-BA38EFD71B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71C99844-B8B0-4E7B-82F9-F4AB1D22C9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FD65580C-E16B-4980-A832-E50D405DB7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57FD9044-6B0E-4EA3-A868-D8D9E52CE2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5C47A72E-75E1-4472-B81A-1B9EDFF19D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CF9C51BA-B730-437E-ADB6-5047306D6F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04C8B02F-D7EC-40FB-93D0-45B415FC82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AED41511-CCB0-4F6A-BA3C-59A6ED5E9B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AA0C2D36-7A03-4430-9CDD-7E6D9CCEE4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B47C658A-3C49-485E-A705-6165B08C01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BD4C73CF-2160-4607-83D6-D03F465170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96B7E63F-8969-4641-BBB7-C53B30ECCF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EDAF3CE3-0AB6-475C-BBC2-079FB92B6B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6EFE063F-02F5-4D68-B181-776E364B9A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C0B037BE-E9F1-40ED-8967-12662CC284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8285E392-D87D-4697-8F5C-20540686D2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AC98818E-3B34-4B7D-BDA9-6D6434C38F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84D1574A-3148-40D1-BE4B-DA72F3C76E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BA8491C2-B8FD-4D51-86C7-85311B24A2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5272E540-8C62-4460-8F61-0943446CBF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750AA86E-B126-4DAC-916F-A5CA9349A6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8AD4146D-696C-4D00-A98A-987625F2B3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40A993C2-B269-4810-A0BE-9B33B65B93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2C8A9BEA-1338-40BD-971D-C09E9F59D9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E5B18B06-6B1E-40FA-B08D-5203108A23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9C47AAE5-375C-4C6C-860F-E57C1E216F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6A7A86DF-E772-445A-A77B-6F03902323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2F0B3DC1-273E-4334-BB92-FF654BC064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683CD889-6ECA-4604-87BE-F064805960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D3050F51-E947-4487-AF7C-D5514F123F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DBEC6162-4A73-4D69-A9CD-805766E1CD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4E7E9585-9B8E-434F-8736-CEB8C6C1C4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6B02559B-E12A-4071-98DF-0DB09CAFCC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0DCD8940-63D7-4A64-BA02-F0F8F786C7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D36F1FF8-D478-44F3-82FA-3FE82CA237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82660FBA-07BD-4CB7-8DB5-FB4E91C0BD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98611</xdr:rowOff>
    </xdr:to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C3803E87-427B-4CD0-85E0-D41E115BF3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D115347F-BEEF-4737-A7F0-74A8393971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706C15F5-98B5-44FF-BDDF-2CDC2C08BF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154127</xdr:rowOff>
    </xdr:to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6790E140-0DAE-4B4A-A6AA-B38B97194C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154127</xdr:rowOff>
    </xdr:to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C10961EF-396C-4CFA-9373-8D4C98EA8E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726E0E33-6B9C-4151-839E-6E33DABE45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98AF4C47-1E3A-4A96-800C-C9CF081CCD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F70B11FD-E00C-4579-A0C5-F5C6F0D8F2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FEE28B13-0EB6-4F04-B42E-E8B1C66F2E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7C0CD557-F7CB-423D-A281-D13E529230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3A710C34-E090-4D61-8E91-BFAD00D522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57BE460A-26D6-4A9E-959F-87A302CF53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B81DDE7F-8D27-4C7B-B180-82EACF9B7D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C71A1C61-4A0A-4838-BAF2-E9FD527279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9FED26A1-F4FC-4BA0-B256-E2DFA57934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6754FC02-CF49-4903-9484-42911B8872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12EF8E7E-1559-4214-A782-A737584D06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795933F1-5BFF-4BB7-A683-CE94E6D915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C24E6184-93C8-47D1-91E5-03CD791DAD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55C5D879-53DF-466D-8193-7775262966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16245</xdr:rowOff>
    </xdr:to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54416481-A490-4256-9B79-250200D823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16245</xdr:rowOff>
    </xdr:to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6A31A1C9-37F3-41BC-A02A-8CCBD6BD6D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16245</xdr:rowOff>
    </xdr:to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96FF5418-E236-4889-BC58-277EBC7924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535</xdr:row>
      <xdr:rowOff>16245</xdr:rowOff>
    </xdr:to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FF9C57F7-D8CB-400E-A653-0133C2F6AB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EB65DACF-D614-4D1C-B289-56929C7A05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4F56DC50-D2CB-46B9-8022-35E81BE25E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4576278F-A5EB-496E-8340-9127E19897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0DEC1EFC-7E92-4AE5-8D51-4765C389A2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8DFBFFBD-42F0-4706-B997-FAF4A1C82A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59D42299-F482-4994-B7A4-599AD578C6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59D53E87-9349-4E32-914E-651044F6A3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EEABF3D7-FC7F-448D-8CC6-C3AA0A61BE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89E21A85-2FCE-404C-9638-2A562BA970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4260B673-0D11-4B7A-9C83-F8096207AB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84BFA6BB-F87D-44B8-88EA-E684B35E04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36DE9D2E-2BAA-41CA-A70D-4F87AB89F3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31936</xdr:rowOff>
    </xdr:to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19EC7246-7F33-45E7-8C90-A6BCB1E791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F2C1245C-80A1-4A03-A0B6-371409A7CA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356D1807-ED41-4889-ABED-7C2318612C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EB8EC405-D406-4123-972D-21AE91F1A8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3C937E85-1940-4925-B032-706FFA0D08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90393E2A-1166-40F2-A5E1-566753FABF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17061B03-810C-4DBB-AC5B-C9B6AFFB01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A48FAF06-63CA-4106-B2D6-689165F127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C289912D-E79F-46F5-A01D-B9F7CF21C3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25CC51B9-4C70-49D0-8CF2-BE061F8B72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3EC43837-CB26-4A8D-9286-86F8BE128F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EFCAC585-3F4B-4AB7-8470-02D2B8C44A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B47EC4BC-1036-491D-9E3E-AA776BE294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015CA110-0004-48B5-9AE4-A6B4575787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6DFD8474-C723-487C-BDFA-A712BC7F09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482635A1-9E07-4836-8BAB-284391A234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11ED37F8-C756-4770-AC77-7B6076C7A6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A30E7097-74E3-4D24-B56C-5D1DB458F6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717DCDAD-665D-4736-9948-BC913788B4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E49B950F-E01D-4D69-9F05-8C30FDC78E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DC3B2D53-A483-430E-BB2F-DE7DFC46E0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A4429E40-E9D0-4EC9-9300-9A73BEC58E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B8B8E464-F3EC-42C5-8843-8C94DFD418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0F6F56DD-D401-41ED-9D99-05E3279241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7B4EE903-76FE-4F86-BB67-BF258EF22B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92EBB7E0-3DCC-4053-8C93-D16EB737B4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AFCA60D3-3AC9-43DB-9200-7E5776F114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B0019E8A-5479-4AF1-89C6-ECF8DBE766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64B9AE44-F948-4089-A031-76C298F2A4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B727931D-15CE-4E4A-93C9-0DD4F10012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1A72DAE8-DF13-47CA-B45F-55CB4F3D11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8CE70FCA-6AF1-4877-BEA7-3DDBB3016B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C32B2957-82A2-4BA2-8892-FF9D711A85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1A32208C-25B7-4157-A9C5-F99215A000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35B79ABF-39F8-420C-9127-3D920BFD6E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0AA92577-2F65-4DF5-B277-BF48B9593B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A3EEAFA1-2073-47B2-B0A9-98E0A1F8D7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119F6E47-9967-4750-B356-05573368D7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944AE9FC-9AF0-4345-9148-DEEA0E2802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E1DC4DE4-6A0C-416B-BD22-59F0B717AE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29F9DE5C-1265-4A62-A6D6-5B3B31BF96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A37E8F4D-49D7-4B9A-BC5B-B33BAE5961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946169D3-B92E-4727-BBD7-91EDEE6636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25C47786-C38E-4057-8642-96A7FAA85A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9B22AD3B-C70D-4661-B6FF-3D02C73C1D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A0CA70BB-4693-448E-A05E-0BA215FC98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9A83915E-885F-44E1-AA23-9C707AB129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E72C3DD4-305E-4E19-9CDD-2E0B106EB6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53153F9F-6518-4C19-A860-8187875859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4BB11EDF-E038-4089-B737-C9DDBD5E49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1B1512C3-BDC9-4280-A64B-5203A6D367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C533ABC4-B24B-4037-BBDA-0FE8DBC796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5E9B4FEB-D47C-4DD9-B0A5-F768B6B07B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40A7EC85-3899-409D-B26B-8C9C13CCC1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06D04E91-8187-4616-AB29-AEDF2EF13F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684C20B2-3794-4008-8B0D-083FF68B48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D5391DB7-B74D-4E68-B4F1-A1E5D017FD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781BFE0E-D83C-4D97-8EB7-E353586D44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521C56D5-030E-4D4A-942D-F43A69C20F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9B54F10C-36ED-4F84-A2B1-984DC1FCEC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2C5A9F83-5F67-490A-A6E9-83A0FE9139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6715F2A5-1329-4B2D-B807-A38948F599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DE24A08A-3A11-4C5E-861F-7B2A179F69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69994493-5BFC-4475-A738-0961F08A54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049A0FCD-9ED1-4443-AB23-B74D71FFE5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79F1DEF8-C6BA-46EE-8E5A-5691DA7106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F8A63A2D-9588-46BF-9911-E1C8509B98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AA5A9D6A-8269-4DBB-9145-BC403939F0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6B229D37-1E3E-41F0-8BE4-E810101F41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A4C14306-014C-4EE7-9457-6BDAA13809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9BD0A344-F7D6-4D30-B866-4FB0359416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0A820D88-689E-4B26-BA90-D0D498D83F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645DE6BB-E4D2-4519-97E0-AA776BBD0A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46790991-F198-462F-8708-2BC37884D8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83177665-EEED-4E4E-AD23-A515184B0E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46B05C38-5BEE-4AA2-818E-2E3C6545BF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ED8BBBF7-0B47-4C8A-81E2-D3525D7F76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5F3D40B0-9A56-494A-9AE3-79CB9BE99B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5A9781D5-BFCA-4307-B515-9707FE8EBF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E42A016F-8141-4503-85AB-BD97D052BF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5EEB829A-31A1-43D7-8326-D928E5BA3E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A718263C-B349-4A39-AF26-51BF7F13A9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FDD78BB1-492D-470C-942C-F36222913B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1D24F585-1E69-46ED-BB80-58B6591B2B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5532A2C4-B049-470E-A908-4D88976312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9A113349-2F62-4EDB-9847-9C2C5482A9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C69BA5C8-E152-461B-9D15-8EB10ADDFF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15372F29-4F60-4670-BE60-F29F4852D7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C922C050-A414-4A1D-AC8A-02A5DA55C3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F5859CA1-8507-462B-B552-F20DB1639F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FDBB010D-643F-4261-BF3B-EECA87698B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F7C1D829-7D2A-4FA6-9F34-E746CE914C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B80B2857-1406-49C4-B906-B3DCAAF359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672BFF24-0E42-4748-95E1-B18DACC040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F30BA574-201E-4695-8AEA-E1CC62721F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E027F732-3368-4CCD-ABCF-E1C971B170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B8359F2E-C649-4A9E-B87E-01A8F43DA6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0929C5E7-B085-4610-92F3-6A088AF1BD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531CD666-9199-4505-AFC7-D5B84C9FE1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3AF3078A-634D-4A33-8B87-A557881200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B515D271-3D83-4387-B9B0-938F16649A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0F679BA9-0482-4962-8E96-0EAE66529A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6519095C-FA33-48D0-975F-39B0B654B2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A133F016-A16C-4753-A4A6-0A28A337E6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5BFCE3C1-EA1E-4D10-AEC6-3402B56658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34B10D1D-4DC3-41AD-9578-0373F27B63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4FE9F4D0-875A-4F17-9941-7C1DE106D8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D8F53E65-4DF9-4CE8-B0EE-2247857E54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957CDFD5-1D4D-46FD-B177-95F4BE9A9E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9C38914F-A47A-4353-8240-4D08C88368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8B7C8F0A-2779-42F3-A63F-105C3A3823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C2B77AB1-B372-42F3-8233-66371F0FCC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FDCADD11-E94F-4836-917B-71261DD0EB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729F0EF6-87F2-4D4D-8D89-B10F68CD6D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F5986759-38C5-472F-86C7-CE86F8A38C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9B3B79BE-FE32-4DF7-BED4-F6704FB9F8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9E307C36-B9AC-4B57-BFBC-9CE843D2DB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97F29895-EBB9-4917-B80A-37AC3EA822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51956AE4-2166-4132-B068-8872D6861B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3FF01145-4B4F-48D8-9228-47F75C484C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95D74F99-89B1-4805-AFEB-C1D8916714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72435633-13AC-4F63-90B3-C83B0E2B8E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DB6B27C2-B848-407C-B49F-75D837FB70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C442EDD6-CDD7-4E3A-BD43-D7CC13B56E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A960EF15-C140-422B-8250-00E615DD9A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AD4BFE93-39D2-4664-8DB5-A996907BA5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82F879D3-F3EE-4A7D-9508-F3862F74EC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13486CF1-5BB3-4BE5-B291-FCD00381DE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E061835A-67B7-4602-BE29-1B226B60EF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902B7086-19A7-4C53-9450-D915FC54BB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8B5BD6CD-D963-4A06-8574-6CF80D31DB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75AB8EFF-F822-4C58-ACF3-7E61F739B7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A510E94C-A54F-4E3A-9BC8-BE3AF362C3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0B3CB190-EB7C-4337-B119-EC7C20E01D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BADF5D10-0850-4E84-98D1-D86D71BA46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0C88782C-9459-4869-88F4-2DE7B92898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862C5193-AC1C-423F-BDF2-479DFB4853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C8A270E1-00E3-49FC-A639-289A715B31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80249922-C91C-40FE-979F-1DDDD44621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A32CB277-4FAB-4C7F-A582-334F59BC53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28A8E0D6-6A42-4726-BF30-8699E3600D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F173F26A-021E-44FA-915A-B75E0DB999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777ED104-7BA3-433B-9D79-EBEBDFD068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5E0DD399-8B05-4917-923C-48A94C952D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79B59230-719A-4156-BF20-9BC7244430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2A34593F-2928-496F-8246-863B4EE18E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0A50767E-2278-4F39-A38C-6A120C6A8A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241E653D-0505-4AF1-8617-49B49326D9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100B78B2-07B0-46F4-9625-A61F1E52FF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C8327332-5816-4D08-BF7F-4CBF530A0D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2E088211-A02C-4A80-9F89-0736422578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526</xdr:row>
      <xdr:rowOff>0</xdr:rowOff>
    </xdr:from>
    <xdr:to>
      <xdr:col>1</xdr:col>
      <xdr:colOff>619125</xdr:colOff>
      <xdr:row>527</xdr:row>
      <xdr:rowOff>123825</xdr:rowOff>
    </xdr:to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0B308482-1AB1-4173-9435-E35A5171BCAD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94EFF7D9-6DC8-4FFA-B0F4-A0E3F94F4E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5376C009-72B4-4DCA-8092-685A7EFDFF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91A2DCC8-32E9-409A-B0BD-6AA333DED7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E925013A-F72B-4C07-B378-E18FB37938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B4BE787D-BBC4-431A-812A-94D8854A15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864C9000-E6D5-4D83-AC35-0D014197BB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447DC035-EB56-4E85-9499-DA33C0E379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3EC89F62-8223-4E00-8FC0-C5EC265ABD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222B578A-9081-45A6-9C3D-300AC46036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6D1B63AF-B4B8-496E-9DA3-BBBFEBDFDE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F86B8C13-6D7B-41A6-8CA6-3A698E00C0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0ACC1060-68D2-4996-8942-F5C1FD249F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D377970C-7D70-4854-A092-EC9CCCD65A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B173D1A4-0976-4026-8730-B9AFBDB569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D638B33F-32E0-4641-B91D-0B9B852F24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B87E6ECF-F0C2-4B82-B42F-4473C310E4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48163116-B08A-4A5D-846B-B4C868B333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C3087D80-7427-4079-8A93-D9F2119483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73CD0CF5-B185-4C6A-A42A-A9F637CF17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92A9C100-E080-44C0-889C-E07F6730C7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8C6D954E-4165-4B0F-9921-50142F4F2D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4301E403-8012-4DDE-8E08-08A04F3DA9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1E885BF2-0368-40F6-A59E-1B482FAD4B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C520E621-157F-4CDB-B5A9-A63AD03E71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7BFA9A36-0C65-472D-8CC4-BF1AAE6485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0F58893F-6C74-4729-90AE-44223BBF56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AED6AB29-8EFB-4D12-95C6-67EFF9D5F3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565F6516-D23C-48E8-ABCA-2D62D6EF82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E804CC6D-412B-4D6B-9559-359F8DD900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99961A47-47D0-4194-A2A6-FCA09CAC2F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56D48F8E-C8B4-4B6D-8B77-E1015A2268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26F79E85-9764-4B35-937C-593E121A81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F1053E8E-8DFF-4615-8902-1C41B7C8D3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6F07661D-C051-49F2-8B19-B444F355FB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E07E93AE-7C1D-41F8-8641-71C4918A73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AFD419AD-E7AB-4A18-8E6C-CAC262223D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CE8CA9B1-E2AB-4309-ACAB-BE21CA9FAD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B30EF99F-921B-4330-89F8-6823CF5E66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E1E57872-2A12-4A41-B4B8-4E0710AF08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723C6646-C1D4-4D7D-89B4-714D6DA5DE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9A5C9F86-8D25-4754-9AF9-382DBC1CDE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10D7F2D6-0E26-4DD3-9DAE-75422F7D7F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CA6B297E-C34F-48A3-9DF0-0A4641AEDA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98C46F1E-510D-46D3-B749-784261EA8C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FF37EB73-D6C5-4401-92EB-0EF0706DFE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C756C26A-1D8E-4BB8-A247-CA1AFBC23D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78768EA7-EAB8-4B92-8344-2A1D758DE9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35AAB039-B633-412D-8F97-F9099AB611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CFB2230E-B037-45B7-ABFC-056DEA61E3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25AC1757-23AB-465E-B106-7890D9A499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74291A73-BA3B-466F-A9B9-F27AD0F5A0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D8AB3A26-EDAF-4383-B697-91B12E0B91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0EA32C9B-F102-44D9-9ECB-56977F718D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FAFCEF5A-69EA-4F09-A5B1-3648F6BA17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B62500A4-60D8-45AC-992B-4998A83126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EDBEB058-5EF9-4DB9-81EC-8085389A2F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21BD94AC-94BB-4693-B9DA-3BDC07187E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E9B3BE6A-FB66-42AA-BA2D-4A6B126997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113F8A39-3B8A-4B5E-97CE-C89B2ADF84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CB6E6AD2-341A-4FF0-BB7E-D51BA20D54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841DE778-DEFA-41C6-B20F-1338BD5DCB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A5791F55-863A-47DC-8D48-63D053EEF5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F7057727-0EC4-4934-8D4A-281685152E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1025E0AB-A33C-4764-B1B7-6B48BC23AB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8E092A98-0BD1-4D50-90BF-157FD7E9FD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DF51701D-2A95-4049-9DF1-E371CC6505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FF8F88FA-D0B1-4EB6-91C7-F1D0E62B3B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833C7FEA-7D56-469D-AFE9-DCAF3A3C28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CC4DB1AC-6272-45CF-B2C7-850B4443C2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3082D445-0591-45A6-AD9D-FF0AA3D8DD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74AE0475-213B-450B-870A-0FC4D93234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1B045174-3483-4E64-945C-A003A50E63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14D8C14A-B6E6-44CF-B4DA-1EB938F29A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1921DBCD-6792-40CE-922D-29CCEEC1AA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7B2E52E7-53A8-42CA-8DA9-11AF87A3E7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E1B07606-0F30-4B6C-9430-14336DBD23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DE839283-5571-4FD4-9E63-5A0E46876D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6BC02284-EFA3-4C67-BF72-1845CC7AA5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2A77F6E9-22B6-4396-8938-9A81172941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C1ECC640-A848-4404-BE86-10034B3EAC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1230D4DA-FDDE-485E-993E-E77BEC7BDF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F1255516-3B82-4BDA-819E-B39CD7CA4F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F31359C9-29A6-4A7F-A288-9E24E92412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71356345-8243-4EDF-80BE-729C650A0F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623A49A3-1A43-497E-A097-DB18DD492B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DF1FE9CA-EE80-438B-934A-156149DF47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E6646B33-E219-493B-A7DD-082AB0A8DB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DD9499C4-E66D-488F-BDF8-A43CFBB99B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B5E58E6A-D194-4D2C-A6CB-5C4D89AD4E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D726B758-2945-4AF4-9143-6B7B03EE11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DC4FE885-E827-45D6-BFA7-78FC9551B7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F43F099D-BC08-43FB-9B2D-5BB7A9494D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C0D3D5B8-7CE9-4B81-AD33-8C6ADF49EB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B9523988-5080-43CD-A2BE-A005A75403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6B0C24CE-AA1D-4CCB-B2C1-7D193AAAEE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1584E8E2-C3F3-4FC0-A9B0-860A17C43B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ABC373F0-9782-4557-A433-A08FD899CF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CFF89AAB-1288-4B60-B660-EE4959D77D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1865B2EA-CFBF-4628-81DD-7F325E4354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6FF86953-0641-4AA5-A6A1-142ED01A90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126D5A74-317A-4F6B-B93F-F41A4AF9F3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6BA05EDD-D01A-46B9-93CB-551D509F28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63DF2366-B868-4C58-A5CF-615EB6A29D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E742F8D9-E429-4ED4-A463-08779EE877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AEDE95DF-1906-49A2-94F8-411AF93B67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6E42500D-63BF-43ED-A38F-881F72050D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8D743539-F8F5-4613-8266-EB66744BB0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B0D7BED4-55A1-4D57-AF1B-C99BE0727C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45A92E5D-8AE1-4D35-8E14-C361859EF0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D81DB273-A091-4020-8AD3-FB4C47FBC3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A5A59B63-25E9-4F08-A554-426694839F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DBC94795-FEA6-4577-BEFF-3D7ADC6792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F638D359-F696-4ADB-A908-D34E3577FD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8D28FB80-B287-4892-84B5-65C4A5EE44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E994C1ED-C758-41CE-A5EF-3A342D9612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58FC1865-A373-4A46-A8F9-E0794E263F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390BA3FF-9F6D-4A02-BAC5-AF389FC30E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5874A3D0-3746-483B-86A8-03DBFA1D74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6DD28737-4CBF-4F07-B9A7-065D559E8F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A9552714-5C96-4FB7-B380-1415CB8538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D4B5E28C-16D2-4042-B804-AC26990426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12229B44-8DBC-47FC-947A-1F8C75150D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289A93A0-A7B2-4375-AB4C-74C51DB08C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BD18D8D5-DB68-4366-A00D-79F9EEF1E2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008C6B6B-9723-42C2-AD6E-D3D6C4128D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C928F920-8418-41EC-9DD3-A52AE76FF0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74408C16-5AF7-4CD9-88A5-664544A749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9A2BAFB1-8269-4154-929C-A8F896D3B5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7C200FE3-65C2-4A54-B447-41D0896576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D91D8838-AB14-4924-A151-401EFDCFA0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E572617C-B8ED-438C-A360-5B658B23D1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F464ED47-9AE0-42A8-A92D-D49607266E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9F4DD1E2-36FD-4355-AEB8-DB9A7A0ED2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45193CA3-853F-47F2-9487-3E8D129EDC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832DB523-E901-4A32-88CD-66CFAD10A9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9364AED4-AC5F-4CE8-97F5-42A232BFD2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CE0F7010-ACEA-4204-921C-23C200DA99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FA9CDEE0-BA45-48CF-BC98-2B12395729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2B4275CE-5458-4F5C-8167-7AA6DA3DB1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64B9D944-5B39-4702-9F98-E52F384443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A22B8CF6-EB82-4DBD-96D2-B16B9E81F8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3B5828AD-0BA3-4625-B452-A157B0A136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BF25DDA7-09D9-4E77-9FBB-49AD732D41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42552BD0-FD7C-47A1-B4C0-2DC8FE8851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1BC3DAC9-244B-45FC-AB0A-D872B80075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439DBB5C-E629-429B-AFB4-BE7F96B3C0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3C26F166-9104-452C-A146-53DF3F37CF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02BEE5F4-4940-4A38-ACA1-BA84E01BB2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4A1EEEF5-E78D-48A3-8687-BB9ED6EC6F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4FB77EFD-4578-4552-B110-875F34AC94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EC28E645-528B-49B5-B34D-F8719A8429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FA3DC2D2-B850-4346-971D-F1D3E29294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4716B48A-900E-42F2-A9E5-0F9EB5EB6F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3053D408-8658-4810-B81A-2465869CC7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8D6B35E9-EB4B-4F34-A9F6-8E8FDA3663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496B069A-944E-44FA-9BED-A31BF8D696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A4DBD6D3-10EC-421D-BAC1-E3927C3920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4C833ADD-8039-4BBD-BE37-38299E65BD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B94BD57F-C072-4EC6-B065-C824BD7849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2FC43ADC-9DF6-4B27-B189-E747C5A436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77DF5AA5-0177-4891-9163-EFA4A9029F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14D58E27-A49E-441A-A438-A244C34278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C1A099D2-D323-4976-A574-B6EA7B294F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BFD27709-7ED0-4095-96A8-20DA026A62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3D4B7F62-9959-4F4F-B020-6313046C1A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65219BE4-851B-4E2B-9C17-4C8DF13B89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89086</xdr:rowOff>
    </xdr:to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75EAAFE2-EEC0-458F-9494-241BE2C534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89086</xdr:rowOff>
    </xdr:to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6315E8D9-3922-486E-9ECF-F44B7A4C23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89086</xdr:rowOff>
    </xdr:to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31DC939D-E920-42BA-9804-79710A3E0F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89086</xdr:rowOff>
    </xdr:to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FA1CD432-313E-49DA-8C13-1A2CAD0A8F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1C325C1D-4082-44E5-9BE3-10CE6F30E0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4F86EF39-5C2A-439A-A9C4-128A2F82F9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3361</xdr:rowOff>
    </xdr:to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157C11F4-1AB1-400C-B2BE-BCE7BA1D63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3361</xdr:rowOff>
    </xdr:to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355504B7-9948-4D1F-82CA-23CCD38F37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EB9DCFEF-B702-42F7-8912-17527DD32B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AE7D3738-BF93-4A22-BD70-90F2EA184C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71EE6DCC-0074-4F6E-BA16-C139571C10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7A6F964C-291B-4C42-9B87-D85DDD916F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6525D34C-BF37-4FFA-B438-A9DD5543A0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8D5C3123-BF2A-4378-93F2-1383E7043B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945F5376-58A4-4100-96D0-5D3552758E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1D57B79C-5594-44DB-BEC0-D20A8B0619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C7C86474-7AED-4CFC-B159-ED55A41C54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0BEB09A5-CC5A-42CA-BE61-BAB10B5E29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B897461C-D564-4371-BBA3-B4440E3E17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052891A7-1D43-4877-8509-F7546FBA93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725DACEB-A11A-4FE3-A9C1-230574DAE5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534</xdr:row>
      <xdr:rowOff>157486</xdr:rowOff>
    </xdr:to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7F18215C-48E5-48C9-9BD1-F1B24F3A61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534</xdr:row>
      <xdr:rowOff>157486</xdr:rowOff>
    </xdr:to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9A3F4506-35D1-4E5C-88CA-ABB142EE35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534</xdr:row>
      <xdr:rowOff>157486</xdr:rowOff>
    </xdr:to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06590DC3-648E-4E72-99BB-86A555BDC0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534</xdr:row>
      <xdr:rowOff>157486</xdr:rowOff>
    </xdr:to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B50B5FCE-F959-4221-AE6E-D946B6C70A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477D4098-04DF-4A1C-8A67-D2B4F4CEE1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D656AE69-FB18-47A1-A9AE-4F602F662F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B8956A46-9717-4F35-9EE7-1C6DCF110F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B4FC2D92-8712-43BC-8C54-1508794DF5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7D5136F6-9125-420A-BE82-2DE8BC04FB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5FF0481D-5DE2-4B90-B6EF-E2F59BD9F5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0F992113-9C71-4248-9FF2-9ACA1949BF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A48F24E8-5A35-404A-BE3F-483F69559C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DA470C5C-D5E9-4F58-A7BC-C79105F269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A412FAB0-8144-41BA-82DD-14A0C47FBA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2A0D1B27-A17C-4E1E-95D9-2723F2CA11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4D7B4B4A-C010-4F4C-89FC-658BDFEBE6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531</xdr:row>
      <xdr:rowOff>22411</xdr:rowOff>
    </xdr:to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BE9E0257-1447-4910-8E86-935A4185ED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62C7DCC3-8009-451A-94DD-23ECAAFE92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54DC529F-88BA-4D8E-98D9-7948310814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E3D7DB72-FBDA-4F02-92C6-B960133E82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97C772F9-01F2-4B36-99D6-B7E015710B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AFFDE944-FA0F-4C70-93B9-CFB3C8DEDE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C849F924-7433-469E-8F40-1404F22722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84642C12-D573-450B-AC64-87A779A728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3F459A20-3C03-42D8-9B21-78CBE25551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13E774DD-8526-4E29-91A4-1D9ED7C3F1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BF0E8918-B4C1-47A6-9355-F94E0ABDF1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41F70DFD-D149-4FF6-A593-8891937C71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5974CD2D-7390-43A9-A071-373C695E20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EB116CF4-7532-46C5-A826-F45DC921FF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AAE717D7-B4C7-4EFD-9C3D-063A4FE16D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6E5BAD0C-D6CD-4C15-BE14-F46A265DCD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460A8C8A-7ACC-4512-8C7C-361608A532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C61EE7F1-E752-46FE-9467-7A78D7C702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1C8D08D3-47AC-45D2-86E4-5B4FB78A57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A4B8E1B8-ED6E-49A7-9A04-3D4CEBEBD5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E8A426DB-06CC-4DC7-86B2-7F2893162B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C1ED0DB8-78C3-4B24-9E27-979A08412B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2C97C870-F4A9-4544-B551-E0F627FB15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19050</xdr:rowOff>
    </xdr:to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29CDE234-ADF4-4003-B41E-E19D90A705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526</xdr:row>
      <xdr:rowOff>0</xdr:rowOff>
    </xdr:from>
    <xdr:to>
      <xdr:col>1</xdr:col>
      <xdr:colOff>828675</xdr:colOff>
      <xdr:row>526</xdr:row>
      <xdr:rowOff>28575</xdr:rowOff>
    </xdr:to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DE3C1701-6BC7-4557-9E5A-CC3AE9911543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D7FAF930-AD1F-455F-BA21-97AE2B6E0D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F1958D3F-EB48-4794-B567-E1E3D4A0DB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FD51204F-8C38-4BDE-93E3-89C81628AF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69CC358D-F643-4934-AE84-C28D040135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04734FAD-F310-4D6E-8F9B-B18366C672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6CA1E416-FD6D-465A-860D-30E27425FB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63C26099-DCB4-472D-88A1-41054B13DC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588116EA-87E1-415B-A837-39B3E550EC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2E6ACED1-D99C-40BC-960A-F39C7A8B3E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7E3E1287-B675-4351-B9DD-02144B5C85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7E7D253C-71EF-4BDC-9092-72D445970E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AD835382-BA80-47EA-BAB5-70006923DC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5E9ECC21-5314-4818-9EFC-4EA90F1172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2629A4E6-8419-4E31-8E12-B929EB7293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0920D25A-D39B-4334-ABE0-0B2A38A437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559EAD6C-6C9F-4F08-A939-0AE131670F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7A5D1AC2-C710-4C09-AE9A-DC7D986381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C569288A-2C74-4A52-9E70-90CCE32C37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9FF82860-FC5E-4D1B-BA8D-AC7627FC79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4E40703E-8C8D-4049-BABB-18F721DA5E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A4BAC63A-1AF4-4B2D-A596-C890206FE8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8D68E142-8AC0-4095-9EAD-27DDFA4F3D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F8E76310-41BA-49F5-9497-36C787FE53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6414DA70-E876-415E-87B7-B0913EF961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9AC90A27-C2A5-4A9F-A0F5-9878B0020E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3361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A9D50AF7-87AC-4B7E-BFFC-DCA47E5836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3361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644DAA28-006B-4BFD-9338-79A1F964FB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526</xdr:row>
      <xdr:rowOff>0</xdr:rowOff>
    </xdr:from>
    <xdr:to>
      <xdr:col>1</xdr:col>
      <xdr:colOff>619125</xdr:colOff>
      <xdr:row>527</xdr:row>
      <xdr:rowOff>123825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743FFBCE-51C5-434E-B2B0-21C858154314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12886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A1FC9A15-9E20-4579-99CB-2A4BB513C7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12886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B8ECA52B-7ABE-49CF-A062-35455C9CA1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3399E579-4E12-498F-AF3A-CA63851635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8EBB92C5-EC2F-49A2-96D5-6CF435FC05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FAC81717-BA71-42A8-861C-03F1777D52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02A47F86-F42D-4F32-8860-E26E324268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A1545B5C-E6F5-4BF9-9105-23EDBE0139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D98D06BD-0AE4-4C2C-95C5-C9E1C58DC8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A53EEA63-82EE-4F84-9072-5A1293510B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30C8E3D2-FE03-46AD-9958-61187504AA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789125BD-8AB4-446B-9366-DE9486F061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CAABBC1D-F3B1-4DCD-97ED-9241C4D221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339280BE-74E4-490D-8B0A-644D958C8A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6F4B312A-8700-4A14-846B-FFD04EAB46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42B99437-AE52-4B91-802C-0586C8EACC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526</xdr:row>
      <xdr:rowOff>0</xdr:rowOff>
    </xdr:from>
    <xdr:to>
      <xdr:col>1</xdr:col>
      <xdr:colOff>828675</xdr:colOff>
      <xdr:row>526</xdr:row>
      <xdr:rowOff>28575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BCCA2224-FEA2-42D6-BBB7-4A7BAED7C5B0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933DD394-C6D7-4BCB-87ED-4EDBE6F342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715D5360-8512-449E-938F-399C6E160D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0DC1DD17-FCDD-498F-B4D4-61F023611F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B9EDF874-BB10-42C9-B176-1677C338BA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E3B9D440-1057-4785-9D8F-44AC12FDA1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BB7C65D6-F7DC-4C9A-945B-4AFE46E7E8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7A7B5D68-5EE7-4906-BC0A-AA1DB3165A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9F99E793-5B1C-4621-8847-4744125379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8A33BAF2-1A20-468C-9734-4B9AF4D159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DA7C29AA-31E8-40DF-97D5-FA588B5AAC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C3B3FF27-75B4-4799-B01E-A58C28548F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9F152323-0022-4EAD-88C7-876120578F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526</xdr:row>
      <xdr:rowOff>0</xdr:rowOff>
    </xdr:from>
    <xdr:to>
      <xdr:col>1</xdr:col>
      <xdr:colOff>828675</xdr:colOff>
      <xdr:row>526</xdr:row>
      <xdr:rowOff>28575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B41704C6-D913-43FB-B634-14D5DB9CACD0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5647FAD0-EDF3-4664-ABBB-36B1666E25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EF3987D3-2763-46E4-B5F2-AFA2F0635A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61F3B707-C2A0-418B-8412-D8BCB8CE3F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F9FF5494-DAF5-414A-AD0D-292263868B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03B41F83-327F-42A6-9914-551F59A7A6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ADFEF2E5-F977-47FD-A841-DDC08DD49F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8624FAAB-FDBA-481E-8F4D-0A986FF44C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F75386E5-947D-4E41-ACE2-2E68F078DA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C34C6F1A-7489-414A-95B2-190932EF77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8563861B-39EA-4D22-953D-526741DF74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D215A179-46C8-434A-8556-331E0DF44A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BA370DB5-372D-42B4-9259-99B6D7B8B1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BA2B4E90-E430-48B2-A30E-F7C27F09AA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7858C1BE-DD47-42D1-8248-3B9A033C90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116A5E3B-0841-4750-ADBA-A558F7C576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25702A9B-E4CF-46F2-862E-ACD7CC6D1F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371C91E9-1430-4037-AF51-FFD6FB529C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C3B08D4B-9E0E-4547-95DF-A1D7AF5D23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1EDEF2FE-F693-48A7-85EA-9B51CA9C68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6F9744D7-77C3-43BD-9205-16F9C73363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4CE38787-DB03-4841-95C0-EE3AC9806C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C32524E9-0592-4DB3-8585-F76281287D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07DDD12D-39FB-4A30-A7FA-D931A54FC1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D056FB83-E1E2-40A4-B9CE-E34C0491B9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22C2FEEE-F67F-444E-B085-0D5E5DC69B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55C63BB2-0BB2-4601-B269-C93612FC78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80C698E1-8F0E-45AB-B7C5-CBC7C4E151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064CB5A0-59FC-4546-B4F8-881D549508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35C8C95D-DB1D-47CF-A5CC-90A5948609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1AD15F38-2E39-439B-98EB-EB742DAF07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BA8CC160-BD67-467C-87D2-466537C8D8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3F7332A6-0FDB-4CE6-96F8-E19FF2EE99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D909DFC0-7F26-40D1-9D06-1BA14EB4C6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6C5CD36A-6030-4CB6-9EA3-88219EC87D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2F8A6C4C-84C1-4B51-B03B-041C819936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C4D16207-5BFC-4ECA-827A-197DDF6528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738FB240-1C45-40AA-9E62-26EC192FC5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D0DAF4E6-D900-40CF-8ACF-501F4E90D4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6B160B2E-37F6-4A73-8A93-A1D45D369E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78D2D0FC-6251-4052-87D8-483364B549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FB50F24F-5CAC-4EA3-B5C5-94EC59DD47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0A81B875-93A5-4405-A2F1-EB6228BE78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818762A1-3B27-4FAD-9F2E-DAD722D472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FDAB3019-5AB8-4E44-BE7F-F82C862FAC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AB376362-3A4B-4941-9D77-5FB1DB524F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200A819B-D13B-467B-B732-954F33DAC8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0066AE89-63EA-4F3D-8F38-C21BBA1443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BEEDE6A0-55D7-4BC6-B7C4-68B726E1CF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B1F1E0B0-0D05-4E8F-B736-026317FA93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7D7F0674-97CB-49C1-88C5-3ED88A8BDB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D0A129D9-8233-46D0-82FB-7F6542834F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9525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CAE41862-F3A9-40EE-B44B-5F94F049C0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2861B3C9-3D0B-4D30-9B6D-10B9B09E80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DD5A98F6-4333-421E-B596-DE08646A2F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01E458D1-BE39-4ED0-89D6-FE5A81288B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F472B400-AB29-4F4A-90A2-316803EE5C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C22C4452-D15C-4E9B-B535-03DA52E335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696CA641-9979-46BA-9C6C-6B16ACF47C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F8BF2498-972F-4D93-9AB5-1B6B726868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31056601-D3B3-4520-AFAC-C68B983FBE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8A117691-15B1-454E-AA41-22BFC310FD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4EBCF4C8-4751-4E1C-99B0-638DA7AC2A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82E945C2-B285-4E0E-8F55-63DF1D4199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2C466E2D-CF50-4705-A0D1-AF7503E9EA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DFC8509C-E79B-4645-8144-D72F5FDC4C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45D7C92F-AD08-48A8-AE5B-1B392D60A1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01611DBE-98C4-44A9-951D-9C71FEDBBD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3F21926C-CDDF-4638-9FD8-9B60C8A6A6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57E1980E-3550-4400-BE98-AC37313043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30E3EE37-2919-445E-AD26-9A3F16E5B5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123825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9E939E25-7D28-4692-9ED8-B0716F0CC3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C97A9F72-FEDF-4421-978E-654B670078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86DA66FD-09C7-46DB-8A2E-146A821350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FD7824BD-691A-4B4C-B9B8-77E36CE80A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6B7EEF38-2820-458D-91FD-3E8077351D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B78208D9-F103-4B65-8197-AF632183F7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31C3E0CF-1133-4EF7-A7D6-7ADF16F3F1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EE28945B-6076-4679-B2C5-47CFE8FE35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D9818684-6C15-46D3-A9E2-650F7AD906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526</xdr:row>
      <xdr:rowOff>0</xdr:rowOff>
    </xdr:from>
    <xdr:to>
      <xdr:col>1</xdr:col>
      <xdr:colOff>619125</xdr:colOff>
      <xdr:row>527</xdr:row>
      <xdr:rowOff>152400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503D041F-67A3-414B-B89D-845C3B31A8EC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31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44718D41-5DEB-43F3-B269-C33D05B890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E344FC9F-8C11-4098-896B-3A579A24F1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67324958-BCAE-4FFC-B846-1D6CDF8FEC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31936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1C6B1AF8-DE87-433F-BD3B-B74DFF623E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31936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781592A1-1E3C-4F23-A88D-BC3171409E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FEAF9D48-4408-45DA-97ED-576B0DDF6C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527</xdr:row>
      <xdr:rowOff>1542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4C40A80C-8390-4145-BA35-31E7C721D0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65CBA165-D579-4EC8-9B88-63D96C21C2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526</xdr:row>
      <xdr:rowOff>0</xdr:rowOff>
    </xdr:from>
    <xdr:to>
      <xdr:col>1</xdr:col>
      <xdr:colOff>619125</xdr:colOff>
      <xdr:row>527</xdr:row>
      <xdr:rowOff>123825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FDFEAE3C-6243-405C-9CF0-80ABB1857796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12886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FE765D06-F9EF-4041-8AED-2213DA33E2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12886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C7F59DC0-349F-4553-B4C2-71D4956E3E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98CD4D53-8F69-46DE-8812-2EF0751DBC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29285256-9AED-42C2-9AF1-9B63145FDA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E87E3C7E-3DB2-4583-ADD2-46EB50F2AA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E922E696-A7B5-4A0A-A3B2-22C646B035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604FB081-6CFF-4B24-8FEC-B76510D2BB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92E1C414-40C9-46A8-BACD-12FDD882CF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C473028A-EAC5-4F4B-8F05-6FD319086C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E9D7906F-3D12-4079-B030-BD32CAB056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99D55218-EF0B-4AB3-B69F-A40040C49D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890D5240-9E6F-4E75-B3DC-DF2DB74CBC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0DD62D5B-9441-4829-8FE4-08E950239F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7CA6D498-8E73-48C7-81A2-E4DB40D876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0352623A-E8CC-484C-9121-6810420C5F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F872696E-3F77-48D0-9219-FD9FDDAE00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A35BCD37-804D-4E87-AFDE-E15F8AF015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D2957D75-A755-4C49-984F-439142AF0D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BDEE155B-ACD1-4537-9790-288D820AFC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DD6D7E4A-0062-473F-9ED1-360A666AAC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046FD54A-98B6-42BD-928F-D0EFA8ECDD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B6FB7693-9D20-48CA-93AF-7045F7CAC4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12E90527-3AA3-4EB5-B3F8-2502EB3523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82DD76C4-B5D4-4C98-823F-E6EA4AD0A2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5FD3D970-1BC4-4F4C-9A2A-0C4BE5D9BB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6618B853-7DBB-4ECA-9D39-285C7C20C3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41C17662-5D77-47A8-9354-9DACF87CFF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C118C738-A29C-463A-916D-61FD716418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36613D9A-BB86-4B23-8432-998A0A1391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ADAE6337-627C-415E-ADC4-F5A60FB069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3C044C59-6315-48DA-A470-E94F1AE002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085DCC24-2128-49F8-AB81-27FD9B5AFA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1B51972B-67A7-4989-B429-2529BD82B5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FFE50663-4666-4EF2-87AD-572D366928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46793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BD7D9990-30E3-42CC-A3C3-58C5E6623C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23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46793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5A1CE97A-AC31-4D23-A61E-F3BC9254E0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23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E25E79CA-9D03-4C77-8E2D-B35DAD6021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0BA04A95-FDB3-45A5-8FDF-5C2C4ADF7A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5425F0A2-99EE-4DD0-94A5-4634952023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E983BCBF-FEB1-4231-9B0D-C2EEDE8727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368BD91A-BEBA-4A26-AB2D-147A630CC4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2D3C90F7-66AE-469E-878D-354AA6D373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7422DCA9-99EF-4DEA-997C-E93E6277C7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643BA344-5985-45C4-BFDE-CE0687AB7B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0F01CE8C-2210-4136-BBE5-556215396B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6EBEEFA6-A0AD-4ECB-88F2-63E0AF969D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1A5E1146-FD8E-4D0B-89BE-E048E02051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D057B51D-DB30-4BF1-A69C-A2B2D4F688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BD2DAF3E-99DB-46B6-978B-EDE2BA8252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1DBFE4B0-5291-42C5-A3BB-C1B7772912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EC60B3A6-26A6-47C7-8B89-9AEC5E7F5B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D05C37F7-94F8-46D4-B300-03B2EAACEF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2348CDCA-F077-4D05-9697-7E9270CC3F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61182338-EC0E-4993-957E-16DE882C82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271B1AA7-088D-473F-B45D-07380573C3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082893FB-1CC0-46F2-B665-198546B782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E2B71BF2-F57F-49DB-B587-F64BCB083C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5484C400-4937-48AE-850F-2856D82CF7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A9D1354F-9EC4-4619-AFD8-2C4A6EDEB3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80D7A2EE-CF51-4D71-AD0E-5999E3C037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BF16A6BA-9EBF-489D-9BC0-E71823680C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07526E41-9832-473E-92C0-164BC582B4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68D7AEE7-B18E-44A8-AABD-4E71760DD7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3AB05C6F-A317-4EBA-A68E-5134FF521F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665BF015-B3F5-4C94-9993-7441DCDA27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209D7269-89A7-4A61-8DFB-60BD219634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52312BAD-EB30-40F6-A7BE-AA1F92A6BB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D035B8D9-C671-4BBF-96FB-40A2758600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797BE43D-D43C-4C1D-A7A6-ED591C3234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480C7FD9-E742-436B-9F04-411AF5192F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E4FFE682-19F8-4C56-A1FF-82C8F3AE62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A851EF93-785C-4F84-8C67-D27C429AF7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569BDBE8-F545-4B88-BE4E-1C0150907A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4DC30358-52B9-446F-B4FA-9070625471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88962D58-459B-434C-B71C-B88754E59B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95EB8E53-A748-48FC-B878-308A58DE26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2FA6FA81-3A9F-4B8D-95EC-BA2789389D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3A0D93F9-776C-4622-B188-5FEDEACA0E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46E31462-4690-41FA-914F-0BAA7096B2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AD748203-7D77-4EC1-9447-9A03F30489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96B46062-685B-4776-95B9-39827A2F45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A8AAB33C-D6EF-4FD8-9029-8AE59E9BA3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51C9DF5B-ED74-405D-995C-39814C4571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BBD0EA8A-7449-443E-9D1C-EF93BEA20E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8E5E2692-3B22-41F1-8542-B18775BA1A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807A38BE-0016-4F6D-9EDD-D3A8C203A2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BE260EBB-DC50-4861-82E2-A28B06270C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E4045B4A-40B7-41F3-9B09-982B275973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D5217ACD-D788-4688-A703-AB7AC9BA02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6F89E17B-F3A3-4B2D-BFD3-97786AB57B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D8F2BF6B-4C6D-4F1D-A69B-67E1205AEB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95DD6F5C-19DC-48C3-947F-4EEEFF6986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98881932-47D6-4BD2-939C-BA7FD04DCD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3DE4A78C-2DBC-447F-A068-2EB511622A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15730EFD-97F2-44A3-985B-6361AAB245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5C2EE8AB-ECB8-4094-98A0-0AC345CECE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4D306432-1E78-4449-AC82-C2B343736F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374F184E-7E36-4E01-8E23-F79FAD5FB1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56EE2434-D486-41C0-B166-5D9DA428A5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C880CB75-AD85-4534-A71A-B2566E60A6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4F85E0B6-B6DE-46F4-95B4-409F9F1E2C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7B762D9E-1FEB-4FFC-BD6E-B73691CEAB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16D64B9C-399A-429D-B21D-A5BC97FA3C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0390BCDD-9827-4388-AFB7-688D9B4848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D614DA60-2C4F-4324-9E04-25BB179114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3DE19AA4-D245-4E1E-B402-3A11938893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D388F23A-D11A-4EF2-A614-58A5AD24E0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F8A54648-1EC3-442E-A40B-50526AEBEC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C2E3A679-C026-4C8F-833F-61404F6E52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38AC2F0E-5504-4EF1-B47A-DECC233DFC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BF87EB39-81D6-41C0-8037-C065C8BD82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6AD88CE9-F08E-47B2-8353-FF0C3BF248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15B38376-1595-4E55-9C16-A06516B3FD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5334C9B6-4E3D-4700-AC33-0D7392945A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8446F2F9-D017-4442-8784-F68A8A2782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A1BCA8C5-D0C4-441D-8782-1B1A6B1A5C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BE456BC7-BE13-46F8-BEB9-2903051E7D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13D2AA29-D8AF-405B-AFAC-1E443F6F8A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C31BA707-6B2A-4172-93EE-280757A9CD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69EC1A91-6104-446E-BFD2-11567EB420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3768141E-3928-4445-8BE1-99D048F50A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753FEDD3-446C-41A6-AC75-410FD50D90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0AE8C11F-C5D3-4D27-B99D-BD11AB8751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DF488644-D08F-479D-ABB5-DF3B402479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91F641A1-1DB5-46D1-9C14-E8542A8F45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963BF686-FA2E-4614-87D1-E5C4B53105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354FA585-DE0C-4444-A843-7491D7E569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53B0BEEA-6E0E-4D65-A0BF-1A6B38DA93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E712E138-A095-4178-AB29-F2B02E97BA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C4A73894-B575-41D6-A6CD-E0601B9E95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204FB7AC-834D-46B5-9BDF-F3873E130A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7FDEFE46-234D-4610-9FBD-3DCBA00ECC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D66029F4-41D5-480A-9B2F-92B370555A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08B43D9D-7628-4147-AB3C-AB57AB9F02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08E6E773-7C1C-4AEA-A4D0-1FA0317D13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F08BDA57-BA26-412D-87C5-047BC17018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519F1DD9-D862-4E5D-AF32-2E64F0D966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9C83E61C-4A1A-46B0-BF76-DC4BA8541B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B8C7443F-76AC-4E4E-906F-70EB5AEAAB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96CB7003-7D2A-463D-9FD7-BD4F6DFF7C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D4E4906B-7D05-4DC2-9C04-250861E9E4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1C5C0785-DECE-421C-A388-71B95C0C94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AA096457-C7F0-4AF7-9BC8-0CE419BD22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72ECB306-8CAA-4C01-A96F-BA1987A24B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A6A2610E-CDB3-4020-B089-520E6CA478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55F0A403-0146-444C-B1FB-F98D334D10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19A8AE19-1B22-4636-8B0B-03E791CF44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AB7CB736-51E6-4A99-84B6-084D2B0ECF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95B9BA14-B9B6-40BB-9195-C0F5B5EAB4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92B13561-2957-4103-99F8-00CDEF5FC5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123F9A59-AFAA-470D-9F35-BE4316968F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E4EBD860-969A-4FBB-B33E-73D0A0B4DA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E9132730-40CE-47E0-B194-65F5EC8B8A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FBE21C1E-3D92-46AF-9807-F09DC29ADD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9CA062AD-184F-4344-9C76-B71C19EA33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9B55F94D-2D71-45BE-B1FC-CEA2106DE9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EC21BA8E-44E5-4D2C-A0BB-184CC0E61C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1B843664-4C10-46FA-8C31-0A71E22E56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8FB415C0-5EDF-4255-B380-2D1B5A2487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5AD6C65C-A90B-43D7-8464-206EEB65B4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15E231AB-0E36-4E4D-B937-B6DE65EA46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303A4F64-9960-45C3-9488-271886D78D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0C29CB7F-F89E-4584-ADDE-2B89D4083E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5AF0F809-98C5-4AAE-805A-4CD721F2C1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905BF18D-933E-4CC9-83DE-66DE9F98DA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78A64798-D06F-4E51-BD65-03C64FDC87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2B8744D5-B331-48FB-AFD6-1FD529CF38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DDDE8195-E440-4DC1-B7D2-ADD9779CA8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2DBA2EA7-5A86-440E-9933-A6C5437D61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26AD97EE-03FC-4337-B97B-C109B003CF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F23CD0AE-8C93-4C8D-BEAF-F6DD9701F7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3A02F9C4-15A3-43EC-BFDE-930DD20B41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6F4EB3DA-C86A-4031-9764-2EA898FCB9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9AAC8C2C-B437-4B94-9A14-B0E5EF6E0B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96824F21-FF83-4746-8970-7AF09D9E6B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A65FC074-8037-4A28-B4F2-30B9DA40D0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6211000E-CDF2-4232-AF2D-8DC0A7B127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B6214AE3-633D-438D-8313-DE0833D037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1CD3B81E-BA4C-4139-B439-556F17FA5E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23814F41-CE4F-46BB-8015-45FED91F76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F45BFAED-F8D9-4107-9CD2-D8D0DB8C9C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34C36635-F5E8-4FD5-8E53-18726A8DF5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B53C1395-4F6B-40F9-B286-06BE2D2FB5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0378B86F-18ED-4A6A-A234-DF52E79BB6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32160256-1EA9-48CF-8A11-EBA4A2D25F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31F42184-9C81-4517-82E7-6C17970753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1B55FD51-9C09-492E-B718-B76519F6FE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237B3A07-2BB7-43D5-A30F-B8E55F4317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430D5B46-4ED5-4620-B474-710D048E09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43CC09D7-9555-4BE3-877A-89599BEDEA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00A3CB3B-1626-48F1-8070-4E1BDC05D3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368C29DC-AEC3-462E-ACBA-B2640EA4A6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92FC8D89-E5F2-49EB-96AE-B929E1E819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B68AA818-EBFA-482A-947A-66E207AE42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FF683AC3-4CED-4F08-8EC4-12B74306F1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8A6355A9-584E-4458-9F1F-C99684879F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21B52CA8-B2E6-40BD-B715-88F25E8CF9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6555357B-41B4-4C09-BCEE-8B8573A087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7FD8355D-5F92-4B71-94BF-692ECF8798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063121D4-62D2-4EFD-B98E-5B1BD92A41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E7FDCBA6-8501-4FF2-B366-CDAF971A12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21016A85-9BCC-488C-A4BF-8671B8F10F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7C6F1C8E-EC48-4E2C-BA53-033CE408AC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EC936D13-8F16-405A-9531-60E34114BF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60E1DCC0-557E-42CC-84F4-507B54C42F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CE9EAAF3-527C-42EF-8A19-6DD7C81459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id="{64F492F8-0FE9-4CAA-A019-013CC1A233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id="{6483EA5A-7ABD-4E6A-A641-6AFAF3B69E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id="{2E05E952-CBAF-4963-BF58-C2EE23B772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id="{417B32DC-189E-4885-9936-B84EE5456F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4893C3F6-4F05-407F-BD85-3EE6141946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id="{BAC53365-DE06-4220-807F-9950F64075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id="{713FD009-DF3B-4CB9-B434-20C580A342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120DE4D2-C340-4F8A-8B67-B10C670EEE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476D09CD-5F6F-47C0-97EE-607EBB11DA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id="{52AD8B65-EA11-4339-905C-4917C468B1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9FD905AF-7DCE-4954-9AB0-6747A01BCF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id="{A321D73C-C3C0-4069-BA7C-C79417DDAA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id="{49D17521-77F0-4EAC-94FD-772420947B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5F3507F8-227F-4373-9A35-2943C51C45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id="{7F5844C8-0956-44E4-81C5-3DFCB0CD10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id="{705B4B8B-F59F-4340-A0AE-E471B58A6E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FDB48800-E29F-408D-9546-21071B7E66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id="{2979CDBA-04C4-4DEC-95F3-BF94792D6D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id="{3676DEDD-CB92-411C-9478-D0E11FC6AF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42C52FF9-3500-4ABF-B70B-C80ECD3A91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EE75BB99-2F61-4C2F-863A-04930668DD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4FA52E71-8F3C-41AD-B653-C2B4476DD0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id="{95A17568-4818-4DDB-9488-C0752D3D01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id="{D33043C0-612A-4091-9C55-50D2CFAA57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id="{CF9FDB64-D42F-4608-87C3-2C53B36549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id="{758638F8-B264-45BE-AFBF-57A183D644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33C8B808-349F-4E11-88D6-D910EE78D7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3AA111C6-9AC2-4208-9FD2-21C1C5B719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id="{77532595-D449-4D86-8027-58BA2838EE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id="{E285F559-9FB3-461D-AE8F-27068EF82D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id="{B7C106D0-14FE-400B-AA8C-DC3F3766AB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id="{A59D3DB2-E7A7-4000-A763-5D6DF13D1D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id="{73E89C76-7EA1-4617-ACB7-0D394C7DBC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B17022B8-D448-4869-9336-0E81F8FB06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E072B2CC-286E-4584-827D-6AC61C1FE8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0A4E14A1-79C0-4CBA-9D64-E183588905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id="{5B146E6E-9D11-40F8-9005-B9C733262E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id="{793B47DA-E751-4E15-9A0A-A219731405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id="{9808A9E5-A85B-4591-BF39-84B40909CD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02275DC1-C7EC-44C0-8452-D6281BFF09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id="{32532DD1-1555-4880-8808-E66DB0D2DC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id="{8533BFD8-1B0E-4D66-A709-28F1A82933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id="{79526CC7-4B3F-4FB5-B68B-2A9BC2B99E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id="{7E308FB7-C6ED-434E-818D-48733E3596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F0CDED5B-6C80-4894-9175-C73D1654A2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id="{3A194D26-EDF4-4C61-96A9-E2A09B83E2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id="{407F3FCD-9D61-43E8-8B63-68464D0634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449081BE-2473-49FA-9A35-13B225223B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9CBF79F0-4D2D-4F17-A81F-B59B0EEBD0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id="{4552EB95-6FB5-42CD-BE8B-46AFC5688F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id="{4A1D4FBD-902A-4C03-8CE9-9A0278AACC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id="{8786AFE0-3A36-4966-B3B1-511711CAE0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id="{656BEDAE-7580-4670-84C9-B1149C77FA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id="{CF83558E-66D9-4881-BCC9-FF0ABF3E1C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id="{F650F066-7231-49B5-A892-8685CF311D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13553FB1-0ED2-48A1-ACAC-E798F1CC96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id="{D8696B28-8B81-4441-8902-3361D17116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id="{EC9C676D-1BAE-4213-93AB-0BE50D3A31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CFA66230-5CCA-4E48-BA3A-64B8D85D63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7233DCF8-F68B-4CB8-BD4F-DD3ED316F9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id="{AC2EB39D-D0A9-4ACF-99AB-777FC761F6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id="{5BCF4FF3-C3D9-4C0D-B03C-ACDD8C1B44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id="{30A80B56-E901-48A6-AE69-A02978D4D3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id="{22DA62CE-6946-4AC1-B0C6-1DE03BC16A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244E9063-288E-4248-BEFC-4D0291C9F1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id="{1BFDD579-2B1E-456C-ADDE-29FCA91F50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CCC14616-E436-4076-9144-F698CE0462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id="{6C7BB937-8359-43ED-B183-59D1133663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id="{B45A2178-87E0-44B7-A17F-FC777F5591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id="{5C9DA4FF-329E-48D4-8074-04DB01ED70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id="{61056ABC-05F8-4E69-B5C3-22D28601E6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id="{0600D7B8-1AD5-429E-BFE2-21F6F59EC0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id="{A4C35936-E8B4-4ABC-8AB4-575031CED4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id="{BD32A658-B2BE-4161-8558-09AF1F96B1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id="{E9791888-C7AA-4435-89D0-2968D7F37E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D4718A4D-D232-4EFA-AA87-4B7FD7F633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id="{A422E5B6-4BEF-42C7-9E98-DBF6DCDB23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id="{686DAD63-03D2-4C66-8260-78B24FCB89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id="{10002039-D822-43A2-A4BA-32FBF6858B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id="{A0FD23B6-8F72-4E7F-A17E-2B8BE9AEC3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id="{B5473197-4980-4E4D-B009-DFAC1671C7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C09B7F32-8B04-4311-AC33-C67FD25553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id="{2126D57C-0B00-4F56-84FB-34F7B494E5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AF1D629A-E495-4306-A372-8EEA5B26BF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F3EFAB90-A476-46CC-A988-CDA27A16D0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id="{8CEE35AD-F31E-4B27-90DB-D18B0DD90A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id="{FC1B3D81-8119-47D8-AD83-BF88CEDF94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id="{0B3E8276-9FCF-43A5-A32A-D8244049DD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id="{7472724C-0910-41F1-9D82-1E49FC7B9C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id="{EA940386-913B-4A8C-BE41-9B8D3347E6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7728D7E7-02A3-4DED-8D6A-1F99BEE6E0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id="{74DAB645-E340-4907-A529-7FE7969972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id="{E9C99470-CB42-45BA-9E37-75785A150E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id="{4317A94E-0A20-430B-A588-A8B9EF718A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id="{5E4331F8-DD83-4723-B47C-C0F6061F38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id="{07F03F4C-02D2-44FB-9388-29AAB9108A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id="{43B4ADD8-BD24-48BA-8C86-911FA78BA2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3E02F20D-AAF1-430A-9FA4-9F11C52768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id="{68DA253D-4A14-49BB-9554-A7AE5EDBFF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id="{452CE9D4-BFDB-4A76-B03B-6F5263B852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id="{D0F45B97-B529-40FB-A5B8-4162112953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id="{8706B4F2-DB48-43EA-B231-457CAEC812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id="{BF59D59E-DEE4-43E2-9110-80319C3F58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id="{25E98CBB-D287-426F-B7F6-7C6630F6A2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id="{C1D92076-47AB-4139-81C7-6697AEBBD1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id="{41655FCB-E6E6-4566-A481-3C203FA09B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48B816BC-D788-40DA-89A6-A0071E193E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id="{AD95E9E3-FEE2-4C58-A49B-BA06828F5D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58246556-5D34-4AD8-9B18-F064C361CD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05559E73-CACA-41E4-8D83-465B1A6F4D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id="{07C26B97-7454-448F-B212-DB9D08822F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id="{6BC9E03F-D114-47B9-8B10-72D3F8B1A1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id="{F91DE89F-347D-4DEA-B0C6-03110684E3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id="{0334504B-CEDB-4136-A1DA-606755A62F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id="{CAB3446A-B4F1-4784-B2C8-7593E732C7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id="{73CF11C1-EDAC-496A-A260-127B0CFC7C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id="{206638C7-26A5-41BB-85C1-E26F2969CC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id="{80892CBC-BF65-4553-A51D-FF017256DA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D970EEAE-7EC3-4E4C-9CD7-6141918FF7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id="{184B9DA1-37E9-4521-A5D1-73013BAF48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id="{ED8908EB-F726-49C4-92D4-4800E5C2F8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8943BDFB-DBB9-4E3B-9EE7-CE0BCAE47D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B6B7B9A1-76A8-4B9E-A265-EBCFA8E3AD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id="{C9561188-7657-4402-95C0-B4CB61EE2C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id="{59848A1C-260C-4764-86EE-D41F362F7B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id="{A36EE1D6-46D1-4300-BF92-289EBA953F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DF68D1BC-850D-469A-84A6-76C66DC63F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id="{4DCC31A6-24B6-4053-9E81-7BE5C51559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id="{0977DEA0-425B-4D52-9FD6-CFB7FEBC99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526</xdr:row>
      <xdr:rowOff>0</xdr:rowOff>
    </xdr:from>
    <xdr:to>
      <xdr:col>1</xdr:col>
      <xdr:colOff>828675</xdr:colOff>
      <xdr:row>526</xdr:row>
      <xdr:rowOff>28575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id="{EEE53A9F-37EC-4D83-9265-056401C75F31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id="{D8FEA7CC-8EC4-43A3-9453-C0F39158DA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id="{43D4F20D-A7C5-4162-AEC5-BE0CEAEF55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id="{60FFEF16-4507-4594-A152-D2A2A471AE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id="{F5B8B1C1-F454-4C76-BEC0-AF3380467A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4D5F427C-2ABE-43D2-92CF-1B02500D02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C36ED3C5-B691-476D-8223-0A92ADCFD4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id="{53EDEE75-7DD3-45E6-B62A-E7FC207FDB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id="{72EB02BF-A78C-4A5A-8DE8-D6814F1367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51DC470F-7E87-48AB-90F5-EBF387C5B0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id="{D020EDF4-8F77-4EDF-A02B-BB7CA2ABFB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id="{2E7AFAC4-B624-40F3-BC80-1D58333E71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id="{6331B082-6C48-42CC-B674-2F9A7611DD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id="{E27B2929-9D43-4E1F-AB3A-636B2792A5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id="{53BAF5BC-F9CD-4A80-AE64-83AC3A9743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id="{DFE097D4-4557-4FA6-AB20-E119630FCB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id="{580E83F0-6A67-4BE1-B99F-7191238CB5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id="{C3AD043F-91E2-4E4E-AAD0-AA6FB537A1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1126F42A-7BB2-47C2-BB4B-B22F09E6AF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A3AB9FB1-4435-406E-8DA7-E27675A488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id="{B39F7C81-D586-40C4-82AA-C5D383F502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id="{310F34D4-D979-45A7-B8F9-3A4C426D55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id="{387459CD-701A-41C6-9ED2-55FF3DED4F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EE1280A5-3062-42A5-8C05-02147FB874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id="{67CEDD20-E515-4E11-9BEC-B146AA95F9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id="{B99EF38C-C2BE-4C11-9565-48A35C7BD8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7CE2A7DF-37F8-4B4F-BFEF-8057ADF611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id="{B8566834-C052-480D-A2A6-73F51EE09A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id="{C166A461-E744-4B29-BC4B-2123113A41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526</xdr:row>
      <xdr:rowOff>0</xdr:rowOff>
    </xdr:from>
    <xdr:to>
      <xdr:col>1</xdr:col>
      <xdr:colOff>600075</xdr:colOff>
      <xdr:row>526</xdr:row>
      <xdr:rowOff>28575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id="{661EB056-9C72-474E-A59E-E6E186D61CD8}"/>
            </a:ext>
          </a:extLst>
        </xdr:cNvPr>
        <xdr:cNvSpPr txBox="1">
          <a:spLocks noChangeArrowheads="1"/>
        </xdr:cNvSpPr>
      </xdr:nvSpPr>
      <xdr:spPr bwMode="auto">
        <a:xfrm>
          <a:off x="10160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id="{98923972-2F6A-4785-AE68-A6102EB34E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1BB74EE7-CEA4-4893-B6D2-BCB5F58D6F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F3203364-E32B-4901-B8C9-4505113E7E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id="{252AF1DE-07E9-4535-8584-DD1553C493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id="{109C7F00-B947-4C01-A516-FCE7DAF832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D042594B-BEE2-408E-B672-5E8EC13657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id="{22004048-AE8C-4224-ABFB-9082BEBE81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id="{BB242B26-1A3D-4811-98C0-5E1C835CAD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C4605267-5462-407D-9D4D-E7F4AEF2E1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id="{8828320C-ED1C-4B03-929C-C940FD00EF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id="{54E746FE-AA28-461B-8DB2-E87EC06F22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id="{304DBA6A-D77C-40B6-AEA8-4FB569A462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id="{9309428F-2877-4F37-8DDE-B6B3B606B3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id="{1E71BE4E-4BD8-4127-A7D8-5E18E1716A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6D61C9D7-78D9-4989-A40D-17BB7294DB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88601F2E-C4E4-4A8A-9FB7-B1B44C99BD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id="{58FB9CA4-72E8-4B12-BA59-B164EBF8A9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1FF9FD4F-6E63-4D12-B6B9-20794D8FED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id="{133748AA-3BF3-496D-B6AF-8934D5CE61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19051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id="{3AF9786A-C824-4E37-B207-A41E47F402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id="{F56B0F21-2921-4F85-902F-B93933A212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id="{A8D820FF-7FC1-4660-A75E-01FBD0A96C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id="{AD71E81F-4E84-40DF-ACD8-D10453A2CE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id="{CE4E7986-75D1-4886-8634-3B8CED8558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A5F28AEF-1592-4720-803B-8E94D5609F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id="{127CE48D-276E-4710-B545-94FAE5BFD4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id="{B294AE7A-7EAD-4DD6-9FA6-46986DF708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0AAE0624-1B70-4E10-974E-16ABDAD28D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58E62515-5519-44A6-87E7-97C76F3B86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id="{6A195A1F-8DC2-4055-B0F8-4AAC65C262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id="{F246D9AE-827F-487B-AE89-2879785297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id="{88317166-F38B-4CC4-8C12-BDE2E7B2E0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id="{936164F3-EC52-46EE-8396-93C613D893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727F5700-86CD-422D-9209-E035555796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id="{DAF67BB0-4750-4E24-8B13-35CAF32633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id="{EE9DE462-13CF-4900-AEA5-38B55FA4F9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57C5DE2E-FF82-4A0A-8D7A-C8D028CEEC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id="{3F5CA437-BCD8-4286-8924-A17CBC69F1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id="{DC0F9E2B-2CD6-4BAB-8507-395200B40D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2A9827B9-8002-4DD5-B8BC-9939EFF196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389A87C6-87E8-42B4-8B3B-F0DDC9B199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A02CA27A-7BAF-403D-AE65-745B4012BC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560" name="Text Box 1">
          <a:extLst>
            <a:ext uri="{FF2B5EF4-FFF2-40B4-BE49-F238E27FC236}">
              <a16:creationId xmlns:a16="http://schemas.microsoft.com/office/drawing/2014/main" id="{F66A001D-B2DD-4FFE-B12C-ABCF36F642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561" name="Text Box 1">
          <a:extLst>
            <a:ext uri="{FF2B5EF4-FFF2-40B4-BE49-F238E27FC236}">
              <a16:creationId xmlns:a16="http://schemas.microsoft.com/office/drawing/2014/main" id="{8704464D-3CB9-4706-80E7-2407DBA86A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28575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id="{281EB9C8-D9F0-4C53-9170-665E212E37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28575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9C327686-B41C-423A-9627-5112A13DEE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id="{1FA6C2C9-56A7-4565-90D5-5206780F32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id="{58669D74-5AB5-4618-B5E9-D3CF47C26C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id="{2E71C722-8556-4DA3-ACE4-B55CED5912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id="{5073C3EA-0E89-4521-94BC-AE2B91CD63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id="{D6C9D570-583F-439C-8DB0-C3AA4E7285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id="{F89D79DB-183D-47DB-9919-51A047E920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id="{9AC87295-A745-4A7C-BDF3-3319FE8CDC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F641BBCA-C6BB-4BF6-93CF-9731B55C30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942F0C4E-60CD-47EE-8C1F-49ED08B8ED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id="{CE3E1188-FF67-401A-8D83-6917E834C9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id="{3EF3D2DC-0883-4596-BD6C-49FE68885E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id="{8E378B13-ED8A-42CE-AB8A-8FCF7EFC0F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id="{265E2FC5-54BF-4D86-8FA2-03DDF2F8DB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id="{9017C852-78FF-4422-92F9-B8522B6E01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id="{3F193202-D18A-4FB5-BC55-0202874D37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id="{2C9CFF7C-BCA7-49CB-B6B5-76176318CC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id="{3AE15A9E-392D-49CF-BBC5-987D8130C0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id="{025A6347-E4F2-450C-9A06-E69DDF10AF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id="{9149525C-6FD8-43E4-B7D5-6F3B33B59D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id="{D687B774-1740-4EC0-9517-2DFC14799F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id="{5F79BD10-593F-40D0-A789-513C5D9C25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id="{64483068-E9AE-411E-BBF2-1515617659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id="{CFB376C1-922B-4155-83D4-FB707143D9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id="{1706E7F4-DD54-40D7-AA0D-E66FADA5BE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id="{610A165F-E5BD-4931-8016-378EDA4DFA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id="{E2A426C2-E8BF-4A67-A9A1-2F38E947E5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id="{1E0FD8AF-A1C6-4083-AE4B-DF1369EB5B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591" name="Text Box 1">
          <a:extLst>
            <a:ext uri="{FF2B5EF4-FFF2-40B4-BE49-F238E27FC236}">
              <a16:creationId xmlns:a16="http://schemas.microsoft.com/office/drawing/2014/main" id="{E534C521-6F45-49E8-885D-FC7324140A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id="{E267473C-1A46-40B4-B07B-01625DFF17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id="{0128AC9F-37A9-49D7-91DD-D977996E61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id="{B019142F-019F-4968-84CC-A120915CBB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id="{4049BBE5-5A72-4DB6-9BAA-7CAB531351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id="{F513CB6E-2AB1-4197-9F5A-A43753AA51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id="{310869F6-663C-4599-B974-7FC963BD10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id="{1F441874-1B54-426E-B7F0-A9D16C68EE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id="{B6BB4D3D-518C-4FD8-B3EC-96A93DAF9E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id="{FCFD6BD5-A7A7-4C19-8649-085ED8D86D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id="{9F557B06-7509-4A13-97BA-1DA5C0C675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id="{DBDD4AC2-8146-4834-97C5-6C018945C8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id="{822CE42B-FC60-4414-91EC-BEA134F9F0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id="{670467C1-5630-4F79-857B-F11A825610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id="{A5057F58-5827-42B9-81A6-B4CCDBD773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id="{21761429-BE21-41E1-B747-3E092CAE4E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id="{640F0F7B-0AE2-4E2B-B22B-4638C49B9F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id="{E532F0E5-A557-443C-8EAA-CD422CDE33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id="{EC50BB40-0183-4272-B4DC-E452E67167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id="{1B4DB109-B9EF-402B-9496-D952573CA9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id="{D3640A7F-8F12-4C44-A200-3490D47495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id="{A3A5CE0E-EA0C-4A7C-A6D6-7EBD7F365B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id="{0703066A-A148-436A-AFC0-493D077BBC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id="{185A7990-0AE7-4D1D-B212-A5E328F495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id="{EBA532CF-CB4C-45AD-8234-B1D8321CB3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id="{86D4DA45-F7B5-426C-845C-AF4934FB33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id="{A9792DF6-4D45-4636-93A0-7F668DB13D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id="{39A349AB-6E5C-433A-B2FC-88E4DD8E05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id="{1ACE1441-FD18-4758-A768-1FBC294384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id="{6E62AF26-3DD6-46AA-8016-E073122A25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id="{3AEDAF89-9781-4C59-87A7-67CC341A04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id="{47753E91-0809-4E33-9389-2CF525E61F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id="{AE22935D-F55A-4A7E-997E-B501F03C65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id="{8B5BC428-72F2-4ADE-9488-0A97AF2566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id="{2E2FB296-F1D7-4B6F-8240-6D05EC74EE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id="{753C52E0-805B-4CEB-A687-40D62E7DE1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id="{1EB398B7-F925-44D6-AE94-315A0530A5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id="{585BC6BB-E53B-4294-B2A1-0ABA717956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19051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id="{CF5CB5DA-A91D-4F43-8A4C-B2DE48AA59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id="{D303DF5F-1FE7-491B-AF4D-4B4A582FC9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id="{38CFAC47-5CBA-4BB1-98A6-35DA70BB69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id="{F9F997D5-333C-47C1-BE59-0F8F2842B5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id="{AF3D78AB-A037-4362-9E0D-5F0DF93FB5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id="{C8579985-6B4A-41DB-A748-A83B5CC658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35" name="Text Box 1">
          <a:extLst>
            <a:ext uri="{FF2B5EF4-FFF2-40B4-BE49-F238E27FC236}">
              <a16:creationId xmlns:a16="http://schemas.microsoft.com/office/drawing/2014/main" id="{8CEA27CB-794D-4034-8D98-DF44A1CA40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id="{2C52CB73-9BDD-4295-8274-FFCEB6BD8F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id="{37C87307-D7BE-468B-83A8-D16B674198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id="{FCA6293B-2582-48A8-9695-4457D55704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id="{ED2242B6-6858-4357-AB33-CEEBB8C361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id="{7555A53E-5B72-4E7B-A931-70853D9FFC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76200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id="{C283C9D8-3C89-4992-A2DC-1D17F56335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76200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id="{A5545433-E578-478A-ABE5-AF738491F1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id="{40645B4B-B0C6-4184-876C-E98FB43F4E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id="{95EDACB2-2DBA-4725-B505-E5441BC4C0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76200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id="{D31E381B-6FAE-46C4-9036-B04F10A88E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76200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id="{606911D5-E444-47C5-8C14-E8DEC5660C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id="{61878FC8-1517-4834-BFC8-8D93C9523F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id="{5DAD1D06-6082-44BE-BD9E-C542C3B24D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id="{4A8EB25B-D413-4D4B-839B-FDD1F22B37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0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id="{D9E35C0C-9ACC-447D-BA08-1076F2441D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id="{78083399-1269-4FF6-AD6D-704B1420FE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id="{8A4427FC-43A0-4F00-A0C3-193996A515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id="{D379890D-6882-4E09-A252-593067948D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id="{02E03DD5-47AB-4914-B856-D337B7C4AC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id="{D1020B38-C21A-4174-96ED-8F078B5420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id="{EA589AD7-5907-41E1-A93D-16F69E59E7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id="{CC2F8857-2F1C-4C0F-B54C-69F0CE6F21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id="{3D2B7A89-A93B-43AD-B008-E35DB23B91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id="{D4679CA2-90BA-496A-AA86-3AAE8C892B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A410A48E-B8D8-4F17-BC26-4EC1759FBA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id="{80175837-556E-4D1E-AEFD-50B830A7F0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id="{793E258D-1A4D-428A-B88F-0D6212265D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id="{CF232523-CA9A-435C-A6C1-AFEF393066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id="{CD3E9785-191E-4A5C-8429-F710E60050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id="{605E78F8-F475-44F6-A604-B8A703C27A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id="{AE7051D3-9EE4-4753-8F12-F9D78F13D8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id="{326865B3-967F-4F1E-8629-BECC0E1943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id="{5199DC87-E8BE-4952-BAF5-7AD19B9A56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id="{054D6E33-8ACB-4F27-8AC6-8BCCCAFA6B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id="{0F40763B-71F3-4574-ABD1-E2D272D562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id="{AA43851C-666A-4D28-8AFB-753D158B59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id="{8BEE3409-1FAD-4674-AA0C-356A14EEE9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id="{01B9E794-A2C2-4CBC-A425-4084F3B3F4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id="{0B6D63A1-33EF-453B-8977-FC752EC5BB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id="{1C889825-4F92-4882-A4C2-534711B284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id="{5EA09A37-2D75-4D65-B0E4-9B6FDEE957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id="{5ED253AA-CAB8-421F-92D2-1DE64637DB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530</xdr:row>
      <xdr:rowOff>9525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id="{F8172C9B-2D92-4B10-A2B8-CB784DDBDD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id="{A6C7FF22-4C24-41D5-B192-DE806C9D87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id="{90618D99-6CBE-4B9A-8C11-2E0F3BD002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id="{DD176896-C6E0-4984-BF61-E3F80B4602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id="{A20C8B86-1AC6-467D-8BEC-231B4E0760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id="{69854F3A-C830-406B-A864-6AF152F9DA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id="{9A937C67-DF28-49C5-BD31-B282DC7566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id="{271C9453-EC12-49C4-9A44-4FEAE63C4D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46EC5088-C6E0-47F8-8494-45AF7FCEE9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id="{08CD832C-FDBB-469D-85D5-5A6FF27F5F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id="{CA37C692-9420-4EE6-A474-DA5E75D2FD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id="{3E5B63BA-BF58-422D-B12A-D58F918EBA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id="{2D350AD0-6470-4F70-BCC9-2D2C3F70F2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id="{054C1753-93F0-463A-A492-6EDA1D40FF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id="{4264290B-6DF7-4D38-AB09-060EBF360E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id="{189E861A-5E1D-47DC-9249-CB3527355B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id="{D9AC2828-6148-41CE-9F6B-8317B1ABB4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id="{1D57A79B-6A50-4497-B9FF-20D0757DA5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id="{4FC4B917-BE07-4A43-AAA9-A2F65ADA41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id="{94A94464-9137-4614-BC11-0816BB9C0E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id="{2FB4353E-CD6F-471B-A424-1EE371303A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id="{BC37C1B0-23C4-4653-9032-5494E17CBC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id="{9B2281DA-81FF-49A8-9BAC-B047B6BD61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id="{7EE86252-0DD0-4C71-9F3E-38685278EF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id="{48247C32-0C8E-48CB-B39B-B295F3E8D8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id="{80E61E67-E7BA-48EC-AE17-88D5392C3C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id="{984BCEE0-3091-449E-AE1E-585F2A8F3E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id="{9788ECE2-8B14-45EF-A601-F105878BB6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id="{FF413CA6-6D2B-415A-B3AB-FDA333F16A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id="{910B535B-B4C5-49EC-951F-8A5D31729E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id="{CDCBAEE4-4769-42BE-BB63-EB92D5D291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id="{AA990979-17D6-401E-B1A7-42B476AC6A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id="{A662D428-EDC0-4041-A341-AE571D49B2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id="{EADAEB55-2D2E-4751-808C-9B9B3154CF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id="{69C1EB74-FB88-4636-B8AC-DCD533F596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id="{B0C6FD4C-CEEF-4975-8726-DCD2BF851D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02C9CBDC-2A9D-4317-A43A-F451C120D3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id="{4D0897A3-5E55-474C-8BDE-AB5F203C4D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id="{95CFEEEC-EA17-4769-8712-3365DAC2FF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id="{25434508-B556-40DB-BAB1-3AE6103F5E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id="{D16630CC-BA84-4D03-85C6-44E7C7FE1E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id="{25E2D428-D3AE-49A4-AF2A-1162946B8B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id="{2A3123F8-D2F4-4A59-A3CF-C837E10292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id="{2C34500A-B2A9-4E16-83E8-B2BA41DED6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id="{5CCB2605-3E6A-4183-9D40-823C610957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id="{4E41C7F8-9C81-4324-AE86-06E993DD60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id="{C982CFB0-5A79-4B31-B65E-B1C27F644F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id="{01811F9B-7CF1-4A8C-8768-B37C00185E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id="{004F8031-5F36-4E24-B0DB-F69AE20AE5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id="{B3B09BD4-091B-4235-AF0C-42499C3B2F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id="{7EFAD9C2-CF25-4115-A348-70E8CF9450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id="{85149675-6293-4B42-97B4-22072F8DA4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id="{5039CCC1-1A7B-4899-B5E9-3BB1CCBE28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id="{3F55AB14-48A8-46C2-9569-00381D579F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id="{C7C33538-1C3D-435D-B8EF-92B2CFC988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id="{5A359C6C-9D13-4266-9B4A-F48C6E9D80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id="{C68A71D4-C568-4AA1-B330-BE7EF93DA6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id="{BAD07B52-A4DF-4FFD-9F37-5922FE1034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id="{00CBABB5-C516-4AE5-9E56-2BF0C9107C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id="{2B24B2CA-AC0D-4489-B719-1687ECDE0A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id="{BD888D16-EA61-448C-B078-BEFBBB9250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id="{A73D68C5-0EDC-4D78-959F-7BCF9747F2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id="{00049A9E-199F-48EC-8CE8-1717A52E30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id="{D45EBEE5-EE0A-444A-A5A6-B55EFB4397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id="{74AABC89-A0B8-4A5E-BC72-F5061462BF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id="{50075FE4-788C-4D9E-87A4-B3891161D2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id="{F0CE53FD-A488-43B1-A638-5D87019B8B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id="{C910CCD0-2BB2-4BE3-9A2E-9ED49B5A3E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id="{B2BB838C-DD18-4F2F-9F48-22C58EB1CC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id="{B64F7DFF-F271-4C76-8EB0-1E0BB11341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id="{090B906C-8857-448D-AFE0-240FE454BA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104775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id="{142CDBE1-6ECD-44C4-8208-72C3B761D2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id="{FBC02E7C-EFD9-4296-900E-8610E97B24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id="{B0FE5878-A6CB-4B48-9067-B9F5AF930D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id="{4BF752AD-DDA8-4ADB-ACB4-151D9D9229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id="{919FC893-6356-469A-AC25-F774577D12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id="{3F3ABD4A-C5B0-4CF0-AF18-707ED86515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id="{8910BD20-FA62-4D97-9693-89EF02BFFD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id="{8F80CCD2-21AA-4E99-BABE-1C83DED313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id="{F6B64CB5-F303-4C1D-BBCC-35958585D6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id="{7B69E1C4-3B9E-4E2C-BB47-FEF8F59355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id="{DDBFE95B-8DD3-4C7C-8F23-2B6EE01270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id="{021129BD-D015-420C-B1BF-71FE5AEDE3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id="{15C6F866-F772-4262-AF40-898BBDF16F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id="{533BA6ED-3098-4E18-A0AE-E2241C4461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id="{0FD67591-7A01-43AD-9935-35BA4AEA2E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id="{235B6336-EE0A-4591-B682-13CA369413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id="{67ABBDD3-AC25-4D12-971D-799312636F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id="{34AD3727-82DB-4EA9-A5A3-BA0B0E0A8A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id="{8973EAFC-17E1-4F32-B002-14A32DCDCC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id="{AE848D98-439C-422C-81F5-7716673D85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id="{C7326C2F-EC0D-42CB-8403-F202E67AFF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id="{4E7D9A16-46EC-44E9-840B-16DF81B8E5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id="{39FABB45-1270-4546-BEDE-27E50D1C63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id="{EF178B11-F65A-47B1-9860-5582A0D08C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id="{23E7A6C6-121D-4DBF-8AA7-A62AB4BE5C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id="{280366DA-8C7D-4F20-9BC6-42D0F340CE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id="{7EC309F7-5B2C-4D7A-ABD7-C4B2993EBD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id="{E851478B-4263-4E01-97A5-7C15CFF0BC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id="{ABC92A18-A950-461E-9AD8-30D63CB0EF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id="{BB3C6043-63CB-4D1F-8BA6-EEA1D8F176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id="{E9BDB962-BF0F-4E76-9935-2FBBB38669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id="{2705546A-95FE-470A-9463-A5A071261B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id="{CA4DCAF5-67DA-48B9-8C5E-6E84603924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id="{4BA5A604-4E0B-4565-BF55-4BD50D0833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id="{19DA0647-72A2-448C-813F-BC97F89B8E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id="{3A70713D-F771-4F04-8046-7D53C1C391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id="{45CF7CBE-F9FF-46ED-9BD4-4C5E57C671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id="{FDF9E2F0-FA91-4B10-AC81-E1E5402C9A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id="{92F12ABF-184A-45E0-BAB0-E0EEFC1E25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id="{C6CF00A9-1832-44C2-ABB8-EBBDE3128C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id="{214B7B87-32AD-41BB-9AA2-28A90CE4B5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id="{31BDF669-1095-408F-BCBB-202739A0EC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id="{1AA14431-74DC-4A42-BBA4-3E3A2AFB07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id="{1FB31C99-4AB5-4A56-A884-655E9E1AD2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id="{FFE026C2-6B9E-4498-A46A-2D123877A9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id="{70F00157-1A5F-4BE6-940B-359E78B10C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id="{E752B274-D8B8-40FA-A93C-0A38D36CE5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id="{2020BAF2-BC43-4AAD-974E-BE9C76850A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id="{E6701B6B-F56B-478C-BAD0-B75C28170A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id="{1D431144-4CC3-4402-B20B-EE02DB531A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id="{32CEE694-2670-44D4-8D88-51165D86DD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id="{6C589F4C-C299-46AF-B2AD-40C101F3A4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id="{ED5FB5DC-6029-498D-85C8-A7DA0B6A03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id="{0AEAF162-7472-4DED-829C-C28571C578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id="{7334DD31-FF06-4D00-81F0-E778A4B305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id="{73129A0F-C927-40B9-9130-268F093542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id="{D7D74F7C-2BAD-4511-AC0C-B81113634A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id="{E272ADE2-7114-4E61-8E16-04E35DE4B3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id="{180ECD49-2FF2-40C7-938E-63190E35EF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id="{0C4EB65C-0A69-43C4-9D43-DAC48032D7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id="{89DF7054-DF1D-473D-BD82-34B288523E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id="{EB6E0EFB-03CB-4269-A508-936BD6E5AD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id="{273ADDA9-F85C-4D82-B9C3-1C7A08250E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id="{AAE899DA-0528-4F70-9F77-3C22B7FD48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id="{F39C9502-A456-4A1A-BFD1-7E57D3D109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id="{C6EC42F2-FC33-42B4-8C73-8853E5BFAD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id="{D685CE7B-C5A3-4004-95D9-BE481C2F32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id="{7CB7C836-00F4-4A93-B693-ED0FBE4464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id="{449F0B1A-85A5-4AD2-AF63-F906363F21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id="{96D0E050-0C4B-41C8-A7D2-B55DC0B8ED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id="{9B268C07-AB46-41D3-BE92-67D708C7DD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id="{C4F7435C-9F48-452E-9997-9C94DFAAE5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id="{D1F71F29-D6EC-476A-8B52-1578FD447C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id="{0C12A008-4553-41F3-A768-BF332A708E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id="{5D5DE4D5-72B3-4B25-8E90-8D2734E4B6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id="{380A087A-BC77-49CD-ADE8-D2BAE9C1DE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id="{E0621BA1-A51E-4636-9CF5-B533BE3E78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id="{5A07505B-79FA-4EB4-A61F-F800A1D7D2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id="{F62A8C41-C1BF-4D21-9DCE-3D08C04F12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id="{7596B7E4-A361-4ADC-8582-F99CD235D5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id="{D5070D42-0C8D-434E-811A-35102478C4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id="{A84B8498-EDF6-4D45-B5E9-E0347D02EE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id="{EF5C48A2-169B-4AE0-B50E-DDC83995D8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id="{4400EA0B-C4F6-497D-BA95-4D2BF2162D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id="{8978A8DD-7B3E-4CF9-BA1D-435C007A5C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id="{BFB50A34-1C94-4801-ADAD-661F908623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id="{080D2612-0DB8-4629-A75C-DBB7692D22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id="{233CAF8D-4329-4CE4-A4DB-242450939F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id="{DA158252-4C9D-4910-AC0D-446ECA0962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id="{C4BF25FC-2702-4DAE-91FF-7EF55046A5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id="{EF9A1C09-45AA-48A5-826D-1917F69B6B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id="{170E085E-BF44-4C9C-AF61-5D5FF7FD52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id="{3EACC59F-C53C-43E7-935F-46AD8DCF59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id="{16D7DEFA-F0D1-4389-9505-DA3C4D55C6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id="{40ACB113-AEA5-4147-B6C6-3A662927F2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id="{EC03AB0D-2257-452D-B0E0-E855817950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id="{2111B020-668C-4082-A192-B2369D14C7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id="{F631B330-7C30-437C-BF08-E0A4FA2FE2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id="{EF520980-E9FB-46C7-A754-28423DB906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id="{657DBF59-7883-4183-B589-4C775EC86D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id="{0908EDA7-97C7-4814-B8FE-850F88C9E0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id="{0E254B2F-D586-43AF-8378-52C0FCEB25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id="{C7C77CF3-820D-4C21-8813-FE718CABF9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id="{DCDB7DB6-8A51-4F30-99BC-F89C3D3BA9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id="{87508A17-EF9B-46F1-916B-800B9AE955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id="{DC4B8313-AF83-4F04-86B0-9CACB3B12E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id="{03D93997-DAF0-4ADA-895C-104624E6FA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id="{0B43CD5B-D980-47A4-A639-D5A3A8759B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id="{0FF45574-D9E0-405B-8257-29B5A8E982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id="{6079C6F7-D539-4FB8-B246-D6E4825DF5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id="{39C39557-DC96-45B8-A44C-2B10A6584C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id="{83645436-10EC-4A0F-910D-D30BB6104D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id="{94E80C6D-735F-4C82-8CFE-FF5CFCD236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id="{3F4E7B5B-748A-4061-8C40-2E481701D2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id="{0C4BC1D2-E993-49B2-B113-1623353B6F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id="{2ACE843D-D570-4DAB-8E51-32431E7541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id="{37146E51-EA0F-40F1-A073-84C249AC16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id="{9F914897-A53C-470D-AFAE-B8FBA0CE93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id="{2CE564A3-A892-4206-AB31-EB2B2D662A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id="{9DEF4959-4F38-4AC6-B968-05E2600CE1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id="{44A1A0AC-4C46-4AA5-AB60-BDE680B04D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id="{9C622904-583A-4988-B2CE-94838559E5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id="{53FF9E8E-6D36-4675-B696-7540151944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id="{937111E4-49A9-4547-BCE8-03F51AF805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id="{72B7ABF1-21F3-4799-A27F-AB9F395060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id="{80C83DBF-288B-46EB-9C3C-A27414DDD7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id="{9ECE4167-1C8C-48FA-976E-5B7F047ED8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id="{E4307D55-97BB-4936-B431-02D4500471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id="{A2AEFA3A-E26D-43A4-ADE6-64A7DE5598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id="{7F63B6BD-254B-425C-8F5D-9119BEF1A3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id="{E33BDBF9-D593-4AED-A052-89585765D4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id="{A597C772-5274-4493-AB80-3F4F455096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id="{F33D8E11-279C-4FCF-A4F1-AFD3A79D04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id="{3DEB9814-6343-46C6-8610-36BC43D0AB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id="{3B5DEF5D-E87E-46D4-8867-B2C67D6BD6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id="{C35C50EB-B4CA-4C65-A0BA-BF442F3DAA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id="{30C84780-056F-4A36-8D5D-F275D3F3C7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id="{05ABCC24-C458-44FD-8618-7EC725D69B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id="{93DC69F4-0B07-4321-BF99-B8A8E20213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id="{C73B1569-D25B-474C-9031-191398F7A6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id="{57B99D90-ABAF-4C47-BCB9-A71D4D6081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id="{59F3F534-F031-4FEF-A832-C0E53EF67E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id="{138B3E40-23FB-45E3-96E8-70D32A0842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id="{053B7378-02C3-4072-9631-D621CC4AC2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id="{DEA3721C-18AD-44A4-9F51-53E1429E5E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id="{2679A8EB-A53A-4A67-AB08-29116DEF97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id="{4C7787FB-7624-4FCC-8EB9-FA9FEFC08D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id="{08A74D69-FCAB-494B-8E12-445D61363E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id="{3BA9B70E-D15B-4485-A15C-CE24D37245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id="{C0A0D540-2046-47A5-8056-36D45A1A06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id="{63FEF57D-7B8F-46FB-B25D-2021C6611A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id="{2F5EF7D4-1EF0-457A-9FAB-FB56589A33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id="{3DABD043-579E-4859-8A78-DCF41B2B2B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id="{00BF4C97-43D4-4E40-A683-2E3117A148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id="{252A55BB-D826-43AE-8EC5-C5C6693A26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id="{803A028B-ED1A-4F97-935E-F8079CDA67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id="{D8FFC142-E65E-4A0B-9401-0955D93A4E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id="{AE91AE93-9552-4740-87E6-178E8556AB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id="{D0D64E64-5BF8-4695-A781-8D22E30AED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id="{3E6DB8EA-27A8-49B2-8B76-8923CE50E5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7D516511-CD69-46CC-A5B9-FD135F2826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id="{85603D94-4B21-4DC2-9E21-675E496B42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id="{8F1604C6-56ED-45C9-B0BA-A7A430E938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id="{9D8189BA-7159-4BCD-8177-66EFDD9CC4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id="{21D7B666-D2A3-4998-827F-0153C7520C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id="{C3FBAA0F-BFC7-4974-9865-F030FAD063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id="{35E70BF6-6ACB-4F7D-8AB4-87552CDC41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id="{5624E253-8294-4720-AB5F-BCEF2D8154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id="{99AB3881-ECF2-4B3C-A27A-0540FDBA4D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526</xdr:row>
      <xdr:rowOff>0</xdr:rowOff>
    </xdr:from>
    <xdr:to>
      <xdr:col>1</xdr:col>
      <xdr:colOff>619125</xdr:colOff>
      <xdr:row>528</xdr:row>
      <xdr:rowOff>123826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id="{6EA8581E-3F30-44EE-BACB-F1796425E541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id="{2108BEEF-8D36-4FE9-A8AF-99A6111E4A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id="{DB0EC4E8-09C0-4FAA-AE4E-0C76AF8435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id="{29EDB542-BEF7-4E8D-B918-D75A8EDEBF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id="{8054F731-91FA-4501-A73A-4F12581210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id="{FB729700-8E15-48A0-8C4F-9245B9D479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id="{1CB8B7A9-F6D0-428F-B963-63B39126F1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id="{CA1B032E-97DF-4286-96BA-BAD07C4027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id="{F7041AD8-F33D-4DCB-B00A-3F38D75396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id="{30DF8A65-B9F3-4D10-AAD1-488676FDDE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id="{73F64390-EB34-47B4-A8DA-18A43B0C5A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76F3A020-CE23-4A74-B73B-B5644E2B06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id="{2734D051-A1A1-48D9-97AF-6B8BF61C76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id="{BFB5AAF6-ED13-46A2-BBAC-A319145D8D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id="{4BFCC2C6-8E24-46AB-8044-64EFC60789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id="{B95C506C-0953-4F9B-81FF-FDB55A5C2D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id="{6362A103-02D6-4C54-9B56-2F968560C6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id="{3B30BACA-9D88-4D7E-A913-BA867B3F27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id="{3F379F0C-4FD7-4776-8357-3263651A83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id="{D3B823DF-ABF3-4C4D-AFCA-50F81CB7D7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id="{C24BC6C9-8B4A-4C25-83F8-52C0B43A88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id="{685EA770-A630-4498-BE93-F7428EF882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id="{E9FD89B7-D9B9-40EA-9310-EA7B0E2A5D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id="{73D7EA45-DDC2-41C0-BF47-DA53804824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id="{529A0B52-6526-413C-BD23-9CB1221941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id="{FE3ABB0A-0CF7-4E8C-9E2C-7146579AA1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id="{38D89927-583C-4C6D-9345-DA6A41B74D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id="{147BDDC8-172C-45E0-8B5D-FC9D42A3A2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id="{6EC95107-BC18-4AEB-BF0D-568A9675DF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id="{4FC6C7D8-A8E2-497F-907D-D32E3F066A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id="{47CA9318-7BF4-4C67-88BC-5D8499CF29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id="{1313705E-0348-4881-91B4-F01294261B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id="{5A26F860-9FEC-442C-A103-F0E7C18DBA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id="{85079455-2D44-440F-BA6F-F933AFB9E9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id="{5ADBFE5A-0C2B-48AA-8F9D-C4AA44AA9B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id="{0EDD1FF7-D507-45A2-BC74-7EEFE78BD1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id="{3CFF51F5-3E20-4DE9-9A48-36345FD470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id="{D61C0741-3727-4DE4-A045-61E5051BE4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id="{2B7F3B20-F2E4-4690-9689-1F5C1C86CD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id="{ACDB6197-DDF3-474C-AFB3-F21BC64A55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id="{965F97ED-DE0A-48D2-B4AB-2F0B678761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id="{6F672690-E2FD-401E-82B3-C81827C876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id="{84371488-AF53-4C4E-BB8E-CD7C15B1AC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id="{A66AA88E-3B21-49C5-B5B8-806BC6B764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id="{301BBB2A-9AE0-4DDD-9ED1-18104EB888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id="{AB196A63-2A8D-466D-8EB0-BECC8EAF01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id="{74194C9B-1C2A-483D-A003-9054A94CFC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id="{3D5BD2C1-13FE-498C-B3F7-B48445D919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id="{C17454AF-6B4B-4344-A82B-A21EC173B8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id="{B3AAB6D2-0BA7-4777-9D54-604A38FBA7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id="{794A6295-D914-464E-AF65-BF2461C23C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id="{8B6EC0B7-EEAB-4D99-9D49-9CFE369B77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id="{7C4ACDF3-ABCC-457E-B321-5A105572BA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id="{69F919C4-9BDA-4F9D-A13C-D99B7277F3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id="{B9A98037-6680-4E66-B8B4-B595D5042E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id="{A995EB36-EA0E-4A72-AB79-AD2A8A9B66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id="{D931C9BB-3A09-4C2E-9871-CEA1B867A1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id="{473AC1DC-2A0C-41DF-B9E5-B853A712F9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id="{6A91E884-1809-430C-AA1C-6AB3C1CFAB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id="{2183EFF6-62C2-40C8-82F8-3A4F1DEF24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id="{DCC94EAD-073C-4EC8-B669-826B35CBAC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id="{3DACBC6F-9A51-421D-ACEA-770D85F18D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id="{DC05C70A-C467-40F1-A18D-78747554CB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id="{2AF3A2F9-D2B2-4C23-9DF0-5002B27449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E081AC70-1936-4E7C-B335-FB2E5291A6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id="{E60876BE-3B88-41B2-BE34-466F27DADC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id="{993BA911-918D-4CC2-B644-5B6FDD5BE8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id="{1934CB67-E8EF-40B0-9F5E-03AA3DDCCC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id="{7E6B2B76-AC8D-4813-9593-31DFF822E6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id="{F3DF8FF5-FC81-4FA1-A394-5831DC0F83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id="{3E2B84DF-51F2-4E12-951A-0F1F113D39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id="{AAD2278E-D7F4-4B09-914F-5CE49B4474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id="{D25430C2-1B30-4018-BDB6-38FBA81D28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id="{466A6B60-195F-4C4D-AA42-2941FE69C2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id="{6772417B-8A52-40F0-951A-A2256020E7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id="{EE087C06-81A0-41C9-B862-31008499F3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id="{937A4460-F810-4D92-8006-B7385BD3E1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35BBBF87-BD87-48DC-BDD4-A359DA7014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id="{B479F2DF-EB1C-47A5-BAF9-C8F2275827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id="{DFB4CB81-0056-4025-8441-569CF6B121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id="{9126B468-C6C5-4384-A490-36AB43380D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id="{4C89B619-BDFB-4D43-AB49-BBDE88B262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id="{15EF59F0-A0E2-49D4-A690-3BA7BD1D66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id="{98D0D963-9749-47E2-A409-BAEDB69304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id="{DEA59E89-ADA6-4485-ABE3-E2039FEDEF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id="{587AD87C-2781-41CA-A942-E2DD6189D4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id="{4A8208A1-246A-4D1F-9070-8FBB401C38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id="{7B7D1D20-654A-4F8C-95AB-5C597FD19A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id="{D37717EE-6C85-4230-9794-6EAB7A014B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id="{AD59B8DC-72C3-46CF-9D56-78C075AFAD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id="{2ACC01CB-5BAB-4C04-A6BD-D0D77D1AEF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id="{989A3F99-3DE4-47B1-A7A5-3AC83355C4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id="{2470B6D1-98C5-4E96-9063-0186B05EEF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id="{655F7665-2779-49F2-8BFE-32294C1ED3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id="{163A31B9-8401-42CD-861D-D2C0DA947F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id="{1F67FC23-4C1F-4AC1-AAFE-3CC9E577E6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id="{6B18D3A6-B713-487E-B910-7F9EE17F19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id="{38ADAF79-484A-4991-AC16-A8AAE8E461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id="{D6A9FDE9-C2D8-4E1B-AAE3-49E8AF17C2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id="{19B19236-D97E-46F8-ADD3-1BEBCB8E7D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id="{8C8F00FE-2CCC-44F3-A774-C8D785A4EE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557A5541-A396-43E0-9A00-C6495587E7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id="{22DEFD28-D61F-4298-8FC3-B254D3C880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id="{C5ADE2D8-3EA8-47B0-9058-2EFD7AF1B2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id="{0DEAC4F6-7749-4001-B7E2-2F177CBFAC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id="{6F5130D6-0B44-49F3-A380-34C6F2A90B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id="{DEE071B8-B8FA-4C16-B6AA-65B1A1DB44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id="{7229256C-1E49-4154-A9A7-F03546B19F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id="{76C5681D-EC4A-4AE9-B007-D9549CBB8B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id="{A6092D7D-3D35-4104-9567-EEB42CE310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id="{D9C8BE3C-49F2-49C9-8305-A52F1F502E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id="{FDAD557D-53FA-4CA5-AF12-44BE69DAA0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id="{748443E8-903F-4880-8221-8C6DEE024E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id="{6E467D58-3A9F-47B5-8157-CC8D20C61E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id="{1A92545D-FD91-4AEE-BD34-7428D92E33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id="{78213ED6-8B34-4364-9F4F-15DEAE28B3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id="{46C41022-0E2B-4242-A459-4DDBB7FBBB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id="{16E6D2E9-0540-4FB6-9BC5-3ABBF58ED1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id="{0AD47929-FA7A-4DF2-9B73-582839A1BA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id="{DA5A29FD-4BDC-4030-BDB7-0517EED3FA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id="{B5795B25-813B-49CA-AC30-6958F03E38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id="{05A568EF-8F98-4435-B309-40733BF8A3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id="{48DBA630-D864-4322-B13D-CB150F0A71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id="{06D1895D-5635-4CE1-96F7-A408E12D30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id="{1D9902BE-043D-4B87-BC75-D75A267827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id="{96C637D7-8F84-4C2E-8037-846F29B4F1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A7F6AC96-8829-4A12-B506-3F6F56A503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id="{7057C5FE-C5C5-4CB9-8118-0F0FA6DF42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id="{535B9BCE-853E-40EC-A60A-E519707CBA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id="{74B5451D-A643-4140-A416-A7BBAFB4A2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id="{88CCB96E-5A99-4767-B562-58BC900531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id="{C2ECE1E2-B2D8-490C-A5FD-D0EC6CA70D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id="{81BB5171-38E4-490E-B453-08D9E3FAF1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id="{FB7F0139-36E1-4C97-8823-6AF5A68BBB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id="{68746247-5D74-4760-8B4F-E2C2C32DF0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id="{F923E42A-A8F3-4E79-AE40-BE0229BFD5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id="{259F6706-7ECB-45A3-B058-106C6A8FE3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id="{F6C32A7A-A081-4B02-A9B8-049B4CEEA8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id="{967412A4-B5CF-4203-941B-AFD7793BA0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id="{3F5F8ADF-3E20-4CDA-9970-5344FDB3C5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id="{9035A263-A322-4486-97C2-E2E4CD05B0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9526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id="{A2BDD6C0-990B-404A-9D4E-9D8A8704FC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id="{EBF0A8A0-9AE9-452A-A5D7-F6AC2405E5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C987096B-FEB5-4E2F-89A5-809CEF6B61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id="{ACA30099-ABE2-4D04-A9D6-EB2B19BF4F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id="{3525039B-F0CA-4B93-A620-A17B8005C8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id="{A4C3A47B-32D8-40A7-A5EC-F8592CDB11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id="{191F28A3-2D94-4E1C-94E5-04F25FC8A3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id="{97B1451A-29CB-427A-8A22-C07387ECD8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id="{E81AD29D-CF69-45E3-9485-DF911A604B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id="{F0393CA9-9E73-47D9-9A15-6F7DB9D95F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3D43EB2C-3EDB-478D-9A61-ED406B320A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id="{8D0B7254-936B-48B0-9A50-376B377846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id="{D3A689ED-F4ED-441E-A179-321B8ACF63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id="{3CE1219F-3D86-4E22-A141-79518477F9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id="{C4FE2CD2-94B7-4BC1-9EB3-305DF993D4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id="{BE8F88B9-C362-4F3E-B0E0-992178D761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id="{65E6CCD1-E8AA-405E-9A3E-6733CF8713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id="{151ABE3F-667E-494A-B302-C8890BF82B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id="{895B59DB-0127-4533-9F0E-B6DDD1652A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id="{9C77ECB3-9C58-48EC-A97E-A31602AC42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id="{10ED124A-9A99-42E3-B1CB-694F312490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id="{696F5BB5-F0FA-4AC6-9AA8-0CCD416B14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id="{74F28428-384B-48D1-8811-C44427FE6D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id="{C253712E-9290-4863-BB71-6D51CC8804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6069BE98-C56C-4B36-8ED1-20294AF279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id="{BA2CDEB3-EDB3-41FF-B088-B9C544D02F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95250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id="{F360F3E9-CE71-46BD-BA64-1287B10101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95250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id="{3151E4FA-EE15-4118-9957-826D9F2276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95250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id="{BBFD7A9E-6896-400A-8555-448950830D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95250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id="{9F65F72E-BB42-4E9F-83E7-05BA225AA9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id="{8562EFF6-8B50-4A93-8036-DB5ECEA419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id="{D06FD1D8-A8C4-4B4E-A590-BC9A4CA5D1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9525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id="{FB0AA539-FC2A-4391-81D3-A388DE4408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9525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id="{BD0A0FB6-466A-482A-A755-6964655D3E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id="{43FD4C53-932B-4794-A7DD-34892CFFAD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id="{9DF0CE48-8607-4B74-B5D2-854257BDB1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685800</xdr:colOff>
      <xdr:row>526</xdr:row>
      <xdr:rowOff>28575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id="{107194A2-E5CB-417C-A98B-B13E2F18CD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id="{205F3AAB-C6BC-4E1C-9D48-78829E5FF1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id="{CB0F5A43-6883-4270-813A-DF44A40ED8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id="{C2FABAE3-8ABF-4019-B874-37FA4AFD73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id="{22D2CEF1-4AD6-4132-89C9-90CF247930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id="{5CE44A57-7415-486E-9E06-18DE6DACF0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id="{92C35BB5-CE9D-406D-8776-407466AE8E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id="{5EF0B3AB-E4B0-40C7-98AD-C40155E3C6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id="{00352F56-885A-4745-9B66-E9C3A47B36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id="{3564A0E0-9B47-4A46-B627-520465C750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id="{12B0EAD7-5A1B-4C5E-B7B3-81C976CA68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id="{2BF4DEDF-9FA6-486E-97B1-8C1F6E1712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id="{DE7B43BA-3845-48AE-97CB-B98283757B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id="{5A1EC147-5504-42AF-9F4D-6E52390C07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271E99F7-F4A0-4CA9-8B8E-B67858683C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id="{233457BB-A4FA-464C-B3B2-29E857A385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id="{21A966A4-A4FE-4FFE-A059-B6D9BF4CF1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id="{87B616C5-7CF0-463B-9414-E057288F7B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id="{51BCEB53-C364-4BBC-86E1-EF18256F69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id="{012380C4-469C-43EE-AEC8-F7F1AFF80D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id="{03C91CCF-1148-43BF-9301-94ABFADD12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id="{ACBBC93C-694A-445D-B3DF-9CD272207F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id="{872362C8-098A-487C-922D-7CD6542C81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id="{F1D4E25A-41FF-4B42-85C3-88DB4D341D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id="{BCFFED0B-13A7-46F5-B55C-2A740EDADD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id="{CBE735EB-9D41-4952-9830-4CE85F6BD4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123826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id="{A0B5CE5B-6696-4E5B-85E8-5B047D10AF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id="{17DA56C1-AA05-4712-B99B-9679C78F5E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id="{B98E3AEA-87C4-48E5-A0A1-865635A59D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id="{FB4E3DEC-2139-4084-8E28-A5C72D6487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id="{EA7157D1-8F6D-4879-9994-42C1715A3E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id="{021B930D-3607-4F50-99DF-BD5A62B350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528</xdr:row>
      <xdr:rowOff>19051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id="{BD8ABB10-C61C-4B8E-80AD-57E4D06F9F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526</xdr:row>
      <xdr:rowOff>0</xdr:rowOff>
    </xdr:from>
    <xdr:to>
      <xdr:col>1</xdr:col>
      <xdr:colOff>828675</xdr:colOff>
      <xdr:row>526</xdr:row>
      <xdr:rowOff>28575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id="{F9A7F8AB-75D9-4D6F-B1A7-78F87931F3AB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id="{72B313A8-F3DC-45ED-A6B9-C10732FCF6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id="{40E12530-8811-4D6F-8D73-71FB9277DD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id="{FD4A03FC-70EB-49F3-A22E-09A03EE7DC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id="{80EF4B9D-FEF1-4CB6-A46C-F4EC5955F8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id="{072A5AB2-CEA4-4788-A8CB-C2791A8B77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id="{7D874C19-4388-4F44-B51F-9AAB1AA2CB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id="{0D3B5E53-8C29-448D-A9BF-557EA89B01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id="{9D6125B7-4BF4-4577-97A3-AEA40AA210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id="{ED3221AF-C5DA-4C33-B4AA-36339A5658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id="{D49E47BC-4645-465D-82CC-487D8421FC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id="{5068A844-DEA9-4B45-A8FD-97F1472D42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id="{AA86BCD6-2E43-45B8-A996-8BE60B50E7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id="{6F356F2C-F029-4D34-AD50-871ECBC94D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id="{6EA3E7FC-80E6-4A46-8758-C7ADDC8563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id="{5A1F92CB-8761-4140-91CC-70F11EC45F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id="{03C700DE-4F39-4E97-87FE-66FA12124E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id="{CFDEEC0C-CFAA-4107-B206-FFCA36F083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id="{1976025E-2E24-4FFD-92C7-1D2F661045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id="{626F726C-4E96-45D9-93A3-9E897199F7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id="{7B1870ED-B829-4AE7-8D47-3336EDB8F0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id="{C97EAF45-5F9D-46F2-A30E-F53E848052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id="{336A8C44-56EF-4315-A504-E7460D373F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id="{879C2694-1E94-4905-9D14-2708D7A1D2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id="{8A038C99-60AD-49B6-B3F3-CAA6ED51CB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526</xdr:row>
      <xdr:rowOff>28575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id="{9550FC65-D788-4AC1-B432-A3362869AA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9525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id="{A635DE29-B5C3-429E-8D29-C2EBEE5E06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9525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id="{4744BE24-9177-45C8-BF96-CC6B1B0FD2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526</xdr:row>
      <xdr:rowOff>0</xdr:rowOff>
    </xdr:from>
    <xdr:to>
      <xdr:col>1</xdr:col>
      <xdr:colOff>619125</xdr:colOff>
      <xdr:row>528</xdr:row>
      <xdr:rowOff>123826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id="{541E1B48-E417-4A5E-A697-D1B8F56A46AD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19050</xdr:rowOff>
    </xdr:to>
    <xdr:sp macro="" textlink="">
      <xdr:nvSpPr>
        <xdr:cNvPr id="2157" name="Text Box 1">
          <a:extLst>
            <a:ext uri="{FF2B5EF4-FFF2-40B4-BE49-F238E27FC236}">
              <a16:creationId xmlns:a16="http://schemas.microsoft.com/office/drawing/2014/main" id="{E55DB7A4-CA3A-4762-9DE2-DA3287F688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526</xdr:row>
      <xdr:rowOff>0</xdr:rowOff>
    </xdr:from>
    <xdr:to>
      <xdr:col>1</xdr:col>
      <xdr:colOff>609600</xdr:colOff>
      <xdr:row>529</xdr:row>
      <xdr:rowOff>19050</xdr:rowOff>
    </xdr:to>
    <xdr:sp macro="" textlink="">
      <xdr:nvSpPr>
        <xdr:cNvPr id="2158" name="Text Box 1">
          <a:extLst>
            <a:ext uri="{FF2B5EF4-FFF2-40B4-BE49-F238E27FC236}">
              <a16:creationId xmlns:a16="http://schemas.microsoft.com/office/drawing/2014/main" id="{882E2EBE-6A94-4930-8146-3BF66D9B05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id="{A7C361ED-A856-4D37-A840-55990E8AD9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id="{2977E621-F92E-4677-8498-018A4A498D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id="{1132C219-199B-4760-AEB0-6255E8CBF1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id="{7D505DC6-21E3-4051-AACE-B967815EF7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id="{558ECB4D-7B85-4E5C-ABE9-A2C8C241F8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id="{0C2FEF02-6192-4FD4-8C8A-C88A1F5CE6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id="{E5F36DD4-3D93-4E17-9413-94F00E1388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id="{C655830A-6154-4FCB-B88C-DEAFA85CFB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id="{BB100E89-7728-48E7-99F6-144E9979E8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id="{D5F37190-3488-41E3-8B44-EB122FE0F2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id="{9D50D852-5DFC-424B-ABF3-F16F4CF583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id="{199E0E33-E4F0-4A2E-A2BD-589BBC3CBB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id="{8F48A371-B8F9-442B-BAA4-050DFE9783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id="{44D99319-AEF6-4ED3-9A33-50466B965B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id="{C208F2B4-49C2-4B8D-9E81-7DBCF14EB4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id="{E670B666-7929-4125-97D4-B260FC78E2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id="{F6BBABB2-3CDE-4B8F-AC35-B07EB59B28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id="{9C77185F-C84F-4895-8E16-F2075C4A38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id="{14E1BC11-54B1-487F-A9BD-43E343F47C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56577"/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id="{F32EEB70-6B60-4FDD-9C3B-34BC424B30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56577"/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id="{1D49312A-0F2A-45B6-A1E1-859D5767DB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id="{DB984C62-B14E-473F-A7BD-6A62B464CD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id="{0640D93A-7442-4F40-BE14-B3BED38676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id="{450BC5B6-3F09-497E-BFD3-4A85E2302A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id="{271A0ACD-37FA-4357-87B5-EF3F9F55FA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id="{E810A576-D08A-46B9-BC53-C20A094CBD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id="{3D654EB0-BF0F-48B3-AB14-ABA7DFBC00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89414"/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id="{7DEC7F3A-DB2B-46D2-AFBC-552F72E562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89414"/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id="{8966D776-A41D-4822-85A6-493DB3A543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89414"/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id="{3F7EDEA7-3974-4E4A-94CA-2D1B80DAC9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89414"/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id="{92193D06-F823-4537-81C5-4DB3959EAC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id="{0A643318-FB54-455D-8BEB-ED06B618A3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id="{3CC708B4-DE07-41C2-967A-3B51E07A7C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id="{F96025F4-FA27-4415-A95C-600790628A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id="{F380E5A0-101D-4A42-A32F-80AA65383D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id="{15897C1B-E052-475E-AC00-4D9E5932E4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id="{AF3A1D45-D963-4532-B47B-43643F9961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id="{8113648F-1E63-4DB2-86E2-65D951CA85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id="{64F57BA4-085F-4880-B5D1-0BDE9E892E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id="{1C3A05DD-3DAD-4D0C-8E7A-08CF17CB95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id="{439ED8AD-62B7-4A3E-A141-21D94013B4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id="{065A2F6F-E880-4F5D-BD94-40ABAE1B03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id="{0868EB4D-57C9-4387-B862-498456EA41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id="{AC4A4B42-5992-42DE-86EE-3D2398B17A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id="{2D70579A-6CFF-4A7C-B926-59F56A05FE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04" name="Text Box 1">
          <a:extLst>
            <a:ext uri="{FF2B5EF4-FFF2-40B4-BE49-F238E27FC236}">
              <a16:creationId xmlns:a16="http://schemas.microsoft.com/office/drawing/2014/main" id="{51AEAEE0-DEF0-4EC5-B6B1-4F14CA87C0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05" name="Text Box 1">
          <a:extLst>
            <a:ext uri="{FF2B5EF4-FFF2-40B4-BE49-F238E27FC236}">
              <a16:creationId xmlns:a16="http://schemas.microsoft.com/office/drawing/2014/main" id="{FDD53346-29EE-46D9-B370-FB68EA6EDD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id="{ADDDFE54-8096-43F3-9ED3-7174846396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id="{333A2AD6-2638-457F-A2AC-620D9D4E00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id="{6AF322E2-DD96-4341-B27F-40A3A17ACC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id="{12E169F4-C523-416F-BE66-343B2F8610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id="{62611DB3-2175-447D-814D-9C752B643C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12FF6F09-C361-4B02-86F8-83D04FAAD7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id="{E62C5BC4-3A16-4F10-ADE6-C634FECD21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189981BA-0565-470F-BC97-9B0EAD166E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id="{235A4240-15F9-4123-8BA9-0C11992CE9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id="{30B95CFB-DD20-4772-925D-BFD9E7C7C1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id="{A651FD94-D6BC-4440-8AF6-554F2AAF16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id="{830D66C8-EF9E-4F06-A5E7-BDD2AE0122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id="{BF90F8C7-3B08-4E87-9272-1FBB32BC15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id="{66236AE4-76F9-4316-9B6B-B19412E15E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id="{BC256886-9273-4E2B-B805-9E77B5B7BA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id="{B092C778-FE31-4ECC-BBED-65A394013B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id="{87463092-AEEA-47FD-953A-90C542C3BC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id="{94278187-BD10-4CA0-924C-C0DA95B79D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id="{36DFC08A-B5AE-43CA-B999-1D2DA70377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id="{63EAB1D6-5BCE-4600-B9DC-ECF346408A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id="{0955FC93-1471-48FD-B05D-F7D41074EB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id="{B8BA576E-B65D-4563-BE9D-66FCAA4F84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id="{8F1D6CC5-8CD2-4BDA-8D29-9D71970302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id="{81861D4B-7E8D-4818-BFFC-41CC8C9998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89414"/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id="{552220FD-35E2-47D5-820C-394616B08B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89414"/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id="{2DC81822-DACE-44D5-92F5-86265F9ABC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89414"/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id="{B3E63955-54F9-49EB-86F3-5E196D00D6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89414"/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id="{03AAA5A9-C13A-418D-833C-4B6397A5D0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id="{EC9EDA82-9BE5-437C-9659-8DFE3F8814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id="{C6D65F34-65FB-4E76-87CC-4D08436A3A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id="{B31F7A57-2159-47F6-B669-3463793378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id="{0B4AAFE9-C455-4607-8C09-21916EA1A4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id="{018DB7F8-E862-4D40-BB4F-1024F8D46D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id="{87886730-7FA3-4A4B-B3AF-232B32A63F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id="{EBC0BE32-216E-44AC-8C1C-0D3B57071E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id="{80A93617-51D1-4A50-8F0F-F29BB0C26A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id="{B10E1C6C-6F0E-4EC2-9AD3-F1E66A09F9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id="{592F1BE8-01F1-4C33-9E50-C5C2AF0279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id="{6C706191-9199-4DB3-9974-4243A1A68E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id="{BEC15F5A-1722-40A6-8612-E03C855357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id="{D354EBAA-BDA3-4C31-A8CF-6BBCC5C0B1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id="{FA43EFA2-0589-4A2C-9DC2-CDA20C1DCB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id="{F5DED10E-01F4-481A-B77B-8A176FC862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id="{ACFCC7F1-9940-4C9F-BDF5-C344574F1A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id="{AA1B99F0-ADBF-49E5-9DBD-067B36AC81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id="{607356B4-01FD-4BA9-9FF7-A8E0CF271B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id="{6DB903E8-9439-41FC-879D-CB494993FD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id="{93560EE5-60F7-420B-BBE2-3321ED84D0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id="{F9AB1282-907F-46DF-B9A9-4248C46C90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id="{2C46F75D-1FCF-46F7-87A8-1A7FAF4D5D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id="{6E1F2177-3D86-473C-A000-C9921B33E9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id="{2AA8FA96-5EB6-461A-9F6A-2CE5880B5D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id="{1831B492-497E-4436-83D2-6812168A27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id="{992BCF8B-6E1F-4E0D-831E-DB71A1C957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id="{822BE2A5-0D3F-435E-BB1D-AE7316EF86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id="{C6EEB9A1-5E8B-4F49-AEDC-DBCEB2AD07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id="{D083473F-2FCD-47A5-904F-4F9B972C9C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id="{8EA1B28F-BA46-48A0-AFDD-26745EB876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id="{55C18A42-39A8-4834-8DFF-D205C2F8EA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id="{EA4CD370-A9B0-42A4-BECD-8F16F204E7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id="{516E465E-DE5A-4620-A327-B4CF54FD4C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id="{713A4F0E-1767-4A8A-9308-39BDB7F6E4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id="{A93421EB-3691-4673-A392-AFE3FFB81B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id="{3F584072-8F8E-4B21-877A-D4BB6DD9A4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id="{EB3C8C44-C3D4-4A6B-B44F-8D3FC47F39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85506"/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id="{941D1A49-AA87-4A97-8E4A-80E36756AC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8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id="{395EA803-EF80-4A48-8F74-40607B002F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id="{0A3E95F1-FF5D-4ABC-8358-BB8479BA12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id="{61582323-8C2F-4437-96EC-30F8D45C27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id="{C70CA851-4CEA-42BE-8D91-053DE240A1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id="{1337E97A-710A-4861-8754-96909C275D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id="{CE5C81A5-73B8-4108-9375-EEB15E8161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id="{7B9F5FB1-B326-4CDF-84DB-CFA17EF16A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id="{896DAFB7-7030-4BC3-A3A3-7A32DD0B5D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85152"/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id="{9B46420B-70F4-4A34-9B81-8DA08960D8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85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85152"/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id="{4066E0D3-C46A-48CB-89E9-B6D0086398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85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id="{AABD4376-1561-4167-B7F1-0433B05DBC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id="{0F28FD77-12CF-49BA-BA15-D0ED5FCA45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id="{0DB1DEC0-6442-4AA5-A403-9B79751210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id="{635EF28E-0429-4740-A57A-48B5BA38B2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id="{66BF56DF-E73B-4144-B0BD-C57D04D780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id="{9CED2F67-42DA-41DE-B845-92C1D6F6DF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98939"/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id="{53449D4F-F417-439B-A4B0-F9D86E61C3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98939"/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id="{118266CE-3CBF-4A78-97CF-667AD6B068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98939"/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id="{A6EABEEB-6954-4081-BD73-BC258B246C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98939"/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id="{C05938DE-23B5-484C-AB78-6BFF1E6E57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id="{D2773B46-88A5-4F00-BECB-2E9DE7354E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id="{7FA586FC-8040-4DBF-87D5-268351035F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id="{90779CBC-FC27-4406-8A96-99EC3C6596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id="{0981A204-28CA-40C5-932D-EEDB83A5B7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id="{53E7D3BF-2F49-4AA7-B46C-BCDD8E937A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id="{7CB29790-E5D7-4347-9DD5-33726574E3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id="{DFB3A4F6-79EC-453E-92FA-BBB8DC6CA1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id="{E2D4B1A5-CC3B-49B6-A889-968FAD6DCB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id="{E8D014BB-EA0F-41EF-93F8-E1B575A1E4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id="{E069EF5D-7B5F-471B-BD7F-EC91E440EC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id="{F7E1FA96-8AD4-4844-820E-633CC62154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id="{2D94D338-686F-4AFD-98B6-D717D54196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id="{566E45D0-66E6-408D-88C3-67295F6D39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id="{E55CE3BF-EC42-491A-8F92-259260688A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id="{751E5910-CCB1-4084-A2B3-2814C949DE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id="{CF58222D-7434-4C7F-9D2C-BD12244812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id="{3AF410DB-17E1-46E2-9E3C-540D24C054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id="{DF990897-596B-40BE-960F-1F9AEC9FA6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id="{D5BE75D4-A323-4CE6-830D-5D4E952966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id="{748FCDDD-EF05-4950-BD40-0CEC3DC88D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id="{50BC1DC8-B480-401B-8AB2-990B36D37D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id="{44719612-0B62-464D-A685-20E3250D94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id="{116F5F34-B183-481C-A4AC-4FB0FC3E5D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id="{87ED6F87-DD57-4E63-AD75-3F26AB7A96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id="{6D0039E2-BC02-4A13-942F-03EC0AB727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id="{D128F08C-45C1-476F-BC49-087A556EAE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id="{21C85D74-11C1-44BF-8319-A7CEF9B780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85506"/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id="{C1E38653-C14F-47AB-85E6-0330243BA9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8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id="{375F004D-5D86-4140-9C0F-C9DC24DB8F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id="{831934F1-EE78-42E1-9EE7-8C7EDF2BE4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32777"/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id="{694CBB2C-0B5B-41A8-AED2-B92F82E416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32777"/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id="{458AC986-A5C0-4175-96C0-BE603EE353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id="{F4A1FD2E-4AB9-4160-9226-E0465BE37D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id="{28B1D235-5087-428E-B264-5048B11381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32777"/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id="{D27B544E-2DEB-4DE4-8553-F7185771CD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32777"/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id="{74754975-8BB6-4376-8F89-4D72F62C20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56577"/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id="{B66C7169-B5B9-4E75-B501-9B4D83C43A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56577"/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id="{22E494BA-EAEE-49DC-80A2-1130E56D9E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id="{95AF6997-2E70-4D6A-9DF6-2CB400482D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id="{9B6A758C-DD72-4C40-8281-A15CE68897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id="{805CAED2-D1DE-45C6-878C-53BABCDF9F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id="{385E850C-4C38-43EC-8CBC-4FDE954E5F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id="{01AC32E6-3F3D-42BA-8EA9-AFA9119F8B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id="{BD090999-2D22-4AEE-8E53-B36037B3EA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975434"/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id="{50EDFF95-91E3-4AAE-AD17-FAB0E9B935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975434"/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id="{D2638D53-5267-4C4C-AD11-1A1804238C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975434"/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id="{B041E240-8DAD-408A-8C35-501F2A12E1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975434"/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id="{5DDFD41C-E19A-4093-B90A-3D0907AD7B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id="{58898222-A05B-4398-8415-47E67806AF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id="{545E5CC9-DC5C-4386-A0B6-A52E716DA8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id="{DD73DA70-B722-4BC7-8D1E-5C33D11189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id="{2ADA1895-87D0-4757-B361-7C4758985D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id="{8A8571EA-BA9A-45A8-A6E5-DFB691400D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id="{3814CB34-23EF-4D3D-A2E5-04AD43761E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id="{797534CA-A2F8-4488-BB89-260D416875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id="{476EBF03-6918-4126-8EDD-2C7B636C51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id="{36B5DFC3-A7E8-43B1-B11F-301948A714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id="{7216C169-9403-4B68-A97B-B435B4E2FD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id="{747954A6-F3DD-494D-AFDC-A7BDFFD029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32559"/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id="{78B7E02A-F3E2-4FFD-ACE5-8BA6661BF2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id="{1715DEE2-A851-4DAC-9CBC-56E8B999FC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id="{F4894279-691D-4EA6-917C-DDDA6128CB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id="{4C863585-4744-4579-ACA7-97CD65C965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id="{B568D439-9383-4D6B-A990-1297F12A28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id="{343DA289-270C-4E69-B554-E8B867B015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id="{C0846EBA-3BD3-480B-AB92-573E2B06DE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id="{FE915A60-0C4B-4783-95EA-88AB54C7F8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id="{9748C705-3948-49B4-8249-A6C167DC92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id="{1EFEF3E6-3BFF-49EB-8E76-C79A94E188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id="{8F1DF6F8-5124-4018-A4F2-A45F95197C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id="{1058E617-4537-4AA4-9A32-B0DED0CE59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id="{3E8F1E4B-C6F4-4FA6-BF52-3232C14CC3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id="{B5564D5A-34D6-4A77-86B4-FB57B0D5B0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id="{F1E21D56-A253-4977-BA49-9244214502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id="{ECCA0201-11AE-45FD-859D-209F81A665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id="{93E4B0CC-6C33-49B4-AC12-7F47FF14E2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id="{D9503A57-88FA-45CA-A47E-EEF0963E92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id="{EB19DA73-EE66-4EA5-B9E2-18E45AD1C3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id="{E2CC4D05-E7A0-437F-9B57-3A80AA7212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id="{C2E4E9C1-C39D-4C57-BAD9-925DCB6EEB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id="{3951B2E0-ECAE-40FF-8D23-082DC566C0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61352"/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id="{93BFD84E-6EB9-4A31-AA88-A00BEC2055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56577"/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id="{9D12333C-6B8C-4D10-BB78-60452370BF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56577"/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id="{8CB6DB4E-56AE-4D36-97EB-C69154618D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id="{C83DE006-C02E-4C64-A599-14F45DBB94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id="{3A96DD66-9F7A-41B1-A579-25A8E67FE5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id="{D1391AFF-F8E9-4DF6-9743-2EEF3D077F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id="{2AF9E520-4D1C-4610-B643-D9D238245F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id="{78327DFA-026B-4B63-9A96-08B1B98D91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id="{0DF932D5-ED6F-441E-8DB2-7D8858C49A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98939"/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id="{D5F34FEE-54A5-4FAA-80F9-C9A79F298F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98939"/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id="{4F2D1883-ABB0-494F-AD73-AEFAFC32A7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98939"/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id="{861788AF-EB31-453D-A327-0C6AE020A7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98939"/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id="{3D278F6D-F97E-4BBD-BDE3-4115E9F68F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id="{62F0F1CA-E0D4-4579-84F4-2192187E3D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id="{898F16B4-153F-4150-B5EE-D9D8C00D58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id="{B702C901-BD5F-4904-A541-1C0600CC0A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id="{AC35F7EC-478D-4B3D-918A-E774689691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id="{3F21B84F-652E-4136-AA7E-40942F63E5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id="{595A9550-B74A-474E-A708-397E1DB36C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id="{AA9A1440-D170-48F8-AC12-1B3909B0BA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id="{569C1A0C-AA4E-4D9F-9FEB-680A43C74F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id="{30835980-B18C-4518-96E0-0D0F87303C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id="{DB2A7205-3238-4C08-B758-82FB8BFFAE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id="{2B5A6F37-369B-40A8-9E6B-8FAA4D5B0D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61134"/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id="{80AAFAD5-865E-4825-82CB-AD21C1A113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id="{F4F20D10-029D-4ED2-A72E-B471AD084B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id="{928FFFFC-BE98-4E9E-AFC9-6DBC67C418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id="{9144DBBD-7C4B-4A25-9972-3DFA972B59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id="{39289928-918C-4818-ADE0-4E8B520F3F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id="{67ACAA00-19AA-4275-8B91-4BB81E62C3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id="{591B128D-9B47-411F-8899-9A12EA490B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id="{AF8C8F28-05A5-4D2D-A5BE-D691EB9B0D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id="{584F54D5-2FD1-4C7B-8FC1-DB5D7FC282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id="{7744DBE6-5F36-40EB-8003-E1444CF550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id="{126F30CC-B2F3-4F46-8EEB-2EC4A13822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id="{FFB53A0A-F86C-4D78-B745-4EC9E3D5EE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id="{035A86C5-5A36-40E4-87F0-B2DDB1FE91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id="{260D969F-1E10-4C13-8EE9-38589353A1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id="{1B6572DF-B6A8-4460-80E9-0F34496FF2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id="{D84F1896-4278-49BA-BFD3-792DABEAF7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id="{57AF0458-CAC4-4B5A-94A7-8CF617D935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id="{4ED28A7F-A367-4B1E-8F48-C7F64E81D5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id="{1ECF5943-3E7A-42C9-B311-08FEA1A432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id="{B25843C4-4825-46BC-BCBE-47EA58E1C4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id="{0E1DEC67-0C7B-41D1-B01D-015BB75F3A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id="{1A04E3F2-9DD9-4206-85B5-41184B3F84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id="{6ABB81D3-45A2-4406-8E62-72E0717A0D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id="{B1A1CE8D-1448-4A56-94D8-77C0615338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id="{0152C2CF-513B-409C-9BA3-50DA4649C8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id="{59A67C7F-4255-43BF-AA21-D10DFD39E2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id="{3154463F-CC69-4CC0-8E5E-CAC55CE6C6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id="{74A59D99-009F-4660-80D8-5F81CDB222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id="{29A94B5C-EEDE-4A73-97BF-140566F1C2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id="{4F0410D0-98E5-40FD-AABC-F34ED3AEAF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526</xdr:row>
      <xdr:rowOff>0</xdr:rowOff>
    </xdr:from>
    <xdr:ext cx="9525" cy="290281"/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id="{1D951D3D-04BC-40BF-AB21-CF01A0390976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id="{64ED3BF9-2FAE-422F-B738-85F8DA2780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id="{C0E7E135-1FDB-4B38-9642-4BB4E1050A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id="{43FF68F5-55D5-469E-9C17-79F2F6C2DB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id="{60D4B3BA-B208-406B-B2DE-DD1AE9B1F6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id="{8E66ADD0-4B8A-4BA7-AB64-CB53E9E986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id="{5A7BBFDA-C794-426F-94D1-83AD796F92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id="{A22AF91E-5C43-4D92-BF00-714ECCEEBC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id="{7EDAEBE3-0E28-4A8D-B291-D3C476F234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id="{9834F4D7-B7B5-49B4-BD9B-4C0CA50E64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id="{EDD45F75-8C3A-473D-8CFF-608D63DE8C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id="{09BB5846-7C7E-42FD-974E-AA2A0E2BB3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id="{A6C0BC00-1F15-479C-BE03-B790A9F790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id="{46F3F0BB-90C4-4A8F-B103-D6A45C7063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id="{D9D8D6D6-8F6E-41DB-8D2A-0B79C33F55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id="{925C9AB3-9C31-4C00-B776-DE0958C47C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id="{6BE5EC08-C321-4D12-92DE-C18D9947DD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id="{2E63E45C-A324-4D83-B8C9-55772C1576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id="{B75CF00E-EA85-4C56-864F-9924C71746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id="{E468E930-708E-45C5-92CB-1A0F418103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id="{8DF1456B-551F-41D8-972A-4F4620C68F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id="{9C02B5FC-C800-431F-A090-48FF738189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id="{A3BDABB7-A9B7-4CB5-8527-1ACA3F2130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id="{FB4C3664-D39A-436D-9C09-09A13D755C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id="{8665DBBD-FFCB-4F4C-B784-F892369A35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id="{A92EB47E-2F28-4FA2-B3AE-6E202F675B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id="{97692CCF-FEDA-489F-B709-F7FEB14588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id="{E9EF3F8A-ADBE-46A1-AE72-45A046E84E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id="{46B99F20-AF83-48C4-BCFD-B4BE780B98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id="{66A8789F-4D13-4DC5-9BF5-0CE7B2E274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id="{68CCB3F9-2311-4BB6-A4B0-9F0314EA19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id="{3FD86432-2DAF-42C2-B723-A8DD6A008F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id="{8BF55A4D-4F4B-4F7F-94FE-4C791F560F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id="{42084E40-5F14-4AFD-B2DB-2114116C54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id="{AA58625D-5A74-4942-9C3A-8DBCA604F6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id="{B91049CC-AC39-4EC5-805D-8AF8FB1147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id="{4459BB78-0758-4EE2-9F01-C79CFAA028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id="{5C980ADA-73A5-4EF8-ACC4-5D59595A7C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id="{24D89AB3-9C1B-49CC-817C-A67E4ED511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id="{DC5671E8-C1C3-4F15-8B21-DB0EC7F835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51827"/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id="{66B88261-5413-4A9D-A61B-33D532B2B7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51827"/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id="{52956727-8BAF-4256-8A99-3208552C49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51827"/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id="{2956C6B4-DB0B-4692-A780-F9E8169A2D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751827"/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id="{3FA1FD94-9381-4788-8D7F-98EB434898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66102"/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id="{77468479-C52A-4B65-B7AC-16D68B50A9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66102"/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id="{739DCFC9-C7DF-407E-8E8A-6C2EB55200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id="{B66B091A-1F96-45CB-B8F7-B294526BF3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id="{AE9D0651-9A64-40D5-9D70-3D49F47FD8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id="{7A9FA32D-9A48-4724-B845-29B70F9956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id="{1DF92CB8-FE96-433E-A392-C31B48E2CC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id="{EEA0E011-8E6B-47C0-99D9-A7199FE12D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id="{C90C1B0A-7B2E-49B1-ADA9-0091A0ADFF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79889"/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id="{45C8FA2E-678D-4B1D-9BE4-B5EE5D8452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79889"/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id="{01F7501C-6F15-4B3F-84FF-6E1975279A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79889"/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id="{29F6013D-61B0-4194-95A2-D40FF3BDB3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479889"/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id="{61C18318-C4BF-409D-B4FC-43F24A3085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id="{19D46445-7CDA-42A1-9D97-9EF24B8C09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id="{BA193D12-7946-45C6-AE83-F4D63D30D2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id="{2AB657A0-FB87-44B5-A721-FDD132208E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id="{9ABED667-5A36-4F5C-831D-8EAA209F82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id="{B47F24EC-6ADE-43A4-9E57-E60E21D40E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id="{284B9092-EBDE-4D51-9E05-11212BA39C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id="{D130DF5F-C199-4FBD-82BE-AEF68D2BB4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id="{75293DEE-F7B0-4FB5-964A-74605483EB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id="{A11288BC-C0F6-4C86-8076-17AEE07B9F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id="{89E2E40D-1995-4682-81B8-C080004567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id="{CB67FF81-632F-4730-BD1C-2CAD2D3A24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851609"/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id="{B5202A01-FB9B-47BB-8EAE-44ED6FCCE4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id="{CB405CA0-4606-4F85-9F15-477988153A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id="{802C6FA4-87E7-4BCB-BA33-E51A28035F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id="{C6BFA759-CCB1-4EC5-B5E2-7E577960FB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id="{EE6C7D4C-D2B7-44D7-971C-3E9AAE5C5D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id="{40E1D41E-DEE0-453A-BA60-34E5C983EF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id="{36A9B504-291F-4BF0-9D36-781DB3C84D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id="{86FFA930-121A-4A0F-88E4-C7FB0F4924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id="{912E170A-A92F-4DA7-BF95-7F5E7F750D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id="{94A2F57C-F9FC-4C03-AC05-15D214D334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id="{87B9D782-3278-4DCE-B4AE-0B7FEA1611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id="{924E761A-2057-4B6D-9389-642DB37C2E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id="{563875A7-48A7-4ED3-9CB3-1214F22753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id="{0C796305-DB04-4902-AC21-26510A20E4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id="{19E3482A-5AE5-461B-904C-11EC1ACC30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id="{111C44F0-2704-421E-94E4-AA8EB5706B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id="{69048AF2-1A7A-4594-AFD0-66D2A514F8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4653C1F8-5210-4E6A-BF81-17EF528FA9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85506"/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id="{5BC3B8B0-92AB-42A7-BCB6-83B84B4925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8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66102"/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id="{DD6B1D37-AEEE-4BFD-A330-41ADFF1A6A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66102"/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id="{AF4F8AB2-851B-4BCC-92D4-47ECC5B9D1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526</xdr:row>
      <xdr:rowOff>0</xdr:rowOff>
    </xdr:from>
    <xdr:ext cx="9525" cy="290281"/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id="{D9EF5F57-CDA4-4F49-BDA6-9B9B399AD5DC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75627"/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id="{27AE16D4-456C-4061-BDAD-01EF906D67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75627"/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id="{BE161B8B-F55F-475E-BDCE-319DD4AE8D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id="{A1A1EF98-A082-4A19-81EC-B9691E0244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id="{3027CCBA-C091-44F9-A313-593A339F62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id="{287F4F10-9CD7-4591-9893-6A43FAAACE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id="{77880171-7A90-4FA5-B818-272480FA5A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id="{825B397C-41C6-45F4-99CF-2C5046BFEE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id="{0F5E0CFF-AD15-492A-8A36-31A7CD95C9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id="{4ADD0FAE-FDD0-4D09-B973-B140808666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id="{2DB8AC17-FB17-4263-A123-0B0FB3BB07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id="{0C01F956-A281-4963-A4D1-CDCEE877BD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id="{70114811-2889-4736-A599-BD728A9DA6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id="{8A48B0D6-94BC-4A98-BB91-EC837CB385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id="{FFB052D9-AE22-44E0-80EB-4D77B48CF4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id="{B90E0688-E520-419E-BB96-453FFFC8C0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id="{2A059104-118B-4DCD-A58B-E65BB3CD60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175981"/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id="{59C053C7-5DAD-4916-B599-BA36C9E927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id="{B97DD7F7-F72A-47A6-B2F3-C2BB2E9F03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id="{313F4787-97EA-426D-81DB-B9739EF20A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id="{1342E2CF-FD4C-4653-B0DA-C7F8E88DF2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id="{482F57F2-3BF7-44EF-8830-C90CA7A788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id="{02464E64-DF18-42EE-BA73-DA7E51C82A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id="{39195796-2361-4A3D-8779-4BE0C3AE76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90281"/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id="{7ADCD8AF-58B2-43CC-A10C-DB6D844886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526</xdr:row>
      <xdr:rowOff>0</xdr:rowOff>
    </xdr:from>
    <xdr:ext cx="9525" cy="318856"/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id="{8999C1A6-484B-4230-A784-765735F1C2B0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31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94677"/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id="{E617109E-035E-4D55-BB72-A3FD5B3A46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94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94677"/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id="{E6F98F6B-9048-436F-8B48-DDBF017C69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94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526</xdr:row>
      <xdr:rowOff>0</xdr:rowOff>
    </xdr:from>
    <xdr:ext cx="9525" cy="290281"/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id="{6F640468-64A2-4C05-877B-EC59DD43C6FF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75627"/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id="{4937B826-86FC-40CC-A67C-254F9EE6E8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675627"/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id="{19AB4549-2AB9-4120-A598-5431E8B7F8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536914"/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id="{BE9DB948-8AEF-4F12-BEC9-9585D0C85E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36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536914"/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id="{1008B45C-C646-4EDC-8872-D3966E2367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36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id="{B6FB784D-1FEC-4F8B-AA2D-74D6DA94D5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id="{333B5864-D734-4E42-B35E-9EDE91EFC3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0833269F-EE66-4EB0-847B-9BADB567A2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id="{7AF58DC2-D1EE-47A1-BA86-E5F25414D4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id="{16F65907-CFE9-47CF-9415-716D37766D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id="{3668501C-11B1-4DA8-B29E-537081B41A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id="{D3C85695-82A9-4F67-B9FB-68234D69E6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id="{6BFA6229-4652-447B-911F-C0C5F9D3C5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id="{1822C9AE-F714-49A0-B162-A9211B9B87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id="{91A2E605-3B97-4519-BC08-0DED14E356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id="{CADDBF04-BCA0-4FD9-A062-FCFE80733D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id="{3CC0F3D3-DFF0-4D2E-A28E-5A9A1DDFED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id="{42ED5B12-1EF7-48E0-9281-4C34E2E771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id="{E7928EED-9CB1-46C1-9C01-9D02049E62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id="{3DC2B4E1-BDF1-4E10-9E75-1392638A31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id="{639B25F1-31DD-4B35-800D-DA90498658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id="{CCC61472-295F-4C2E-B34B-95307EC8DD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id="{4D688CDC-5737-4134-B505-22F41F83D5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id="{E27E6C9D-E9CF-4D28-8EC3-D11A0F41D2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id="{6B313585-4E2C-432F-9DBD-7A332EFB9F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id="{99F6A91C-FB5E-4A33-AC60-69BD30B891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id="{EAE095C4-5D87-4D6B-824F-B9EB10F199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id="{2BD36CA0-6298-4AA5-B7F8-591DBD53F3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id="{C62A74B9-CC1E-4E2B-B7C5-43169E0B57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id="{800FD485-5432-4D73-A099-1E7C5BAE50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id="{968E494D-20DD-4B94-AC6E-4C5FFB2643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id="{3137A21B-0782-4379-9813-FC5E7E30A0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id="{4A3B5E28-3184-4C0E-999E-52ECC85871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id="{4D5787FE-E730-41EC-9B7E-C6D4E4C83A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id="{B82F43BE-DE91-41D5-B2A2-A52AA6174C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id="{C362ECC5-0399-4815-A3DD-2F78DB7D02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id="{4631557F-2EB3-45B9-A850-872D21C035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id="{4014DCE7-55E4-4A47-B30A-788BFDB716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id="{FCF5A461-687C-4F31-9AA9-7D9100843F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id="{A78D6CE0-FC68-475F-ACCB-CF64FED426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id="{F1EB5006-5E03-47AE-A210-58289AA311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id="{52B59606-3D78-41E1-A461-D615D00B20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id="{9D6F5803-D424-4536-AA24-72A2522A9A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id="{6D7DA2E4-6786-468C-A82A-5E7BD364BB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id="{78775218-DA72-4A32-9E14-3470503F18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id="{CC2E0FD0-556E-4EBC-B5ED-CA65EA0B55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id="{7475C85D-3A4B-4576-95C5-2DAA4685C2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id="{BEF9EB37-FFD2-4BF9-A5FB-0958748B94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id="{78A7BCE4-B9FA-4D67-8D59-12F4997F90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id="{E585CA06-E3D8-4F38-8A5D-3FAB5586DD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id="{D9D2E781-DBD0-43FA-8962-6DE2487EC9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id="{DA30FF8C-1ADE-4503-911F-6EDD5D85E9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id="{6E84DFD2-E47D-444D-9F08-F8030DBF99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id="{16AD9E35-2C78-492E-A7AA-652926EF92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id="{264DCA63-AA8B-4F30-9DF5-52DF691FCD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id="{B853DC68-2210-4584-BE58-EBA2098496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id="{CEC2C0C9-65F4-4F70-B7D8-1D1390112F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id="{D716D5DF-0C84-497E-A725-CC51CE66B9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id="{86F8E96D-75F7-46FC-9C50-7A00103DF9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id="{4F6F13EB-D691-4448-9558-5526A0EEFA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id="{763D0FFA-7470-45DB-A627-41C284C2F7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id="{4F3A3F1F-13A7-4C28-B0BA-AC76B039E6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id="{24C4BB2F-8135-4BAB-B6CD-1E31CCD8DC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id="{52013AA5-3AB7-4305-A8A9-2ACCA36098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id="{CC70EFF5-FE3D-44C0-945C-902A51CDA8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id="{63E9B868-314A-4088-9EFA-C8EA8DCFDA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id="{D8EF63DE-A0B0-4C17-A342-9ACD3B333F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id="{C0D4258F-17D3-4138-A24A-89519AE282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id="{AD7AE87A-517A-49CB-BB85-9A5F56B5AC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id="{13E25960-934C-4F5C-BC3B-BEC219DB1E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id="{9FBF2A4A-0D9B-48EF-BBA9-F0203FFEBA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id="{336581A2-BAE4-492F-9FEF-C4019162C6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id="{010AB2AE-970D-4FBC-B3AA-BCC1861855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id="{0287E256-106C-4032-BEE5-05D3E66C14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id="{86D8AC95-E4A2-497C-93AA-EF81DE90D4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id="{03B85B21-9375-4240-A734-5BB3DA1C3C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id="{AABBECFF-7A2C-457D-B8EC-E55A79F58F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id="{426D83FB-CEE1-47F6-9515-F86B37F1F4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id="{E5564934-9B4E-49C0-A29F-FC4955728C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id="{167812F7-2E45-4630-8EF2-9AB4E1E1B3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id="{E0CCDE46-0BC7-491C-8331-914C3A16A3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id="{1DC068F1-52D8-4780-89F5-619F623D63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id="{7A315E41-56B9-4594-A218-8200220EBD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id="{46AF22A9-5B96-426E-B6FC-70D2B42066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id="{9F464A15-BC59-468F-A833-3DF6FE6C28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id="{F67D5C71-D70C-4E7F-95B7-252F927409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id="{2C5BA8A2-F1F3-4345-9936-9D1FE29D2D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id="{758BE51A-D919-4F42-8F1A-D012C6C5BA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id="{365668F8-F47F-4AD2-A97C-B80EECB5B2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90122"/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id="{EDEEE2E7-8B4A-4436-82EF-80D80C965B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90122"/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id="{7A5D1A29-AA64-4A9C-A88D-8FD2BA24AF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id="{7CFEC735-6A77-43A7-923F-0499918B49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id="{F1842E32-77C0-4DF6-BDEF-539F7D9F08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85725" cy="28575"/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id="{6591703F-A74E-4A87-A528-382417D7FE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id="{61451837-A65E-4587-8599-1D0425EADC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id="{64EC49A8-8285-4FCC-9D20-C0F78C03DB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id="{51A510A1-DE9E-480E-B215-DC556804FA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id="{27A52784-F705-426A-A4D9-B8EEDD291A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id="{4A4B64E1-F094-4FDE-A5B9-65511CD619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id="{8295217C-46AA-49D7-8B59-5FD4AEDD5D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id="{CA3BA228-720D-4950-A39D-46C046B3DB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id="{52EA8CCF-54D6-4BD3-8ACD-4B257E81A4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id="{33EF53C2-A373-4F73-85BC-8A70F10A9A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id="{CBEA4C4C-C726-4723-B74D-19CF372880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id="{F039C511-B280-4A34-8C9B-90A15CAE4D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id="{EE193DF4-BC89-4A26-B1AE-5830311461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id="{86807757-6F89-4402-9507-5FA28FC686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id="{C91BC1DB-7B31-437C-B5E8-2686B05A07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id="{9A79EFA2-878E-454E-9EB8-C58B4D0DEA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id="{0CA8B4BB-471E-4E03-98A3-EE596FBAD1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id="{18141245-9793-43CF-A404-288AE5BFDE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id="{88C6FC1D-140F-45AE-9411-FEBEFBF326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id="{81A6810D-2A5E-4222-BFBC-060511825F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id="{EA3E0F72-2DDE-4A5E-A323-10B316AA9F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id="{1A38DE8B-BD46-463D-A5DA-BA2B3038A7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id="{F3B9BC0F-FED0-4EC8-B19A-BBD539CAEC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id="{E4C82B93-8BFA-435C-8A0D-0F529DEEBD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id="{5A1F8881-1477-4465-8A3B-6662EE28BD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id="{7473D2A2-E41E-4FEB-A55E-B27086E88E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id="{6C8ABE22-8305-48C0-BDD3-43A1805A02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id="{790844A1-41B6-40EF-AE51-6AB7F78C08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id="{B9EA52B1-72FE-48FB-AB87-B8E955D106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id="{8C6B5DCE-7655-4F9D-807D-E1D25D67EB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id="{EBD344DF-0E0A-49A7-9A7F-64D556FC12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id="{16C2E4AA-68FE-4F0C-B192-4B22CC5A73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id="{68742693-C0D5-42C6-8D09-240297259D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id="{1206B694-6389-46ED-AE33-7B9A4CBAD4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id="{2CF981FE-6B96-4C94-86C4-C220DE35C7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id="{3DBEA587-909B-4AF2-B319-27F65BA9AA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id="{AD9D5409-0CD7-4348-919B-88B4CC4073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id="{AAC31840-D24D-4673-B180-AB3B3EB98F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id="{A3A02F09-0717-4525-8A85-82A26752E5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id="{8C6C0106-D4EC-4ECD-B4B4-904931D671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id="{DDD87468-BBC4-482E-BDCC-1FA13A18B2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id="{4C0E463F-1892-4AAA-86DA-7EF50DE5DB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id="{87D9DBE8-140B-47F4-A8DB-A39CB67D97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id="{2BD94500-6917-494A-AA71-9DA2B36E89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id="{3152EDB6-AD1E-468F-AB65-67F15C51BF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id="{CB584FA8-E3E5-4282-BD63-F4B09BAF06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id="{72E8604B-2F25-4090-BB04-8C3605F41B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id="{4C5047E3-EEF9-4957-8AF2-0FAD1E6F21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id="{2E34CC35-FE41-4F3C-999A-A8D756991D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id="{F7306A60-DCB9-4113-A8B9-E4820E0720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id="{FCF66670-C4CA-4AFC-A535-E086920A60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id="{7379920E-222A-43AD-BD55-813FB711FA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id="{08966B2D-359D-4091-A22F-FC5C4F5762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id="{8B43AA6E-6F63-48EA-A252-1C3E0135DE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id="{05B3E460-9204-4882-8724-EE4BD71EFC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id="{A4DE14D2-5AFF-4382-909F-4C8FC69DB3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id="{0BBF34D0-E4CC-4A21-AA34-FF0B50CC2D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id="{B0AEF1FF-AEA6-43E2-BDF3-158AF44C3B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id="{91F73CD2-DBE6-4053-9F18-06A78E301B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id="{38B235D5-A902-42F8-8DD6-8CF3118FA4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id="{688CB52A-239F-4419-AD9D-522E692943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id="{0EBF716C-A7AF-4B55-BB26-43128A04B1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id="{3857C8DF-D3F4-4072-B2EB-0D35B31E1E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id="{E35EA885-76F3-4470-856A-0608B0733B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id="{E8AD7599-79D6-489B-AE2E-4FDA775CB4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id="{2A112F51-65A8-4884-9A69-4B1036C751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id="{FFEBB271-AE6D-4A7B-B33E-793D032912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id="{D097F6A4-285E-4476-AC03-1C47A31637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id="{A2ABFC43-B650-4280-B06E-3DE24AD897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id="{C6474F05-5F58-411D-BCF6-F12523905D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id="{B8F07404-43CB-434B-A94E-FDA04BBCF3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id="{104F2056-348A-4F64-9E74-8AF364FDB0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id="{F1DD6AA3-15F5-4A40-8427-8E1395B4FF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id="{AF78CB51-5E04-4BC7-A8B6-F797D6E868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id="{46DA30BC-8C3D-4F4B-A9F4-DAB381E363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id="{54EB8D13-9C30-4D2B-B523-00D390EE40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id="{6E61E035-0EDA-46A3-9CBC-F4D192C47E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id="{C90EA3D7-6FC4-4245-AA76-89ECA46D0B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id="{7A1C3517-75E0-4412-9027-36E400C87E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id="{47F142A3-B6BD-4D66-8EB0-61A03EF2C7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id="{DD7B60AE-59A3-4F0B-9D7F-091DEBF148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id="{FCA04F47-A760-418E-8AE5-EAC000D8C9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85725" cy="28575"/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id="{65EE4D0B-B454-4D3A-AED2-94B58686C4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id="{DAE54466-4966-4F36-8C43-B1A30D5D4C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id="{5F1DD253-4E9E-43BC-A0F8-F59DB01581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id="{DF70960E-EB10-40F7-BDDF-AD7109FACD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id="{7950C242-1D82-4546-AD50-7DAA94630D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id="{D2D775F7-170E-449F-9569-FAF4F186D9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id="{D8E1E6D3-660F-4F27-9EB1-86C23C8C49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id="{C6E9E05E-C813-4989-9325-321193B8AC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id="{9F9AA81A-0A3A-4B25-B656-7E40D65638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id="{FB82001F-ED96-4FC5-85B7-EA9007AA86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id="{0ECD78CE-C6D5-41AF-B01D-7F5781C186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id="{2C4B7259-03F1-403E-9DC2-82777547E0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id="{38A1955C-6CD9-4CC6-8039-355FD2B3DF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id="{FAE13856-EC0A-4EAB-83B4-14E17BC42D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id="{7CF88F43-6DC5-4EEE-8270-637D96AC48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id="{3110D8E3-6765-48E6-AC06-AB753D477F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id="{9749D139-530F-4E22-BDE5-033D7BDF5E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id="{82DBE22E-1DC6-4503-BE44-43879DEA37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id="{0F1DDB10-9CA8-4842-A444-E20550E8A0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id="{3A106473-4F51-4732-91EB-BA119EC7F9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id="{0BB0C9C0-8E8B-496D-BF40-6F310A5C0A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id="{F1B3FF5A-B1BE-4F48-812D-C4835C76E8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id="{2C066F7A-70E9-47A9-AAC6-42F7D6EAD8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id="{FDE0C14B-2EB4-456E-A6D8-7435FE6AE1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id="{FD9D00DE-AFBB-4552-A785-B0697C0E7B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id="{1D0583BB-E307-45FF-9D62-5E9ED7F953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id="{A86BFE5D-EDD7-4429-8AE3-3D91A95696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id="{62584853-F089-4267-A59C-0587ACA398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id="{055A2E25-666C-4555-BFE2-414391BDB4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id="{35EEF663-4BFE-4E7C-BB65-6099174EE0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id="{44B7EBB0-8DA9-4B8C-84D6-2A91C2E4A0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id="{C085227E-C051-460D-A08B-4AAB09B966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id="{40359185-BE6C-4ED7-B649-38D53CE419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id="{AEA4A4E3-EB82-4FF8-9417-2D39D6FA91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id="{5BA2C9F8-EB49-45B8-9CB3-C707D57FBA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id="{FEC8F6F4-6F8B-4E4D-9847-E0C99CE231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id="{82BF0582-E6BB-401E-8D7F-4D10C22B99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id="{FE664A6A-D595-423A-AE0C-3C5CB22C4F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id="{72E30684-9806-4FA7-8469-2AEBD08544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id="{543C7919-B680-486B-927D-27BDAC3E01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id="{5F4C182D-E556-46EF-AEB1-7840CB5430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id="{F1BEEDCB-4855-4149-A2D9-7667065A43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id="{1C266FFB-0FA1-497D-A482-D2AE2B8E55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id="{881B9A1E-3B21-442E-AA8E-D52402E9B6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id="{FACF8864-C2AD-4BD9-B96D-A84DE7C80D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id="{98BF3CA7-F0CF-4413-BDB2-8DBB9A4CE2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id="{B7F57628-2141-4A95-B7D6-E275B5A1B2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id="{A233EAE2-E40B-43E9-8DC2-E87AF00DC5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id="{D9F32BA1-8382-4FB7-A262-8B95B4B006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id="{A2E50DE3-F02C-4D11-BAC0-E76FAB3149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id="{6C31E123-FD70-44E1-8835-46B9A04099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id="{CFAE99E5-5382-4A3A-A232-C256C20190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id="{27CE7A6A-D938-4B48-AC67-AEC6382692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id="{668B44EB-D3F8-44B7-8E3C-ED6D7FB788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id="{DC4CC8B9-D660-4086-8BE5-8135C07039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id="{2E3BB21D-A8AC-4348-BF7E-471A9DCD29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id="{892711F3-E27A-4061-BEE7-540134A7CF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id="{74F3770D-734E-4C27-AC11-9072D98651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id="{1F304AFF-7B11-4DBF-B9D1-EC1F272586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id="{44AC97D5-1A08-4B07-A972-FA99BE8463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id="{0FF73A65-748F-4B5E-8A03-837BE34A58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id="{F4268588-7EAF-4ABE-B7C4-3F4F874944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id="{B42E66B6-591A-4651-AFAF-5616AD5C38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id="{73EC7FC8-B8CC-4A33-9B1B-71A51F7AA6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id="{851FE650-DBAB-41AB-97E0-7C2B5EC1C3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id="{82DE0C30-2594-4537-B042-1F577534B7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id="{188F9EE5-1505-41A0-A0B0-8D912D2DDF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id="{19DF866A-F144-4C61-A500-2918F5C514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id="{25A2B8E8-9DB7-4F69-9520-2BAD0D36A3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id="{4ADF6282-F95B-4899-8F92-7B995CBE4D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id="{7FA3BB56-C214-4DA8-8894-4B8CB84E3D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id="{2BD0F018-1173-4EB8-BEDF-A7B4968A0C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id="{4086BB75-C47C-48DA-9CDF-87BBE4C258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id="{EB50E69A-820C-46C0-A2C8-A15442A2CD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id="{8DC9613D-AA66-45F2-8D6C-18BF413BE8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id="{7140773B-BBB4-4D78-A982-B936E4A4FD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id="{C3FDF898-F89E-4F03-ABE1-0C5EDCC5FA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id="{538E91D7-6376-440F-B7DA-033AEE2667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id="{C1136FB8-5EDD-45E7-9C93-11B3001E9B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id="{B52A889B-2284-4AB1-ACB7-7C68E7231C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id="{07AE4F52-C8BD-4C6E-BDA5-0C96FB5847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id="{16077FAD-BE55-42B9-8E97-DAF1857EB2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id="{BA0E21F6-5F50-4602-81AE-8596B977E9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id="{F7708970-3C8E-4122-947D-D904FC10F5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id="{50F29BAC-0198-4411-9C4B-8280209B11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id="{A4B4067B-447B-4C63-B7F7-AF39424C7D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id="{739C54F7-E404-4162-9792-55217D9672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id="{A09BC680-B0ED-4B75-90A2-BFBDE64A56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id="{1EA35B08-B50C-4412-9A4B-91A0496E51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id="{48014D14-B060-480F-942C-F7B706784E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id="{3FC489D4-6336-4DD7-97C8-347DDF008D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id="{497B5069-D976-4CC7-BAEF-824E6D5FAE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id="{1732F6DF-95C7-4C4B-AF58-F9C70AD5A1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id="{5F9EAB85-27F1-4041-99B9-FB996D37C7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id="{28277E29-39FD-4968-BEDB-432FBFFAAD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id="{98440F5D-D482-4F3E-9BF8-D392D6CC5B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id="{F3E87E4A-7155-4155-A304-11C6009CE1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id="{5D4887F1-C9B0-48FF-A46B-C97A4BE052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85725" cy="28575"/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id="{C936C400-7B07-4882-A1AD-827E43D2EC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id="{FFBA6153-8508-4C99-B0CC-DFE5B95EB2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id="{1AE07998-D3EB-460A-A179-2306FCB832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id="{364B5BE8-3B62-4F45-81D7-17C19840B7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id="{3342E22D-AD79-4236-8A9A-BEC14CF901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id="{50E3BE7B-6361-49F3-9C03-0AC77C1CFC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id="{7819EEF8-B481-4239-B883-B3799853BB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id="{AC9D077C-9468-4DA7-AFC7-8060FB474E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id="{06DC4AE2-0BB5-43A8-829C-53DC07D20D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id="{0F837858-D6BC-410E-8D04-23341EC613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id="{64A39EE8-52BF-4825-BB87-9C6A8F5C19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id="{07974C3E-AF65-42E1-B03F-41931D4883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id="{58A869D4-4C92-4F51-833F-A0B89CD5DB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id="{23AFF3E3-4EDA-44ED-B434-3FFA9718E5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id="{98147AAF-86A6-44A7-8C31-13F28BA454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id="{2575943D-BB04-4CB6-8D65-CF7CB70DBF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id="{A410C662-1E11-4D00-A5C9-F724774428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id="{FC61F4E8-D2E1-4F0A-94BE-B67A14BC3F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id="{53855124-FE77-4903-8712-814EA82CD7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id="{7433AAD9-F028-43E2-B2F5-2EFBB8322C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id="{2213B177-D2CC-434F-AE3F-943D5717F5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id="{37652D2C-BB95-4B65-87D9-9B4701C0BF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id="{BA04E4E7-5F1C-4AB1-937B-663D1A78E4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819150</xdr:colOff>
      <xdr:row>526</xdr:row>
      <xdr:rowOff>0</xdr:rowOff>
    </xdr:from>
    <xdr:ext cx="9525" cy="28575"/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id="{DBBF7149-C284-4C7B-A853-12224FB513B6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id="{321D7B25-2B6C-4206-A055-57289D78D7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id="{0B268F21-602C-4DF2-956A-25058686E9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id="{997562ED-55FB-4226-9B43-B3917B4189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id="{5CBE852E-2968-438F-8BB0-282B97E281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id="{1A7182CC-9D9A-42B9-8164-A7EF14BA52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id="{12A14B21-DF8E-47C5-ADAA-47629B6B4C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id="{EBB26E14-5970-4C60-B395-22A4170C4D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id="{0515E7B9-46EE-4CF9-883A-667A6E6A22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id="{50A7E99B-0A99-42C5-90FF-5F4C929D21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id="{4A4B1474-C895-49BE-8D3F-403EC49048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id="{685FA378-BE9C-4426-8D87-59CE7BBCC4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id="{4F064EF5-0341-4F53-9B7D-3423643FF4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id="{164A361F-91DA-48C7-A4D1-EC229BE86F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id="{F544AD7C-7870-4592-A909-81CEF3A249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id="{ECA1752D-2899-408E-86D6-866380038A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id="{C322ECC9-FE7D-46AA-B036-762BCBA736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id="{45AA721D-9F7D-4F45-8DF0-7D1A2B9821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id="{CE804581-7FEE-429B-B96E-83349F1AA2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id="{FDF66979-67FB-413C-B5EC-8BD5FB9918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id="{8FE58ACB-BDD8-422A-9A0F-E783737F78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id="{1C9C3C8C-409C-46C1-91AA-CA97563D8B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id="{8F189B37-56CB-4360-B878-8FA69EF5AD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id="{4DEFC894-2F6A-4BDE-998E-2D300D50AC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id="{68D80849-5C1A-4305-9AA1-C6961A4831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id="{5EFB3B78-C7E5-43AA-8265-1D14D974E6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id="{7E54A077-C508-4EAD-9BBB-5B3D9CAFA0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id="{BE7E3241-A203-4CEA-A6F3-4077F72D81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id="{6E9D4068-D3C8-4342-968E-88A77257A8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590550</xdr:colOff>
      <xdr:row>526</xdr:row>
      <xdr:rowOff>0</xdr:rowOff>
    </xdr:from>
    <xdr:ext cx="9525" cy="28575"/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id="{00510D6D-2310-404E-91AD-80F03D764DA1}"/>
            </a:ext>
          </a:extLst>
        </xdr:cNvPr>
        <xdr:cNvSpPr txBox="1">
          <a:spLocks noChangeArrowheads="1"/>
        </xdr:cNvSpPr>
      </xdr:nvSpPr>
      <xdr:spPr bwMode="auto">
        <a:xfrm>
          <a:off x="10160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id="{F30A5747-F808-469C-ADB8-2C9634F893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id="{C2FAD120-B7AF-453D-B64D-5B5D792840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id="{9C8E6292-50C2-49EC-8BE9-73111A541F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id="{7510C66D-F852-4DB7-A9EE-35BCD4C33C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id="{D6E4995E-8B38-4594-B9A1-CD830CBDF0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id="{A2ABC49E-CE07-40A6-8BDC-0B0BA34F3F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id="{AFD9B000-CB36-426A-9981-FDD41A1EFD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id="{9D748072-6FD9-4A47-B96C-9B57125CBF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id="{08E00144-252E-4BE7-825B-CAD52FBAEF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id="{A097A371-5B48-4FCA-AD64-070F56E9BD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id="{547485DF-A0A8-4C98-8866-B4BF1F74A1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id="{57C338F4-1327-4498-9C44-7DE92F4C60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id="{7497A23D-CFC6-4289-AA20-3CD1E91724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id="{B2E9E5A9-4184-4FA2-A503-469EECFAB3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id="{DB6CA790-D4BF-4DA5-BA4A-8A9815AC84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id="{78E5B8E9-CFCD-48E8-B0BE-954F15A61F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id="{9CB63AB8-51D7-4719-8EFC-544E68BEF6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id="{9C09E9D4-0F94-4A11-9B14-D878BF3EC1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id="{F3BD64B0-6FCF-46A3-BF65-4865F9B6C7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42715"/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id="{3CE14D8F-EFEA-464B-970A-316E59538D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4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id="{BA6E12FE-12D0-4939-9BBA-A9D8D22B58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id="{6D258916-4357-4FB3-B23C-2B1E8A5FB8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id="{072A74BE-A33A-41AE-A980-9371EE92F4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id="{87A94802-4B1E-4EB8-8B9A-B70A2AF02F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id="{D2C7A0C0-916F-4DEE-9E2D-97B2F5EAAA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id="{53D4C2FA-BFF3-4A92-AC35-6DD8E889CE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id="{0BF32085-EE08-4509-AA3B-6F40466D9D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id="{DD4E55CB-A31D-4FE1-8709-D00C923B6D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id="{9CBB3091-0D2E-48C8-ADFE-776665DD48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id="{47AC4B9B-6081-4A17-9101-94BD64EE73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id="{3F166C3F-13C6-46A5-94CF-D03D5520E3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id="{58AC389F-7F11-42FD-8684-087E05FEF1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id="{7B1A15EC-0381-4E53-95D7-B5633C16AE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id="{17C90651-DC8A-4EF1-9B04-826D391C24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id="{B9BF38E8-799C-46DF-A348-E0D6D3BD5D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id="{CF31C8D1-A0A3-4D1D-9A69-81D12BC7AE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id="{9155340F-2471-4F8E-AD93-9E5DB6239D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id="{5C6D3D0D-CB71-4CE1-920C-8537134D0B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id="{F1CDB176-14AE-4549-A27F-4C06C9F8E4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id="{ABFB3B62-6FCE-41D1-BA79-4A27EB5488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id="{92B0352E-104A-4703-AD2D-95453296C3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id="{52F8A93E-E98E-49B0-B491-AD8B5DD5A2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85725" cy="28575"/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id="{304EF070-E6E6-44EB-816F-039531FEF9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id="{BF453D6E-56ED-45BA-B9FE-87AF7A658E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id="{1D28D140-7A86-44C8-8483-BCC6B2A1FB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id="{59393C35-95D3-44AB-924F-2523EBA500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id="{AFB85488-4F72-4CD8-8345-4850869212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id="{DA2BD991-B8C4-48B7-B5B0-1CCFD03CF9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id="{A1A6E638-D987-476F-9A08-08F146B79C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id="{15C20CCA-276F-4ED6-A22F-277E2AE78F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id="{EE13477D-3312-49ED-8F1C-622E0B5317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id="{7C28753F-C4CF-474A-9040-8A5377F8F7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id="{AE7074D8-7BED-482C-9EA0-5801F8C051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id="{A96AE1D8-686A-40B7-AEA8-F2939BBC72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id="{E5CB7FBF-D7D8-4B02-B65C-5D4F799BE5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id="{21F757E8-8C68-44C3-9CB0-C77987496F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id="{C78C8DAB-2D41-41F6-A3FB-D2662348BA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id="{92AC3EFB-EB17-41DE-B2EC-1B81F2AE03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id="{3B5758C8-790B-4F50-BA97-85C2F68C9F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id="{6432AEDE-3817-4F32-8432-5927B6D8CE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id="{10A5D365-D23C-481E-838A-7B7FD78827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id="{B64CFD8D-04C2-41A8-9534-901599AAFD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id="{A71A04D3-E4FA-41B4-9FD7-BDB54CC650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id="{1F491914-9881-4725-9951-E0D99E6E0D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id="{B0AFB578-DE4E-4A06-A9FB-7309D839E7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id="{B9E31026-05C3-4DB5-AD4E-3EA7FBDCCA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id="{091DA997-DE76-423B-BFE9-4F9C3A3437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id="{5392E9D3-D010-46EA-A2A4-50507E75C7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id="{3BA651E7-E2C7-4756-BB58-784D26A7B5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id="{304F8F26-3151-48DA-A207-F7E2A40D2A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id="{24031844-BD76-4DDF-8FB6-C2C865E9AD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id="{15FE6CCB-5B5E-4F49-AC9A-66307BD71A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id="{35150225-D684-464A-9922-90E25BC580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id="{4983109B-F80F-4CC0-9D7C-D7EEAC052C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id="{915518D2-B30C-4E4A-A116-EDE30C5A83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id="{B828569D-03B7-4E7C-86EF-91235AE4C4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id="{A0AB59FE-7C31-43C8-9E3B-858E63E275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id="{10678454-950D-45E0-B1BC-3E209EC7CA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id="{F11D73BE-9648-4CF9-84D4-AC96BB5140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id="{A10FE9C0-07C6-4B5C-834F-11A3BB5FC9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id="{8D9C1DA5-65C4-4AFE-8B54-0995578058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id="{54A7585F-550A-48E4-923E-68452A2CDF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id="{DCA29F7E-92F0-469D-9898-CCC671D419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id="{A98ED56C-BE19-4629-869A-AA80EBA374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id="{A6BF0A53-16D1-44A4-9C2D-6B08F18B91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id="{24C80687-9068-4942-BA00-5C8E77BACD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id="{1F32E750-0606-4259-9051-8AC9A42BD5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id="{1C3091B0-286E-4F31-9B96-8C1A0B90E6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id="{150F6C4E-A69D-4146-AE43-0548268679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id="{5D3B486A-788E-428D-93BF-DD4609671B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id="{266D949B-836B-48EA-B4A0-88C54DB0F5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id="{1D279C2D-D9DC-4F76-AE09-BF60540B69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id="{04641E58-AE7D-41C1-9B5F-26955BCB58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id="{97DE3B98-59AE-4C38-90A0-3601F638D8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id="{675EDE1D-8373-4A06-B2CC-D2E07A87CA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id="{07FF8573-F557-420A-8A33-9D9CA49883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id="{3EC035C7-A7DA-43C4-87F2-32EB86241E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id="{431CEFF9-BB0E-4F7F-8D7B-5FFAC3D00E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id="{6BEE2F46-7963-468D-B267-B4AB885FD7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id="{800B400E-9AC3-4149-8685-909A0D5B07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id="{0C5A1687-8AB8-49F8-9FDF-82CC7CCA95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id="{211A0B7E-AE70-4239-9546-DBBCE62C7D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id="{0C96131F-61D4-4AE8-9387-32CCF71BB6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id="{BA362209-54D6-4924-AA46-1695EDE3B5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id="{E8EF82F1-7950-4C00-907B-43FAD367AE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42715"/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id="{2B453609-F6D6-4FEC-9CB6-EAB876F157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4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id="{CB554770-9CFE-48FF-B333-B07B5BF245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id="{CB087E67-3844-4A33-87B9-8F26873F24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id="{C916F53D-5AEB-4E22-BBCB-1C4D0932F1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id="{D59F1F99-4B51-41CE-AF4B-59922604EB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id="{3D21003E-CE6B-4AC1-9609-BD36171B8E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id="{5C1C4C13-5B83-419F-801E-89BDDB91C6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id="{894B0E5E-ED05-4A66-A1B0-B061F9AD50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id="{E9ADA5E8-5966-4B9D-8D46-CC4705063F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id="{0B9B3FAD-2028-48BB-A8CF-E5E091E3B0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id="{4B9ED9B1-E500-4F75-A991-79772D3688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id="{7F399C8A-628A-46C0-8316-678E2C7183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id="{5ABC610B-710F-45DD-A3B7-4F1F0B9C99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id="{7DF61B85-C6DE-461D-A643-01475A0F84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id="{5628FBB3-CC5E-4830-9FC3-8A0CA5CECB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id="{1378E80C-AB99-4C2A-95AB-4F520C82B3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90122"/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id="{6DD9B46E-08DA-4C56-8A9E-D1D100F352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90122"/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id="{3C2932AD-AC21-4B11-A720-364877350E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id="{B1246FA3-8546-472B-8347-25CAF67538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id="{A540F6E8-AB8E-4CC5-86AF-2F8B319B81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85725" cy="28575"/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id="{FAEB24EA-4794-4570-B668-9D35D7A72C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id="{29D6B6EA-A6FB-4B81-8B76-D86118F6B1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id="{FC17E9B7-932A-4D47-88DA-9489648D46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id="{8CB2023E-CF64-4D86-B843-4AAAFFCDAC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id="{6DF7C50D-E9A7-4866-9063-F30134A9B5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id="{09BFBE0B-0722-4DED-A86E-B5DF4F5B40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id="{872487AB-E464-44C8-B4E4-F4EBF8D70C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id="{AA56DC3A-1503-42BD-A5F3-21A7AAAC66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id="{FBF4781C-30A1-4B07-A19B-7D9D654892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id="{72F7C009-A755-4AA9-95AB-6A6B6F7778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id="{0784C19E-9907-4BD1-A291-34AA3B4FCE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id="{87FA0A02-9299-4E99-853F-7F4C950098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id="{F7E944CB-3CA2-476B-94CD-50AB03C3B1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id="{354894EA-7835-4AF8-870F-50AE8184C2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id="{6D522AB6-E3A1-466D-9D83-FF31BBC742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id="{50E08BCE-3D76-43E6-88B4-502FBB6EA1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id="{28E77DA3-D761-4EF4-A5F4-697C03B5BA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id="{7C91D18D-6E33-4F78-99E8-29DB2A2F09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id="{7DCEA199-E696-431D-ACD0-D2B58FC74F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id="{E35FF637-802B-40F8-BF19-3E16A03289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id="{22FABC5B-BD27-4DDD-BCD6-8BBC9F1BAF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id="{8B3268A4-333A-4F38-9364-FA24411300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id="{6DC8FCF4-5979-4EBE-9664-75FF5CF0C9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id="{6D5E0561-AE9D-4015-8C2B-BB20D0498A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id="{5E84B0F1-C3A2-4245-873A-C12305846D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id="{75BAA8F4-831E-4903-84EF-63D8D23C0C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id="{DF7D7CF7-19E7-458B-8C50-4537BEC14D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id="{321B6CEF-2E9F-4C8E-896A-32CB989A0A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id="{2ABC0AB9-E06D-4AF7-BA81-896B7578CC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id="{72BF380B-563D-40C1-8E15-6701854F37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id="{0C764A98-E4F2-4431-8C0E-8316D833FF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id="{D806746F-31BC-4587-84DD-D05FAE4C26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id="{9A1D9C6D-A166-4826-893C-1E2685B260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id="{A8C9F83F-CD75-4110-9C0B-583132B677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id="{6995DE20-933C-409F-9F0A-569880D74C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id="{16013D04-1DDB-4F81-A8C6-E7CFBF78E5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id="{08641549-4009-47BE-93B2-CC1E10A925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id="{38260A3F-D8C4-464E-9719-6FF4FA8787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id="{2C99CA16-1584-406B-940B-DCDD29DF99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id="{7074CA70-8DA8-4966-92A1-A3BEBA25C4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id="{FDB79F4B-B265-4694-8ADB-A96A73FB37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id="{0A3591DE-B437-4FFB-86B0-4C45158BEA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id="{5F1015A3-F07A-4AED-AF23-C3AF9BB903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id="{E724BC80-FD7C-4EDE-815D-3D19308F31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id="{DEEF2F4C-2359-4A1D-85EF-41316821D8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id="{C296DAEA-2741-48BC-A1B8-709F398DCF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id="{EA8C3BD1-C9DA-4AC3-82BD-1A1D8B346D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id="{0AF93152-9D50-4F6F-A237-7EAA63FF7C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id="{23634866-474B-4F07-87AB-6419DCDC85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id="{B1720885-B594-4CB1-8D5B-F3694203A4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id="{AB3B92D7-7053-4F7F-8347-D6B46A8CC5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id="{4A9493EC-D79E-4232-AF02-8262AB2DF0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id="{864218CC-BB3E-4500-BCD8-A6C0FC9E05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id="{0BE5309E-C384-4EEF-A4AD-E0A248084B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id="{3F1C0995-DD17-4550-93E9-3563DDE888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id="{37A1D27A-60EA-469A-BC48-9626836903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id="{BF9D6056-380A-4C17-82CF-D91D5156CF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id="{C56A1C06-88F3-479D-AA7A-F27622781C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id="{504B6B6E-2B81-4ACC-B0EC-32F65499DD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id="{04266CAE-310B-4F4F-B0ED-BC13C89346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id="{47747F12-0A7E-4331-9305-8A84605305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id="{AA795EEE-5A48-48FE-96D6-A5CCDD5691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id="{D71E4782-C0BB-419D-A433-4367900343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id="{9AB4F13F-6A95-4AA9-B7BB-077FFED60E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id="{67CF2BFA-A1F9-45EB-9318-F09BA06C6A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id="{67C2773A-45F8-4EAB-8732-3E2D527380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id="{9C9F8F18-3563-430B-9E0A-5C4997E8E8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id="{30B8BA9A-8BCC-4ACF-8E2E-EDD1F32D40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id="{BEE6C311-5D70-436A-8613-50FEE9ACF7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id="{FCC3028A-0DAC-4D47-AE93-3AF5B59A00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id="{52BDD518-6988-4026-ADDB-B767AF27B1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id="{0059E3FB-FDA3-42B4-A135-6E060D66D4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id="{151DC04B-A454-4C48-81C7-ABE665CC4F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id="{06F3D2D5-E7BD-42DA-9035-BD74990E65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id="{1FEED07A-533D-4569-8D73-A136F94774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id="{60263C19-2536-4780-97EB-898BE06621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id="{B445EEA2-2592-4FBC-8323-F79EC67905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id="{6B8CC77D-D8DD-4290-B6DA-F0C6CA6CC6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id="{745BA7AE-E556-47AE-B97F-5F40A24D03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id="{B2F89B61-0E7C-4EA5-9587-52F1128E71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id="{AC7A6E62-C501-45A1-B7B3-B574695E7C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90122"/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id="{7E9642C7-204A-4C15-999D-E5666A6BC6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90122"/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id="{5E8116B3-C768-4B37-A17F-538A279F1B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id="{EEAACF46-AB8A-468B-BA2F-AA1366A41C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id="{B8895A8D-E233-409A-86CF-59CEB6506D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85725" cy="28575"/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id="{FFF36207-AC3B-427A-AF81-F611DE3F58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id="{0B33C797-045B-40A6-8658-B35878929C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id="{DA3C30DF-D407-4FCF-A70D-35A6DD0892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id="{407A5725-F885-4227-9F08-D4E6206772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id="{A579C2F0-12D7-482A-BC09-489A9B0184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id="{6F6C146F-9D4F-42F2-B640-708975DEF3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id="{AE0C2459-CB0F-411E-9947-D7110DD888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id="{99DC64A1-7AA9-48DA-B00B-7C51A16EDE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id="{91BF33CE-D33C-48E3-9600-F2EE2E169A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id="{F07DCB91-8B25-442E-8D35-96C3517C3A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id="{1B1DEA5A-1C74-4A61-9359-E88CA86E4F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id="{A5DA27BF-8311-4617-83A1-DBDD6FF2DC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id="{9698E13A-51E8-4EA6-9324-29410C3E4D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id="{94822F80-37BA-46A1-865B-896E61A65D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id="{C7A1CFDF-F468-41F5-83C9-0F2F97C56F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id="{409E7F19-C514-45AA-8C30-6A8F5D4F2C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id="{05EB8AD5-2E74-4851-AEF6-716DE4A5B5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id="{E4708182-BA75-4BCA-A529-D4F5DC2F36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id="{E7F8D71B-78B8-4962-A536-42696C1B2F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id="{D951D651-85C0-4CEC-8435-99C209D5A7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id="{E6797766-6DA2-404D-ADAE-3C41F2AD0E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id="{96305F77-C501-4620-886B-C4D70B10F2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id="{204A3CD3-7ADD-4DEA-B87E-B6A2BF52C2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id="{AFA7AA36-EF20-4DFB-B41C-23750DF341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id="{D2270497-DE9C-48DF-80BB-08C2435AAD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id="{1B2489AD-685E-4659-98E9-5E5BD7DE10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id="{EA563278-7987-4EF0-818E-F433A162CB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id="{65DBE1C8-8F7C-4DE6-A958-D0561506D6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id="{EA5D7917-B14B-43E1-86E7-FD1BB621C9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id="{CBED6FDA-A775-48BB-BFD4-59BCBFAC0C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id="{217B2802-5F4A-4BBF-B7F6-D5A6647F07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id="{CE865C8F-A8BC-4D7A-8715-8BC7AE82C7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id="{1A067B0B-A856-496E-9D07-EC1DD554AC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id="{174C7C9A-E0F9-4DCA-87E2-337C854C70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id="{29409E9D-FCEF-41E3-AE06-FCDAF85AB5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id="{ED4FEBA1-C024-4170-A890-C3DBA0E226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id="{BF36F16B-98E4-49AB-B087-9AA41C1AA7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id="{4A239A1D-88DC-4EB0-8BA0-7CCA403EE7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id="{ECEBED5B-C986-429F-A8DA-919C00ABF9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id="{C94EC5A9-3506-4B81-A56E-CFB44A2280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id="{CBC7F51E-73DA-4B58-B182-C43FB91CD1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id="{2AA07054-F2A9-4F48-A76E-1BAA74EBAE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id="{0D37564F-A735-4448-B721-A9729AF922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id="{379AB3A1-A235-4F63-A1BF-0FA9345975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id="{907A0297-7093-45EE-AE90-0CB3D23CC9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id="{BB64C379-4339-42EB-82F9-47634F86A1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id="{5D5BC4CC-50BA-4323-AC41-04137D8B3A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id="{0862DB53-DD0D-4F41-B274-721FC59811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id="{60F9DC2C-FD0B-42C4-A373-13EA84DE81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id="{0D0F582F-2D75-4BB9-9CF7-9B0CA4E234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id="{0C1A214C-294A-4379-AE4D-E3EBFEFA6B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id="{D864807A-5182-414A-9CFF-608546ECBC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id="{44CB7990-9612-4914-998C-743DFF4EE9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id="{A59A7460-3D94-4ACA-B1DF-1E4F2F9506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id="{BE13F373-61A7-4063-8BB7-35C24E25F7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id="{33F30BCE-A225-4EB1-B42C-5A3EE01292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id="{A217C927-40A7-439F-AEF6-8DA5FEDF5B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id="{049C7831-2A65-4794-A6C1-2D8B158389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id="{15FF8028-BF7C-488C-8827-9F939DADE8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id="{316E9E12-10A5-46DE-91A8-DFA2B30C03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id="{50BAC892-D8A9-47B1-AE25-D88E97B1CD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id="{94AD3976-428A-4F6D-9295-CD3B43487A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id="{85B288A3-0397-4278-B226-8836336E0C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id="{94406970-D50B-4E9F-A67C-A93BAE1EE0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id="{316CF1A3-D193-42BF-845C-244733663B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id="{070A36C6-FEB3-4DC2-BB78-E70BBBE8EC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id="{A8B1527D-E216-4343-B79A-4F07388EA9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id="{1433692B-A620-4054-BC83-D82E53BE76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id="{978E07AE-9B23-409C-B470-B6D68E113F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id="{2F1B3239-71EB-499C-8470-341ABF9361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id="{FCBF9876-6A83-4D32-BFEC-44F384705F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id="{0EA3402C-2245-4FFE-B7EF-B6FCE513F8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id="{1EB1D174-B3A6-471A-9326-6ECD01B36E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id="{8BF5F2F4-BECE-4AD8-B0C8-CC5F01FFAA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id="{D20E4068-2928-469F-B897-68B5D9EE7A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id="{FF317C03-93A6-41A8-B05D-D6809BADE1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id="{53D3BFE2-9636-49A2-89A2-31285AD677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id="{2E461CAC-5AEF-47C8-9603-55B5D9BFDE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id="{4D1D916A-CC11-437E-A1E7-9F3127320C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id="{445AF651-4924-49CB-ABFF-0790967093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id="{FDBC5E4B-1FFB-41C7-B19A-2F3AF68F3B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id="{C37F002D-4879-4F80-A6B1-524810B3F0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id="{2105E14F-D8D4-4325-A5C5-8A30C0E282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id="{996BFDCB-F26F-4D07-8F46-EAA7CCDC7C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id="{835BAE75-88AE-4CD9-966C-97F2283CC6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id="{9A23483C-EE36-44DA-96B5-A5169FB509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id="{3955A040-CE95-4490-B662-5B9F6E4C7E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id="{327370AC-2442-46F0-B819-5F80A1AD29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id="{9A032C96-6094-4DFB-8032-C60D8BF4A3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id="{BB0DBBD6-9EA4-454E-A759-848CEFC171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id="{E5DA5CFD-ECCA-4D25-ABCC-9F1D5C6B36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id="{17393997-0336-431D-8F65-0A52E9468A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id="{080D7FA1-C891-4AA0-BA42-E4E871F962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id="{2348720B-5397-4A00-B64A-6C77839F10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id="{CCA78495-5036-4145-903F-0FBD4430C8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id="{AF39BA05-967D-4248-95A6-9B45B2018C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id="{ADE0C4C1-316E-429B-9948-5753D7E88B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id="{E948AE6D-1544-4E5F-BA50-DA2B91CD31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85725" cy="28575"/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id="{6903FEC6-904F-4BED-B24C-02545FF25B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id="{C02BD6EF-73CB-451E-BCD8-0844170D10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id="{270344D8-4520-49A4-8E7F-FCF42E1AC3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id="{B4123755-43BE-46E4-AFD1-E05B1D0CED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id="{ABD7A5E7-D860-4C1A-AAA4-156B5C9733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id="{C21342D0-C804-4354-B504-EC22A2D6C6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id="{2DBCA06C-94FF-4112-85A9-1259ED82A7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id="{DA19B590-B9BC-4CFF-A6C7-A1B10BF5B5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id="{A6706B24-31EA-4E17-A4FB-1BB424AD1D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id="{141BB4BD-1988-4160-B5C6-008BF92E8F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id="{5C16BA6D-5A19-4D03-8C40-0507BA6E79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id="{9C7C076A-577F-4235-BC9F-5CA3E39FC0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id="{9FE401B8-2E3B-4939-AB1B-C876F40523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id="{2A8C7946-8921-4E1C-A8EA-D7F234DA00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id="{37E0EC7C-5BEC-49CE-A771-82DC2CE8DD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id="{96D53722-2BE7-4EF0-97ED-28B2DF3EC3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id="{A65114B4-CD6F-40C9-9DBA-27D1182FD9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id="{95FBDAE3-3ABD-4843-8737-38DF6D2EA1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id="{85E7E989-BC60-4BD6-945E-3BFDC31BE5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id="{EF4F3179-C3FC-48F4-B6D2-DE7164C59E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id="{288738A6-6847-4C23-AE72-0678A5604F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id="{2E372E16-7046-49B9-9650-1635C8B072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id="{0F6A6424-B996-40E9-978D-CDFC5179DA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id="{0043D0C9-CF7C-42DB-9CAE-A132F86406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id="{6B8DCA32-CE69-4F02-BDB9-F31EE17E17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id="{260B6FBE-98AE-42F2-A9AE-636E05D895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id="{118B9B83-C065-4B7F-8E57-673260E3A1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id="{6D0043CE-6BD5-4F0E-8A9E-F676DA4001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id="{3DAFDF7A-59C8-423A-965B-7175DD84FE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id="{677EA3CF-2050-4BFA-8064-C24D3EC3EC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id="{6D6F78A8-D4E5-4182-8AE9-C40DBD4B4C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id="{13D6E7FC-075F-4E2F-96FF-F521F2E098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id="{E5DEEE8C-7405-4DA2-865F-428AECFAE9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id="{65FB8226-DEEF-4692-B0C6-1D1565C046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id="{F8930337-19BE-4250-BB40-FD2B633788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id="{65E7762F-3E2F-4EFC-A6B0-FA5D5FB914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id="{391013F9-231C-436F-8DDE-92EA73F949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id="{787B464B-59E7-40C7-A5ED-6F8BB6F7D4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id="{5C963BC8-B6CC-4509-B9E9-60E24A2B17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id="{7437AC4B-7CAE-43DB-959B-762BDF1F01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id="{885A42B9-ED05-4694-9301-2858AA81E4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id="{04CF2025-29BA-45E6-84EA-0A5883C042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id="{F081F054-005E-433D-B644-F9523D6384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id="{DF16C44B-582E-45E6-BE0C-EB1240FB03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id="{65E26768-53A2-4C2F-8375-690517538C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id="{DBCEC0E7-25ED-4F5F-827B-2BAB2D2B6E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id="{4F0BE2C9-5E25-4386-805C-5695B7BC52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id="{ACCE2124-679D-457F-8771-8F37821421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id="{8675DA84-97D6-4EFE-8795-F0E89FA6C1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id="{A81DFBF3-FD45-4FCE-B825-8447D373B6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id="{B595FFD6-6074-484B-BAE5-630A4960F7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id="{41A5E497-CC2F-442D-AEB3-5202AB5388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id="{D5896D04-186B-47D2-8151-914C6F2AF6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id="{7795B8E5-4798-4AFB-9C56-75DBB5D77F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id="{256A515C-135F-4C30-957C-A81CDED127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id="{71B6C653-2986-4450-8A86-71736EA514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id="{864641DE-8FF2-4624-9E0E-CC681B8DE3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id="{52706037-BEC5-4844-B449-99D003BD5A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id="{DA60B781-13E2-478C-B360-934668A6F4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id="{0EEA8438-7F30-4EB9-BCB4-C8B1E0B2BA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id="{7A38C3B3-5980-4684-81B1-359327BF0B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id="{342BE9E8-DCBC-4E82-A978-76EE38BDB1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id="{760C9C59-8306-4ED0-AB74-D53AC7BBCE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id="{1949074E-E10D-4298-AE9D-D11BE9529C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526</xdr:row>
      <xdr:rowOff>0</xdr:rowOff>
    </xdr:from>
    <xdr:ext cx="9525" cy="447490"/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id="{78676290-4B84-48AF-99ED-88805868341B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id="{E4357CFA-9F7A-4631-A7AE-CB96581D5A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id="{613ED409-EEF4-4428-9A7E-7CB204906B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id="{31FE49C3-D985-43B4-8B85-3913E4E97D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id="{5BEDDC55-BC8E-45E6-BE3A-6A4A1E038F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id="{774BE9AE-AB61-4550-BC5C-FE21F8C3A6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id="{034570D5-0687-4245-AC08-CA3EC85D78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id="{B53EBE89-E621-447C-BDFD-A5F37A19A9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id="{85406E45-9CFA-46C2-A0B4-B42D8210E2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id="{B1E88993-10EB-4132-B807-1EB1EBE5BE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id="{4EE5F40E-EFB4-44AB-B1A2-D920FCD142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id="{201395E4-FEA2-46B8-BE49-D69D8BCF91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id="{1DFB98FB-1DDE-487E-AC31-35BD522D63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id="{194E7FB7-B6E6-4525-9033-040CBDCA65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id="{2F930BBE-17A1-47C0-8B59-41EC7DD10D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id="{188B778F-CF31-40F9-9034-657912752B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id="{973A4AA7-8214-4BED-8E33-9B3355120E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id="{D3A8A504-A105-4D18-AA7F-6B2C9E183F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id="{9B4EA350-7D15-4B2D-AA57-68B22AA783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id="{95727AFB-FFA1-4383-A7CB-621A892D2D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id="{7D2931F5-BA1A-41F8-A74E-5EDE670CCB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id="{08B74387-7818-4BD7-AB19-5D3B3284B1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id="{942FC52C-49BB-4E65-8D31-CCEB1F69C3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id="{78BEE9A6-6D71-4CBF-B369-AAE348AF55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id="{CEACC4A9-4EE1-458B-8D28-5C51FA2A71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id="{D141E342-D46A-4BD0-8EEE-D69486945A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id="{CC3E8277-23E6-4141-A94E-13FA5C50F7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id="{FC90FCA9-EBAF-4272-9B75-5F0A651D94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id="{0E7F328A-974D-4346-8396-3F72AB8174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id="{D1C7F2DC-FD2B-4EC2-A966-19EA63F9D2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id="{74785A90-EE1D-4FFF-8B89-1010407942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id="{7D8A2936-E5E8-4E0E-ABCF-E99D12F800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id="{5825DB99-C0D7-4FEF-B81A-9DE85C43D6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id="{63D346D6-1C75-4B22-8D98-6485D2F7FF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id="{7199EBB3-ABEE-4568-AC09-5720FEEFFE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id="{0EFAE741-8694-479C-B28F-DEA0104152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id="{F64BE3DE-1FBC-40DA-93AD-7E70CA2CEE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id="{E5BACE76-001E-4F5C-9BBC-9DBBCAA605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id="{47E3B72A-7D1B-4250-9DDE-7715CCEBA3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id="{BE75BBB6-B1E1-4541-B0C1-3F6D1DB969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id="{F38AF410-FF81-42A7-A880-3A023EBA47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id="{B8886159-A355-44E5-A9EF-EBCD303839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id="{9D82A23C-7435-4B9F-ADD1-95F03B0FB5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id="{495E1F36-4CF6-4EC0-BD28-643C737506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id="{8AB917D7-8619-4883-8739-B7DE8FA0C6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id="{852513FD-3E23-424E-9572-2C9488F812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id="{46443FDD-B737-4327-85BB-E532BE867C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id="{59100F7B-FC3A-488E-9736-A3B99C3D3B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id="{F307AF9C-FFD4-4E2C-8C75-0775F65262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id="{8B629F51-6B90-47FB-BE39-343FF19799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id="{56A1615B-C469-4B75-81DF-98B1712920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id="{7D51F064-2CF1-4762-A170-54DBC96A9F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id="{A03583E9-EA46-4E49-8236-B3DDA50212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id="{14CBF4A1-CA9D-402B-80D0-0600E4CD23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id="{B1A2C9D2-825B-469F-9BBF-4AAA46E26F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id="{298FC5D5-4CD6-4F9E-B59C-65669370DA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id="{0DEDA303-4A7C-4310-9C3B-0B8C17ABC2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id="{839A45CF-8500-4FF9-ADE9-1605D918F9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id="{96B63A4B-7879-4281-A2AF-F2615FB6B4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id="{0B40DABB-262E-4BA1-8080-D768A955C5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id="{7844FD57-684E-489E-96C7-E3AFFB9E8B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id="{0F93C080-A7FB-4EFD-A2A1-9311180E28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id="{892BB802-494A-4753-ACAE-362473DB28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id="{A3181076-0D5A-4348-A0E7-5431734EB6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id="{C5613473-D1FB-4951-8456-DF62FEB5E3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id="{BCC25390-7F68-4796-888A-F9F0B9D62F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id="{4BB37C91-06DF-4BD4-AE94-939CD72DE8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id="{379E034C-66D7-41EA-9154-1FE43920D1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id="{5F898E3D-8C5F-442E-A082-4FEFB4FFBA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id="{9AF10E34-739B-4EB5-A912-B89599ED38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id="{03B015D2-86EB-4C7E-8FE2-FC01A4BC24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85725" cy="28575"/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id="{CE161796-685D-40CD-BAA2-B0CB28F035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id="{973469B6-418E-4DE8-AF8D-EE5E7B9DB3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id="{A8FF8616-82DF-4BBE-9DF8-621D93B0AC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id="{8B0B96BF-CD55-41A6-8345-EDD2FC6D7E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id="{E50FC3EF-3737-4391-B30D-AEF5F171AB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id="{214B5DF6-A105-4E6D-8128-94E603963F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id="{07D624B6-3A3F-4B69-9E74-E8D791E833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id="{BEBACFE8-607A-47C7-8BBB-A53837E3EB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id="{3EE08FDE-36A7-4793-BD3B-99D3E0B82F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id="{2176FF02-8893-40DC-94E9-0F9848640D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id="{63142E64-5488-4DDA-9D67-5522CBCC89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id="{CB6B6885-89D8-4B53-A1EA-0E3A64B3B4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id="{89AC7848-F6FD-44CE-8456-D14FFDC701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id="{DE7C4666-5386-4B00-ACC7-BA8DA2DA57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id="{71265146-016E-436F-AC95-AE6869229A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id="{1734568C-B4D4-43C6-89DC-920924B01A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id="{22B1DF3C-3FE1-46DD-8819-F816A33473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id="{DEB5B960-23A8-42DA-BBD3-E2A9A34351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id="{4D53AD5B-1BC9-4996-A122-050F1FE6CC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id="{2A1E40A6-14DB-4876-9D24-186DD66748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id="{1A0478B8-58F2-41A3-9565-297F106495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id="{4DA811B2-25CD-41B1-9CE0-880E96C34D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id="{7BF816D9-AE72-4FA2-9587-65514DF1FD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id="{5A7914F8-C629-4ADC-B27A-7CF671B73D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id="{04214894-6624-4EDA-A197-584A73777F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id="{E6534380-1665-4F7C-AE21-022B83F102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id="{56235EF1-2C11-49FD-B98B-69DF1BB3DC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id="{3BABD6A4-461E-482F-BAAD-076A32F5C8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id="{56DCF950-8B01-401B-A969-DE4EE9EE76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id="{E854F535-3B68-4045-B319-5F88669EA7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id="{F9D8E687-EF23-4B24-8F89-C88B08D5F9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id="{B41B6029-ACA9-4979-8610-804462CE2C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id="{84A41B39-D811-4983-A39A-692ED8993C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id="{289932D5-3B81-40DA-AFB7-A12612DF98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id="{082BDEF2-153B-4EA0-A038-01D3C10154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id="{1111B512-CA2B-4D9C-AF72-97AE5C67E2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id="{B9F470C3-6EE1-4D68-ABB6-DDABE44C0C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id="{D562A741-1DA0-4306-9CF1-E9510E6533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id="{1D5B91FE-060A-4A11-94EB-D8E26DCEA5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id="{282844FF-99C3-404E-AB03-3034E3E557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id="{86440723-1724-4C72-99B8-1765A72635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id="{94763E71-61BA-49D2-ADEE-E3436EEA8F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id="{6AA6612F-A82B-4B4C-B6DB-E5DBE30EEF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id="{1A4979E9-1203-4C4A-8701-DD0F528013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id="{02595E28-BC74-4A53-AF6D-43DD5699C4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id="{6AC790BD-177C-4454-993B-F641C06736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id="{A170B082-18A1-4CA7-B1D5-DD59ED5735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id="{3850117A-CF58-425A-8B8A-CC7F8628D9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id="{86B7E836-6E7E-4049-BBB3-BAA7EC0337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id="{F5C503EB-FE95-418C-8D1A-98D05E39BB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id="{A97B7D4E-EF77-4090-B76E-757408E2D5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id="{01DA7B4B-7E62-4C03-BA2C-DD56EF4C63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id="{35057EF4-9A2C-4768-A768-0F7B3256D9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id="{C6316C2E-6CA6-4384-95EC-8597179DE3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id="{0C26D53D-8DD3-4B14-8B3E-8DC37D9BC2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id="{E8A97FF4-8487-4C14-8C70-DEB2705706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id="{2A8E2384-0C4F-42D8-AB61-6783D3580A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id="{415CCD86-B4E5-4AEF-A30D-D1BCCC5CF0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id="{BBA8120C-0053-4FFC-A49A-CB21DC21C1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id="{8F465770-0D8E-4C2B-900A-A576AFD91D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id="{9339AE71-C571-4132-BD4E-100D1026A1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id="{A5520C4B-8EC3-4A3C-8E8B-A32AB20C42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id="{52F74001-0400-4157-9BE9-C7719A1A26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id="{D93A776B-E79B-48A2-9F2F-D1DF05B114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id="{9E585B6C-AF9E-4EBA-B8D1-946016AA40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id="{56A967F7-E36C-4EE4-835F-DF25AB5AAC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id="{FD05A3B4-13EF-450C-9703-769C58AD1C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id="{9C6BCCAF-AB10-4047-B377-7F328F28FF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id="{ED69E4AE-66E6-441E-800E-4C1464FB84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id="{E44693C2-F600-4A10-B5C3-4ED3DB4937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33190"/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id="{3E9D79AC-6CE3-4323-A472-9B6E5BADB1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id="{6F4A25EB-0565-4CCF-A8D4-2A231EE0C6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id="{5F9D4D6E-83E4-4D5D-B1F2-F319557D5D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id="{22657784-1B56-4DF4-A3F0-C2D91B51CF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id="{C86BA495-30F3-4FDA-BDAF-602809CD84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id="{7166B4D7-EF01-426D-A0EE-153F3D1BC8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id="{D1101E58-4E3A-4FF5-ACAF-690FAA4210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id="{6666C372-0C85-4A99-98FC-B9F755E1B3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id="{FBF8EB4E-CF1D-467D-A868-8E0D16B9EB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id="{FABA9801-B962-4F1D-B22B-5518152DEE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id="{34C5F1D8-EF46-4EBE-93E4-ED14504BCA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id="{733E5099-CF91-48F0-A6D9-6ACA68C969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id="{192978E1-88AB-444D-9D93-CE7A52C482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id="{A4ED9202-E817-448D-9DE3-7A863D3CA8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id="{D5CE4D3B-EF9F-4505-BDB9-14ECE5FB6D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id="{AC7B2FE8-E84D-48E5-A874-6BE4A3C398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id="{D73BF134-1FBA-4C18-8208-334C1C2AFE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id="{934DC91F-B35B-40AD-8903-6C53B5CDCE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id="{318EBDBC-36D9-4C67-A0C7-F6DBFB4FB4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id="{B445B924-546C-44A4-8197-DBDDC2F979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id="{F1A79DC7-93F9-4066-81DB-4024BD2150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id="{323EE301-FDA8-4E12-9689-A942A931B0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id="{29FDC094-6E76-4297-A457-CC7C8B118C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id="{BB7B68EB-C39E-4F9E-B7F9-7422B73602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id="{17D3462D-6B68-4B4D-8A1B-C583B0E2D3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id="{CC7343F4-A08B-4434-89FB-5711B96FC2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id="{C837989B-14E9-431E-8412-BDE873B94D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id="{493B6DFD-A936-41B9-9333-1B8071BD6C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id="{12BAC880-05D3-4A68-8A05-A71DC888B3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id="{67E129F0-B0B9-482A-A959-AA53A40CA1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85725" cy="28575"/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id="{B76A3A00-E423-466B-B65B-602AD1F3E3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id="{0F7D6CD5-3AF1-4224-81A9-3F5620C7BC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id="{28D7F20F-367C-46EF-AD2A-11024D1980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id="{6F1DEEF8-E8BB-47A6-89F3-1B04CFCB56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id="{0026B1E6-0C49-4A74-AB28-7022F3809E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id="{39FAA12B-81BB-4875-88E2-5736D6E2A2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id="{AA8CEA0D-2CF0-4008-AB0D-0D93F5F070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id="{9A3B131F-3324-437F-9241-B76C1C02CE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id="{B650EA28-65F9-4760-B31E-EC4EF8981A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id="{EFD9F5EE-6E0E-4AC3-8387-F57DC54A87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id="{D19745E8-0DC2-4AD0-957B-CCF55AFEF5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id="{C5319768-3DD8-4C59-8B58-7A73BB1D35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id="{CD95E43F-722A-44A7-9FBB-00ED2871CF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id="{6DF6AEA7-31EC-43F6-8D96-8A84CF1E21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id="{2265B7BB-A46A-42F4-942C-DB31274CAB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id="{70FAD2BA-A611-465F-A191-17AA43BF11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id="{49C3034E-821D-48AD-A907-8A52A17F5D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id="{B625A624-5CF0-4594-82DA-F6705C9950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id="{3BCC7A1A-4AD8-4634-B809-CBE01438E2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id="{5EACFC24-0FB0-4E84-94E0-6486D29C96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id="{E348DCAE-E039-4E7A-8237-4AC304E514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id="{0B8C41C8-57B1-49AD-A0E6-BE68A4B538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id="{0258C3BE-D707-487D-8541-4B41934F19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id="{1BD2A9C6-DAB8-43E6-A128-10B5F86906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id="{1717E404-AB73-43A5-B0FF-BBBD32EED2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id="{CB828F80-21A6-4504-8C6F-EB75EB63BF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447490"/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id="{76DC6D30-DDFF-4BAD-9E05-71420D9E80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id="{29D90457-1B6B-4B13-8EBB-CA1011C767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id="{18C17A28-6000-4D20-B721-CE65DE327D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23665"/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id="{3E1A534D-2AC3-402D-B94D-6CAF913E1C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id="{584C4F8C-4FC9-4324-ADA7-4040571C4A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id="{400EE21F-43DD-4CBA-B873-DEE4C00E4E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342715"/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id="{38E57118-27F8-4988-821C-F794427738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4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819150</xdr:colOff>
      <xdr:row>526</xdr:row>
      <xdr:rowOff>0</xdr:rowOff>
    </xdr:from>
    <xdr:ext cx="9525" cy="28575"/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id="{073A9A82-0A25-4D79-9449-47979879315B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id="{9BEAFC03-A2ED-4C64-92C7-F60AC5A8A4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id="{9090BA34-A2D9-4819-8873-DB32C12BDB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id="{9D1F2B2F-262D-4235-B29C-648CCB1B5C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id="{67E373A7-126B-491F-B05A-1019FF9C76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id="{3F3BADAD-C6E6-4747-B498-B1BAE09FDA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id="{7E17E2E5-759A-408A-88D3-FA058FC6E6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id="{0A062C1F-414E-442C-B08F-E38D53BCAD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id="{D26DBA47-EA92-4D67-809A-592F0FB1D8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id="{93AF4DC9-A9EA-456D-A269-A7C108572B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id="{D6650A6A-C443-4B18-8E95-8C480FBAAA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id="{00ADCFF7-E77A-4BC4-B3FD-6E90D6E3CF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id="{50B9BA6C-A392-438F-A009-97D770143F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id="{8D429238-20C0-437B-ABC8-82399AD6A2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id="{6B8FF973-7615-431A-B11E-D06F90090A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id="{960B4C2F-2F87-4193-9C31-5EE9301082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id="{CA728089-E57E-4C4A-949B-59F00A7F67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id="{D4E95ED5-563C-4DF3-B307-5FAE083B97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id="{F1B22E2D-3AD2-4701-A808-98D3F41394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id="{EFF054EF-9845-4FFD-981F-4DC9E391C3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id="{76A5BEE8-442D-40F8-8654-9CC031C815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id="{FB5B2AD5-E84E-41DE-897C-BD85808E1D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id="{501862F9-814B-4F14-97BB-DADD11B70F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id="{05EBD390-DA1E-442A-ABCE-CF81062E01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id="{3BE88ECE-5E15-4FFC-B627-F1208D9983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526</xdr:row>
      <xdr:rowOff>0</xdr:rowOff>
    </xdr:from>
    <xdr:ext cx="9525" cy="28575"/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id="{5385BB0C-457B-4A37-8412-25E184B14C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526</xdr:row>
      <xdr:rowOff>0</xdr:rowOff>
    </xdr:from>
    <xdr:ext cx="9525" cy="447490"/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id="{21C57F01-8C67-490F-A750-9320B4D7BD6C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4BCE26F-BA9B-41C7-B166-6F76A8B1D0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22CDD407-109B-4A3D-BB98-64C1B2BE56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E8D5F2EC-7B02-4972-A7E1-BA5375758D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14EB45C6-76E0-4B8F-920D-59CBD08DEC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F3F8B8CB-6FB0-42B2-A2EE-896EB183DC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E79D1C97-0B14-49DD-A7D0-EF13BB6E5F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67A4F5B6-C1F1-4BB3-9C46-A74BA2C03D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D19F01BC-0DC0-440F-A8DA-3027D43FE5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16EB3005-AE72-4FDA-B2F9-4639CB028F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9F1B9C35-CD04-454D-9F12-B6852BBD5D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414F4DF3-C68A-42D6-965D-45B4C5BF58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F619B87C-F799-4831-B2FD-B71F18865E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E6A27264-CA36-43DC-A5E9-591CA5228B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873DA1E3-34CD-4E67-B93B-22DC587AB4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97AA8F80-27E6-4491-B3ED-23910F8215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CB0F41D5-ADC5-4DAE-8108-270DCA43DF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7814A43E-E12B-4AE7-907A-E6284D7BC8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4AB608EE-D8ED-4ADD-BED3-804B70B3FB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26A406EF-2C1E-4C5B-BC12-F720745E11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AA292B55-4DB2-44DF-AC73-CDB92B31E1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79EECE3C-FCF6-4129-8B0A-9A5620D1D3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9CB6C1CE-2ECA-4837-A397-4656A577B1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A336BE74-01AF-4095-B3F1-A11F0222C0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641F17BB-8C02-4254-9B50-7C7308A9E8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931C39D9-F2D4-4688-BE24-1DA79A13AD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4D67018C-9CF2-47AC-A2E5-AC64D375E4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671A8662-586A-4A09-A561-9D83D1CBA6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AB577C9F-CF60-4F3A-BCEE-58BC64DB2D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FC160AE1-A8FE-4F39-86B1-82DA73B7CF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95D67E7D-40A0-414F-B1A0-BFB6D20180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C1EE0180-048F-417C-BB73-9A102EAAC6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BBE40124-5247-4FF1-8419-82E7A4BA80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A35D8379-C48D-44FE-A692-93045BDC58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7D3E73E6-FF67-4C5F-96A3-7EC74FB411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141526FA-0EBA-4D5B-9D4F-E042E9FA80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51349F03-C3A1-4A9D-897E-34CE0A04C6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82AE910D-617E-431F-B4B1-472D0E08B7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2A00BA76-53AC-4BDF-95CF-FE694F43E1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ACC1BF2F-3F49-42D5-9745-2F1D23DF9C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402A064E-AB0F-4BB2-B7D3-44CB043F0B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E411A681-9CAF-4DDE-B116-2A2BE39C20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9A4FA389-160C-4D18-ADE9-FD57373685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429E22ED-E1D4-4703-8CD0-C6AF9EB3A4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5B915752-C8B1-411B-BD61-B98E81FFC3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D208EC7F-74FC-4616-80A8-9BF8A1017F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9292054C-F49D-47FF-B680-A05A67F05B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58358A98-3A2E-412F-952B-8ABCB6C097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B3F63218-39BD-442E-950D-442DAAAC28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B5279A06-8601-443E-833A-40E2077943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39AC1E8F-ED9B-432B-B10E-6C6FBC7799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9D988F14-C897-4A70-A771-E5B16909CC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BEE6BFB6-74A3-4A67-80CC-A82A239561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309D0735-9DC6-4CF6-9347-DC5CBFE205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58EED3DE-E733-40BD-9685-0DC7A5C0A3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D205A2C1-98B8-4D5F-9D26-0FAEC76B7C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466191C0-93D9-4143-8DD6-09645C94F4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04D1A48A-09B4-4E66-AC29-133FBE1161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B820D5E7-9E70-4797-828B-15DE1567CF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58ED93AF-55DF-45FF-843F-06BB28C90A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E5DEA4A1-B223-460D-9166-8D547A9130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9CAF9C23-5E33-4FBC-9A0C-FBDFE1ED82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3FB33883-028D-4285-8D64-4A9D8E5385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110294B3-5382-4FB4-B32A-3321D7920A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37021279-82C0-4067-B27F-4C03DA7D97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154127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44B704BD-2157-49E1-A88A-AF6AB85317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154127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C1338F14-FBB9-40E5-88C2-D27B12CA36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08FF4D13-464D-4776-AF91-49341C07DA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9AFFF9F8-015D-4AEE-9300-9FA08FBDD8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CF8BE413-56F0-4983-AA27-61724148A3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ABEFCB14-1067-4904-B432-28C254D59A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120058EF-E2AC-4CE0-908B-50ADBB2116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79638B53-54F5-4308-AD58-DA4540EEC3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A211F53C-A812-4DE6-9C0D-7E4D8A5461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A2DB453C-40E2-4180-8A97-FECD70950D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9159A661-9DC0-4E36-A104-F586F67E1D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EB07FBDD-AE0A-4992-85CA-5C938940BF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BA2D87B4-C204-4447-A76C-2CF1CF26F1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37C71D3F-A4EB-4DB6-A24E-12A4C6B540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5705DB55-DB8D-4D0B-82C0-12F53FF5CD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E1E15AAE-59CB-42A4-BF01-AE8B07378A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33BB326C-F368-4058-867C-20C9ADC657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6719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E5C30D89-E84C-4F05-AAFB-9CD7FC9D29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6719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D413AD48-67FF-441E-802F-15F136CD4D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6719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C1199349-314A-442F-A80F-B76294D78F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6719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96A2975C-DD92-432C-942E-1E3C6BEB72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824D5295-0C81-447C-BA18-6DB7CA5EAE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4158E4DB-AC04-439A-9A8A-856CBC9C44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E884AD2A-8AB7-44A7-A3A9-558CB238CE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B9E87267-1A81-4C1C-B54B-B51EC9E655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57A68347-0BBD-4421-A716-DA26A49830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24A4C06F-8E7D-4F4F-BF26-86451BF8E8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9E2CE746-685A-40A1-AEE7-B20C61292F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FD07F64D-7BBF-4EDF-9538-78292571DD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A9007F77-C918-4EF0-B812-72F1FB949A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07403A5E-19A5-43EE-B840-425534E047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98AA424E-3B83-472E-959A-7F8AEF4D2B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A27F5AAE-5726-46FE-9468-0642265B77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63671578-ACBD-4812-B494-EE0F21C4E5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D9C4CCF6-B752-4F45-9040-C0C79E5B3A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F3392DBA-B564-4206-94AA-AD69713926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F3D000A6-544F-4124-AC88-464CE586DE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6B623B64-8441-4FBE-8252-2FF0B177B9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E02B68BA-6872-41B1-AFEF-A88ACC833F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87C91F15-EBE0-47F6-A9A5-4507CAED02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D07A8FC7-B35B-478B-A82D-8AD0A60085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7C43B523-3FC1-4A2F-B8A8-914FADC614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F710A8B8-4456-4E03-A029-0C1D46DA6E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D8617AB3-63B4-47F5-94A1-68DEDFE929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0C924047-4184-4F4C-AAB2-52BB5D67AA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0EE72655-3C57-44D3-9352-88A8F90E49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D85DF7E0-42D9-4D7B-B9A5-F3E5DEBF8A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DAAE89AC-1005-44A7-A334-A66A4C43D5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7B1407CC-3249-44AE-BBF6-79F6C61BDF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FC738558-67BB-4D91-AD17-9F4F974D36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52651C99-8D64-4E64-BFFD-B337ED11C9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438B17B6-4F69-4984-B2A4-822835DBDD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E1C52020-5B51-4630-A9FF-22C3B31CD5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C4B56104-F728-4CC8-BA64-4C624BB42E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FC5CD848-C5EA-4FA2-BDB4-2EDF8B83CB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569DCF4A-7F9D-4FA1-AC09-2F7E29121B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3DCCEA27-65FD-45DD-8949-38DFEB5298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41FE9357-D086-4107-86B0-0AA46F7AF5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E010CAFB-E9D2-49A1-AE33-C66F733EE2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BA428AC4-258B-4C60-AE53-777BCE8E1E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8615150E-463D-4041-A1A6-074C7B3650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001E7808-677C-446E-903B-619AC7228D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5E9561CA-1F0F-47DD-80C3-95C73B56D6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F3F29A5F-C40A-4E68-B63A-8BBDC2C2BE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1E503605-B74C-4B70-A2EA-6428A4299B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59063A27-A1E2-4757-9E88-D0580C7DF3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8507E38B-7358-49BD-A7E7-45FE058146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15140BFB-12F2-454B-8B76-152E7D40F7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F5E8A9D5-374C-44BC-8E56-68468F6B64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E952D792-B59F-4248-9F91-A38D5EC3B3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329836B0-3386-4CA8-9CB0-0D5CABBDD2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5ED3E72C-451D-4DEA-8646-57223755EE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0AF7953B-7874-4AA5-88FB-7030E7CB69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A41A87B2-0A57-4292-BF0C-2F18679210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7FFC5FB7-E715-4E95-B3D1-FF931E32C1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065A13CB-EC81-4120-87C7-9C99AB8A69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923582FE-45A1-4F02-9D19-1CCC6ED0AF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13B79B8E-AB2A-41B7-8528-6284BB02E6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9CF2A313-B974-4C93-B6A1-CB288EAD58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CE80E88B-78C4-4F97-A571-81E68136B5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0E7A2D8B-5517-48EC-A16C-A5AE442ACB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B732AFD4-5B2B-44B8-9F52-6D8EF0CD4C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EDBB5F07-CC69-40B9-B1C5-D2213EA93E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3EB37D68-A5B6-4D0F-AACD-4887B8F5BC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F7B18025-A710-44CF-8E07-46ECC3F885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438FE65F-1D43-4674-90DB-5C04EC8CF5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2319509D-4838-4C4F-8841-F22EFE8782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381DE1D2-D636-4EE0-A154-F138DEAC74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50CC033D-776B-4394-9D59-7207194516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9CCCFC81-6D3F-491E-936E-3801FFBE7F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A71C15AD-9DCC-4A54-9624-1012B119C9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8AFD09AD-DA80-4327-968E-32527A5D7C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0BD61FA2-10CB-4C06-8ABA-57814ABCCE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6E9F9E12-CAA1-40E8-9215-77E3B38D0C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424A864E-74A5-45C0-9DFB-6CD72F863D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1351FFD7-9A66-4241-AFD6-ED66C50138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B6E7B7CD-36E7-4604-AA8A-DB4B3751A0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8B029E8B-DD60-4270-93AC-5EBC3FB4D2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04ABEFB2-87E2-42D4-8900-789B8A2683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499C379C-3443-4783-BD6D-5865A3CBE5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44DD0DA5-8A57-4D8A-8F9E-F102E444D9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8B93416B-19CC-403A-95D1-E604EA2984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21909584-7250-4A20-85C5-5F3B85FC3E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FEF9D490-61EA-43A3-AEAF-9EEBFE8A54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A3B4261A-0D01-4A19-BBC9-6343D64695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07EAB6E3-0E87-4D3F-B304-2F92086C14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9CAA230B-77BB-454B-A2B0-32B12B6F8A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E54A6919-9A78-48B9-8750-D42743E33B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457E6B8B-7F75-469F-A3F6-ADB25279FF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B0135085-0AF2-45C0-9C34-A2F39CD2E4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0F8D4809-91A6-4830-9B59-49A68B192D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A69333D0-1C6C-405B-AA9C-78D58EF447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3BC8DC17-5D9B-4E02-98FD-10C42D013E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5F158AAC-3F66-4AF8-8C30-2A269F5009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C476F2F3-DFE0-4EED-B5FC-80A2AA1072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7ABAC085-2F84-4D98-9AE0-61DC92001A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6719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0ED9CDE4-3E78-44E9-A63B-A69ECF10CB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6719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AED48990-8C6B-4670-B0A2-B5F1A1B86C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6719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EA9CC93B-267F-42DB-A232-D50847AEFE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6719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432C2343-6E9A-4588-B09E-51D92A6AE0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35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E7FA5175-F336-4E8A-9819-8B21A25A8E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081B4A75-17B0-4D30-8525-C909D05778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94B87FB4-AEFA-4A8F-8FC3-B4DB249234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E04CD9D3-C7BD-4B37-BDCD-84D7442BDA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49B8648E-B4A8-4D56-9879-965AC1E534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64C4B495-EFDA-4077-B93B-38BF77454F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D0778D8C-D436-4549-9185-DFEEAFF0D4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7FB393B3-39D0-4620-A952-70B9FC04A0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BD56F01C-8B54-46DC-902E-DBD797ED9B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D9AE61D6-9ADA-4047-8F9A-6859C29B3B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040FAD6C-D0EB-4094-85E3-9C7BFCCD3E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A8128AEA-C595-4311-8363-141023BFAE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97682A43-A885-427B-BE46-64FEA0C418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88BDC61-2F17-400D-9136-6177D847D0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8CE9068E-93B7-4F3C-93ED-7FD1C16442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0958636A-168C-4CD7-89C8-CA31FF494A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61CEDE42-FAE5-4AAA-A536-BA77EFB7F3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80203885-856C-43E7-B49B-E6F2000A78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52B48065-6A03-4D26-A51E-0BB735FEB3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D50E7C16-C955-4C22-8D84-11E9EF9E57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6B064C65-0D63-4853-888A-B29D136352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3BE9B385-1CEB-4B54-906D-6D42296524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90AD7CFF-6447-45C9-815F-330BE79FF8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13DE9736-78BC-4549-B131-76CC70FDAB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C70286B0-9E31-404B-9E0D-58527D9C00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39AF3E28-D7D0-4785-939C-81CF0F243D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C4AF8E4A-2A5A-4DF8-B04D-48EEE54224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CB0BE9CB-BEBA-4C8B-A0B3-4B39713DA5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057237D4-B0CB-4B09-8976-C39D3C398D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DF41CABD-39BB-4EA3-932A-B3E5AD1B74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CB10CD74-8FC6-4F70-9C61-56FD63C3EE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61CF68D6-BB43-47CE-9CAF-CB1DB50DAA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9873453F-C259-45E5-9309-F88FFA13A2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1FC8477E-FB0B-4175-B5BC-63C905735E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D6CEC081-C386-4A0B-B7C7-B285703CA2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929EE0CB-712F-46FB-BEAD-940E8308CA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28EEC965-04BA-4B6A-8A7C-D08C7747CD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17438850-DE64-43CA-9880-AE7310BB93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C0BE90E8-B4C6-4E4E-B023-1DC43BAD5C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B30639E7-ABE3-435B-A8C5-2A666CA2E4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DE115F91-1219-4AA6-AE95-9DEB08C045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00289FF8-5BC5-426C-845A-60E54C2FBD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2060E405-20F4-452C-B0D2-45958A8529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B238B36D-195D-463E-8240-E8F2D926EE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CA4BEE9D-E443-4374-B866-A82E626367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BFACF703-DC1F-4687-BD2A-C8D76E2A85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86A77CE0-C534-4EC6-A5D3-49C3D738E4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56EF3FDB-317F-4C2F-BDB4-2C27594AB5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881E1C29-FE0F-4A7D-81F3-28096EDEDB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4DE41A41-D50C-4324-B45F-C4030D7B29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10023572-E130-4C2C-AFE5-FD8CD7C667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B71AB705-F792-4F3F-9914-1DDD31B57A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120E7BB5-961D-43AA-B051-BA23C0FC9F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2589FD3D-54C6-4D88-B023-233ED669CF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C03DFE1B-45C3-4873-B9B1-475AA836BB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EA99FC08-FB8A-45E6-A4F3-4D4F25B801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4839F2AF-C334-4E97-8EDA-608DEF2A1F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B6A22C3B-9E37-46A0-97DF-FA9DF9E5E0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199A7CE6-182A-4534-B975-65F4B29BDE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D90C941E-1F6F-4478-8118-BD5C94132D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648426BD-0A4B-4A56-ABE5-509B16C137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B064DC41-D161-4471-AE71-703BF65188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2D70623B-2529-4DAA-A878-86E5669C18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A12CEB00-6859-45A6-9876-D580387A17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B6598210-71E8-4A2D-85B8-61CE525EC6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77D6E553-A4BB-427C-92E4-DC346B3ACF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7EC23AF7-E2C1-4DBE-89DD-136F6FFEEE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21CD751B-B85F-407E-ABF4-E4D4E96F03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F1DBC860-16B8-4A2E-9BC6-A5D7DB7EBB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5A6BF1A-BB0F-4157-8085-EDBC1DBFA2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02637C44-64C8-4752-B021-20A583FF60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7F8FE57C-4CBD-4648-B7CA-EA0498F708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119876DF-9898-4C98-BE64-6EC84FAA16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8F85D532-D340-47F0-A6A4-976A9D8388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1018116D-8F40-4685-B3C6-C0F43727AB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6B00EAF8-9451-4691-BA66-CB11BB23E8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905EED03-F7AA-45E6-B76E-99CFFFD5BC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9D27EE9F-0CB7-494A-A9F1-6C7EB2B9B2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42A92FD8-9985-4F8F-9073-40BF49AFF2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8EAA00E6-7C30-4243-92D3-F6F619EE57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38D991CC-6666-476A-A72C-F66C98299C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D13F6383-7DDC-4191-8197-22296AE8AB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48C16685-3818-482D-94FA-40B67FBE68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195FD034-4875-4FF1-BC4D-5CBEFB99EC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4B6628FD-064D-4D60-BD9D-35DE52F955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C7D09FD2-9B79-4E7C-BAE3-74751D3906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5CC4018F-3BD6-4BE8-BE71-7C144668A9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821EB6D9-E4F0-4D5F-ADA5-72450B8164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AF82AC1F-8718-42AF-8EF9-DD0A5ED123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D65E893D-C17C-4859-8644-FAA2DA5F50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1463665B-0B77-4497-8BA2-CCFA34C068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9BC88313-338B-492B-A502-8332BEB8A7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ED6251DD-0781-43F6-952D-0E1E880C4D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BC85EA52-AA20-42E7-B030-83D294E4DF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C850B6E9-1A14-4F0B-9850-EA31D3411B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5B9122C5-6B3C-41BB-8F23-BEFA3D010F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1BF658CA-F5DB-47E1-9609-A00FEDFBFD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EFE57877-AE62-46D4-B86F-75FCE938CD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B7F29DFD-75D1-4C62-BC1D-C6BE9F9A6C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6187710C-0CCF-4029-BE01-B5E19BE6B9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9DFD1797-5B46-427F-864D-5923B11EEC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FEFDE751-3B25-42B8-BE14-E33912EA3F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B6ECD7ED-CE83-4C56-BA32-17CCD4EFD7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7D432A27-71F8-4CB6-91B4-C194AAC2A7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DA87C59F-70D3-4774-B5E5-E1CF5F8644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984AF548-1FD8-4F3F-8CC5-B64C98FF48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039EDE4A-8471-4A4C-AF03-D73C144DEB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A16EEFEE-E54D-4044-8E3A-168B0AE787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3FCC7AC1-006A-4CE0-BEF7-774F26DCC8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E062D914-38AA-44A0-95D3-E2DFBDC767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6787A2A2-76B3-4828-A196-B6E0039F32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25743131-310F-4887-8911-1D3BF604F0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7E62B792-3DE0-459F-A2F0-9DBE791B01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5094E46D-DFCF-4CC7-8180-EFD2C9D46B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F2188A58-D599-4A57-9BDF-D65F0AFEE1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E1082FEB-C6B3-4027-A8E8-7FFC177535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520CA242-EF60-4278-ABA5-38C9B2E941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2535A047-EB14-4DCA-B989-837C1D3D0C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90A18529-9C6A-4D48-9E38-AE59C0D729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42F3D29F-0855-4857-87D2-495793279D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9E545F04-CC08-4876-A852-64F96AD067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D1F56EBB-F4F5-460A-949A-1B982EF97C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522</xdr:row>
      <xdr:rowOff>0</xdr:rowOff>
    </xdr:from>
    <xdr:to>
      <xdr:col>1</xdr:col>
      <xdr:colOff>828675</xdr:colOff>
      <xdr:row>522</xdr:row>
      <xdr:rowOff>28575</xdr:rowOff>
    </xdr:to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8D2785DC-E754-4E69-8672-D332AB85349E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087AB678-0CB9-47A0-B214-BFFD9625BC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BD35CF16-90B0-4151-B418-63BE3F6B74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E42A26E2-E010-4D6F-BEBC-FAF8DFF020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E0D4B61C-97B9-47D3-97D5-621A7AD12A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FDDCF568-F727-45E9-9E7F-2148D5EE20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3378800B-6BB2-4F1F-9036-44EEBC8E4F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DF35EC02-69F7-445B-B403-3994DD9BC1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C9D9B3C8-C710-49A0-928A-EE5973C9E0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26DDC1DD-AD5A-48A1-AB6B-0EE58AFBF8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340349AB-490D-4FC6-B2EF-F0BB908471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102CA883-BCCB-4E80-B6FA-6C9AC05A59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5D4146E8-7809-4FD8-87EF-4BC41017B3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2DA57C82-34DB-42A6-AB95-E3825D4578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C9B26FF3-95B6-44F0-BF6D-14EC526F16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935B1197-8E38-46AE-ABB2-B04E3DA154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1E0FF461-BA28-4738-85B9-BA3A65AD23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939240B6-4165-4859-B2F6-7B3ED51C35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6B3DB456-F112-4874-84DD-0A9AD2069F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C08A268B-31DB-4B0F-BEE9-97213E6055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943E5D91-9684-4E3E-B76B-AA40F5C350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809F19E5-AE0D-4492-A718-E6A6B188E9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8B22AA23-4EFE-4EB5-BDEA-E90B28B26B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A57AF2C3-1DDB-48C6-A517-9E73C7C6E9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25CBA853-B1A4-4B0B-B11A-550FE93EEE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B61EFBA4-1116-4763-B009-388F31B993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3B6ED1A8-16E0-474C-B7B3-D68DE2C0CE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9322AB67-AE66-41D4-9D0A-9804B027C4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7EC3A957-CE05-471F-9AAB-8D713F8379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522</xdr:row>
      <xdr:rowOff>0</xdr:rowOff>
    </xdr:from>
    <xdr:to>
      <xdr:col>1</xdr:col>
      <xdr:colOff>600075</xdr:colOff>
      <xdr:row>522</xdr:row>
      <xdr:rowOff>28575</xdr:rowOff>
    </xdr:to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0E21A271-976A-493B-8678-AE7F1E6A41E6}"/>
            </a:ext>
          </a:extLst>
        </xdr:cNvPr>
        <xdr:cNvSpPr txBox="1">
          <a:spLocks noChangeArrowheads="1"/>
        </xdr:cNvSpPr>
      </xdr:nvSpPr>
      <xdr:spPr bwMode="auto">
        <a:xfrm>
          <a:off x="10160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BE1F4A3A-AC3D-4CBD-9B82-B2B75AC3F3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D2107750-95F7-4956-AFB5-F1814EEA15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6BFFF29A-504B-4B9E-A916-1D5DA3421B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E5C82D9B-D7B9-4F53-9F1F-707E335060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811E9521-3BF9-4584-A529-1AEDA4CFB7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892F045C-D228-4ED7-881A-093F31C6AD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D14EE428-D2E9-41D3-9C1F-756E8D73E0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EDDDF077-BA00-4BA1-A1AE-401DA13A6B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2156E2A6-E78C-441A-A150-CE12F677AF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C2026E21-4CE2-408A-AE45-B0763E2090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44311AF9-E404-4BF1-A714-94C3C609FC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444C1A76-722D-49DD-AFF3-B430F1D492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3B4BF9FD-A4C8-4E05-8422-E43E8E3C34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42DEDF90-2874-4886-8EED-AB13E31130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D1CE019E-5E3D-4B38-A834-E82ED41B96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746BD69A-6F69-454F-9843-030F945ECE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F1ABC45C-7188-4525-A4BE-4296488BCC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73005464-A24F-42FD-BD1B-B692595BF1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BEBC508E-E6B2-46EF-B34F-D9CDF0A83F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19050</xdr:rowOff>
    </xdr:to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F68FC8B0-EDC1-45B5-9DBA-91DBAEB646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D33AF0E7-575D-4313-9018-A6A09B6D0C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F8F6B0D2-3700-4D46-8D92-11B9CF0BBB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D016B8A8-AE46-4E57-BF2E-B4EAB5203E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3E760488-0F7D-462E-9143-318C999254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3F27572C-B150-4452-8A5B-F4E01B7998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7066B8E2-E8E1-47A4-9D7E-BF03D89AB1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3BDBD5D9-5CB9-40F7-895D-613EA0F7FB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A3D16A86-BEEC-4914-8901-383DCF1EF7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0A46CC57-B72B-42B6-9A42-D4AC50A32B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2FD0503E-378C-41F4-8C0F-4918429A21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817F8E13-78C5-4DA8-9C12-30BC450F0C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8D3CBB98-082D-42A8-903D-5FDE09B5DE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CECC39AE-A86F-4A00-BD5F-D67AACAB62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62CF72F7-977B-4534-9124-24285443E9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20E8F99A-E584-4FB6-827B-95E8B8ACA5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99A85BF5-C181-456F-93FA-8A3E1B9D31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C2BED6D7-914E-48E2-94ED-5B21F05513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EDDD933C-C171-4097-B14C-5C3C1BE85F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6593B4FE-AE32-4991-8278-A978DF5A37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2D6E3EF4-259C-4C2C-8E65-CEEE5C19BB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48C5394A-E4B6-45B6-8911-B2C7650A5F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4CCED764-F870-4583-8E23-2D28115CD2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45590B3B-F205-47AD-8FA3-20897F72F3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0528A358-E6DE-4DB7-A036-12BBB85C95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608107CE-2EA3-4CCB-A399-49C7886298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7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3FB2A724-7B8B-4DFD-8CC5-E18F560CA3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7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8A6ACD3D-F2EE-466B-A59E-EA94261B58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2E695CD6-6475-484D-91ED-82C4D7EEC3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BB54188D-208E-4D35-A9A3-1EE0DAF776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F541D5EC-514D-46BC-B020-0364333094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16436425-9FC7-4AE8-8CD3-7AED1BEB69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CDE6C920-9592-4E14-8000-F0065B7822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8D543EB6-A6B3-43E2-8CA9-6A93AD3512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BF3922DF-F036-4602-A6A6-C7C180FC72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01109C13-8ECE-4A18-83F7-877DA16CAE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2FD60DD8-2A06-4926-B085-2A6805E287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C8B36C41-8EDE-4333-861A-389CB7BCFE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905EED56-715B-4EC2-AA21-34EBE7BD40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F74ECBEA-F814-478D-9301-10D07AE4CC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AD959295-3F75-4948-8FD1-2CA7D70BDF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D63F4A27-43BC-47D5-8442-BF96069602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95C7CE0C-EBB6-4BEC-9FD7-9DC61CE3AE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43F98A88-5CEA-4CEE-AB70-2C2892C2EF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03485337-8028-4560-8227-0076A51EE1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DE741B72-4A23-41F8-91C7-2993AE1BB8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3E16DE19-1FC9-4E10-8CC9-75963020E7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1A97323E-AB79-4BE1-8DF3-ABB3C41F52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76018F5C-3BC9-4AC9-910D-C167D69D28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86A4555A-E6B8-405B-BD0D-631768FBD0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CA6B5C08-2064-4E42-B552-027B3067AD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7287658D-8BD7-4EB8-8342-88B3685FD6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E96D1DA5-D5E4-49F2-87A8-35225E3082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32E8AC2E-4F1E-4EE2-ADB5-46063E6DEC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16244</xdr:rowOff>
    </xdr:to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3374DFBD-5B92-464E-8F0D-CFF5B6812A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16244</xdr:rowOff>
    </xdr:to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35829751-3A88-4B70-A828-3ADAF69065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16244</xdr:rowOff>
    </xdr:to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94D64B21-DF73-46CB-BC67-CAFA6BD576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16244</xdr:rowOff>
    </xdr:to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C75DA8C3-A57D-4567-95D7-A4BACDAB9A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CD95455B-1242-4DEC-94E3-268726FE67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32C70C29-EA85-4BFA-B937-8B75A7B03A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234113B7-2452-449E-B7DC-56CF176CB6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6868EC43-C705-48D0-8568-F5ED318E87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C752A2DD-93F9-4F1B-9A77-A94E027B6C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9D927AAE-D9ED-4106-8BE0-D5CDDB48DE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66C6DF73-2DB1-435F-9F6D-5E70A7C7FB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83CBD4F0-5AD2-4702-8EDA-F0D8D38AAC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96553E8F-2D34-4BB3-8DA9-ABE8D46AA6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4913F2BE-EB22-4CCD-9AA0-124CDD924A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814EE9A7-415A-4388-A055-0568C9215B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8BE6A4A1-EE24-45AA-A016-0217CD52FB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9CA8C4B9-9F06-43E9-B1D1-C1D0A46EC3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788F98CB-55FB-4440-923D-905E7E5291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A70E4E3C-7988-42F9-AD02-C27ACACC68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282FAE90-3097-4720-8282-1281A5DB38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53DA2EBD-5DFB-4901-80B0-1DF5CD7D41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621FD6B9-E608-49B1-9215-3FFA0E5264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CE0B861B-7168-4876-B090-6FB6883FE7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9FC66E97-E233-4819-B1B1-B21397A401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50200883-1375-44ED-A3EA-25890BEAEE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D3F9AD02-A8DF-4CB7-B589-3654C61F11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01020D6B-7267-461C-8464-05B758A91E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55BF5DCE-8FCC-4D0D-AE72-03A656E362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A732EBBF-1331-47C9-8784-5066A0F84E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D37D6DF9-1790-4774-BDC9-0B1DDB3237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5610A583-5A76-43AE-812E-320698DC26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237D5D57-82D9-4FCF-85A3-06EB497080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989BE0BB-9181-4954-AB09-8EF9DF0CAF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5DA63869-D99A-4CCE-BE34-687D3FD50D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9A591FC6-6924-4160-9338-E77B0AF805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235685FF-2A5A-4AA7-A295-1BC5A28A74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82020460-94A6-412E-AC37-5135948008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C21A38CD-C288-4793-A94F-1473B84832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EFB8EE28-3CAA-48F9-8292-08C8703BB9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5D2DC6E6-21D1-4787-8DF3-19729636AD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1B608494-9571-4C71-91B6-208F534EF8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A7AD12D9-8B8B-4280-89AA-24E0C85AE7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C66A936B-A754-4646-93E7-64EF0D6258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D474629C-E540-4D9C-B2E3-53A1EF3DB0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3A39DAFD-2348-43B4-8BC9-75575CD1A8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A7E5233B-323A-48FB-950D-2B942F1F9F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41013459-B35E-49B0-8033-626BA2DF11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C28C5586-C928-46EA-A1B5-DFB4E7743E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2F65098C-0FC2-4F65-9CC2-E212AA7593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3173F95F-ECDB-4D8B-8EDE-65FDDF2A89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FB40615B-96FD-4543-95C9-DEEAA1E1A3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72C048D7-8CBD-4481-B647-E33657179B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D4D61D69-3C96-43CC-BB1E-8F9F75A0BC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012A1888-24D4-41FE-A9A5-2C7163D47D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D721A7E7-28BD-494B-B33E-0BD38A4814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CB37A06E-4C7F-40AE-84CC-239F26919F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19050</xdr:rowOff>
    </xdr:to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1928A2A6-4350-4DB2-9E5B-6EBE0C15D8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D3451FB9-B0B2-4CB3-93D0-10594374AA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AA86EAD0-EB16-4F37-8735-65599B02F8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BD0053B0-2EF0-473D-9E6A-3DD21EA676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2BFD8482-09CB-44AC-A3E4-D15FE14417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3D0CC775-E016-4FB5-9753-671F4282A5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858F2E62-621C-41B8-8970-486321BA0F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C3CED6F6-8494-4415-A375-BF25514167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EC0964DC-3524-401E-9F21-EB7AB6BC08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80493F35-69F0-4531-930A-862E64CBA3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B805EE0F-C619-442F-B925-7B2D694E8E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AD5FDFDF-CAA0-4DE7-9F6A-6A5A256F76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70036</xdr:rowOff>
    </xdr:to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6F107657-43BC-4638-9417-DE3C241E9B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70036</xdr:rowOff>
    </xdr:to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8D746038-CFE5-4AD3-A266-70105B00BD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81F3706D-4417-4309-8D92-B2125DC1C8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0794624A-745F-454E-AD39-6377777AF2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70036</xdr:rowOff>
    </xdr:to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FF3E8824-9384-4C0F-8E6C-F355526B49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70036</xdr:rowOff>
    </xdr:to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FB98CAA8-E829-4DAB-B5E9-CF383156EE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6B118130-2DA1-4115-AD1D-53472A03FD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AFB853B8-008E-4645-87A7-945D12AAF2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154127</xdr:rowOff>
    </xdr:to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34C6E2F0-C614-4C3A-BA45-9359DC9078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154127</xdr:rowOff>
    </xdr:to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B4D522ED-5BA7-47DE-8AB9-85B6711957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C669A65F-A7F4-4E86-A218-8F38CB6875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4A7DB5DF-E03C-48CE-9762-600CAB2F27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1DFEB641-B0EC-4509-AA67-9AC96031EE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A520E00C-1F12-4DAD-BD9D-5BFB426E29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0C62F67F-F23E-43CE-944E-23E3EB655B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2654BB0E-1D50-4320-82C3-4B5CE8EAFC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E4BD7E4C-D4E8-4E9F-96B7-6658AE71F5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21D9332D-8CE8-40AA-8C17-71C3EDE145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DA439103-4C55-4AEF-8926-C6EF8B88AF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2722EA36-B4CE-4A15-ABDA-3B51C9AD5C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FE196E39-AC8C-4B9B-86FB-AB9EB81CC9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5293B912-9F62-4EA7-8DBD-9220E604D0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44F7E2CC-9565-4F2B-9725-E35BB54DC8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D12F1975-93B0-45A2-8C73-60B92CF7EA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D5D201FA-C941-4CE5-920D-8D55E25082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146235</xdr:rowOff>
    </xdr:to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89A13015-FD46-49D8-B870-FDFC4EFA82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3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146235</xdr:rowOff>
    </xdr:to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138917C2-73D2-4FCC-A631-54B2AC57B6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3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146235</xdr:rowOff>
    </xdr:to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E8DC2AB1-CD68-4558-80C5-25A3D974FE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3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146235</xdr:rowOff>
    </xdr:to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C0F7F0C5-2A8B-4BBB-B5CB-1362237340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39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8EC2E0BA-B982-4ECD-A9FD-37226BA97A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11B51093-D916-49DF-8FD8-3F60AA98EF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36D7DBF6-86A3-4C9D-9EF5-7D7A5607DB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88A17D33-C645-4271-937D-89F87DC2C3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23525929-ECFE-45EA-A007-C279E12007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B6B886F0-CEDB-4C43-93E9-C2E812B2C4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381D8804-5320-46F1-8810-C17B19AD3E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8DFEF200-7400-4AFB-8E13-8971387B02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311661AA-1CA3-46BC-B368-6C95D91311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82099F56-D400-4460-80F7-C5F7815D9C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111F5B26-FB45-426D-8324-780D4C3675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8D87C80F-922D-494E-BCA2-EFBC836AE5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3360</xdr:rowOff>
    </xdr:to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5BFA23C4-34F7-4E2D-9FF6-D55B2FD020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97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CD69FD51-9347-4ABB-A8D0-0AB722FCD2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620809BB-6EF2-4353-9D76-B4061CA410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A8F4A582-A526-4873-90E6-E56AE7E48C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2BF32987-EB22-40CA-8554-5C03E61F25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5020F1DF-1569-498F-8A06-5D7B9E1B92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CAF91899-33BD-4FBC-93EB-A6E8B4E3F6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6D06E2B9-BF11-4ED7-AAA8-CF8F543869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F82286D7-25ED-47C5-B077-E3122BEA6D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1A92BAE8-BE93-4BFF-8B12-2DCA442766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7FDDA1F6-E7E1-4C17-A5CE-300701DD8A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F349C5E8-96C4-4A6C-96BE-DAA99B049F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9EE13816-0F6B-4CBB-A262-1E84C7F923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18CFCD95-86C1-4BB7-97E6-375D280A0E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2FB429F1-FFBE-4B6C-9E12-9D075718B6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0A4D10E8-6900-4F6B-A032-8A44B31EC0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1EB15F9B-A5F7-472B-A936-BC5B31B879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F4059625-C4E9-4AEA-83E9-574A67C87D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AC5CF194-B01F-4525-93DD-12A6034731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B75A4D1A-9CB5-490A-9F0D-F783F0BD93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56B0405D-DD9E-4653-9672-4D8867B3B4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601726CA-4077-439D-A332-BAE419F73E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0B73157C-BEDD-4597-B1FC-EEFF59DFEA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6B15CB19-5F7F-4D88-BA1B-CC60E0CE17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640EB2A4-41EB-4520-8FE8-6C86B6A72F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B915A431-99B7-4CA1-812A-6EB2B94AEA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73BE23A9-1DCA-48A6-A6EA-6854F16E91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AE73353E-1A3F-442D-8E57-948035F648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74E2E879-1A97-4E94-9EC9-670A6BC77A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AE2350DF-A3D3-4837-815E-6F40B3A074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343334FA-6F2D-4544-802D-4F84218588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F09428B1-9C98-49C9-8AE2-5B1903081E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4F9F3CB7-1493-4AC5-B571-08BEC2DB1D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43F8B217-5709-40E9-8B3B-914116168A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46177954-6D4E-43A9-9C68-C660A93B7E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8A2C1173-51E4-4C04-BE4C-5E6133FE35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4E6CA540-B080-4E55-9994-AE255DCFD8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74948AE3-4F4C-4C73-9F17-C2FC770520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3BE7C063-C7DE-440B-BDF1-A1BB9DC739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565FDA92-20EC-4A89-9CEA-7A79CDA497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E978D6A3-D8A3-4944-96AF-2357F136FD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1854D343-428C-4D40-83C4-ABD308B977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A6056CA6-E0AD-4E64-8F89-63E04557A0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5B373144-760D-4C8D-BBAB-A3DA92F8C1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13BA2ACE-5ABB-46AF-94A7-ABCB199C9A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F12F8B4B-B1A6-40BA-881A-049C0361CD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172F9848-4EA6-4BAD-BD46-17221977B0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014AB0E1-0003-49E3-85D3-DBE796C8EC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DBC03ED9-DE9B-405D-B42B-EA264D38BD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886705AB-4D79-4969-84C9-505EECC37A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6F8CF912-8B0A-4944-A014-47AB594415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BE89DB00-1919-4436-A014-DDBF84916C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ACE84C01-7153-4A06-8926-3D61EB6407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F15E1977-0229-4B2C-A3E9-5C8978156E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75477351-C9F2-4276-AB6D-22A5E49611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564F0396-0F50-4EEE-8D73-C504CE585C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34153F5C-0530-4359-AC18-9147E5EBED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E5FB462B-0D23-4A9E-B64A-55C5B20405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52ABFC16-061F-4CA3-86E6-DF8EB07100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DE883447-8771-43E6-8D5D-DD112C9497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D2720411-490C-4D8B-A7C4-D2496B413D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BDDD5B3F-690D-4492-AD71-90A3FDAC57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CD1A991F-4F70-49EF-857F-B8A831DA31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6300C9EE-0F2D-4EB5-B01E-322EB4CEBD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309D3A75-D0E2-4124-8ED3-2998C4C826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83EF829D-4DA3-4EF8-8FC4-9107D9797A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5CD1EB42-5D07-48F3-83A0-C157EA3A9A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E58DA5F9-EA9F-4A83-AB9D-F28A4A3303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506ADE59-D978-4995-A8C1-7F2F4481A2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B234F644-DB95-4BEB-A7AC-85351CAD43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65B5F433-6788-4694-B3D8-08AF28A441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98611</xdr:rowOff>
    </xdr:to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E84090F6-ED76-41DD-B275-EF0E861CE1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63FD6F6D-84E2-4A52-A788-CA774D5E2D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FACFCFA5-D20F-42DA-8AB8-88CE360BE7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154127</xdr:rowOff>
    </xdr:to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ACCCFB90-F066-4AD3-850B-5378DF2AC3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154127</xdr:rowOff>
    </xdr:to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6CCB7795-9FE4-4580-8820-7642589F69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04B897F8-F022-45D3-B5A4-7B5AEDC929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097C79DA-AC5C-4ACB-8784-5636B6C83B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493BB790-0D7B-40A2-9671-20398398A6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0F0D282E-947B-461C-B433-F2D639AA2E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8ACEE05F-DAF1-4475-BCD8-7D0FC4EBD1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81669D29-DAAE-474A-B3DA-A339BF1A53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F28AA955-C5D2-4D32-8D14-84094A6A36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92179A23-63C9-4268-A07B-89F4D6FEDB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A3043800-EC31-42BD-8858-0D44A50D5F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E0FAF410-90A6-4DE8-AC19-524340F30C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C085639E-2D30-469D-A238-664FBE9B2F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95AA3C90-719D-4932-896D-486426F65D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02A5C5C0-FEE2-4F95-9021-5DC108597B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65B4BF9B-906A-4A04-861F-D1DE7658EC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917478BA-BB40-49D9-A8B3-42FD44CA4E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16244</xdr:rowOff>
    </xdr:to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A81841E2-1159-497D-97D0-1512995A7E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16244</xdr:rowOff>
    </xdr:to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0D111394-C856-4F7F-9073-1FCD1169AF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16244</xdr:rowOff>
    </xdr:to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52454BA4-1237-4AC5-A6BE-887AC9CF13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531</xdr:row>
      <xdr:rowOff>16244</xdr:rowOff>
    </xdr:to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B99F526E-BF79-4EFD-BC07-7F7DAB0AD1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44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D9DAF63D-3FC2-4E26-8203-71F07DA77B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46289D59-744B-4DA7-AD05-C13C557CFC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418FE377-E0BE-4EFE-8F88-E773733B38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D8226E44-78BF-494E-B14C-46647FE864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BCF3C3C5-C5EE-46AA-9E61-9B970DC2C1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C5F47F22-9F61-4BA9-87F0-67519BB5EC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F73496DF-AA9A-45FD-A3C4-5D7B6166EB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18E384BA-8906-465A-B5A2-AA426B4650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13FC36CC-96B9-4C9F-9047-4CF1384E34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33A0F284-82C5-4FDA-BBFD-DE90815C2D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E39EE452-4B53-43D5-A446-5A78D6A882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6BE492F7-2276-456F-9FAE-25857849DE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31935</xdr:rowOff>
    </xdr:to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B5CED5EF-4F6A-4481-AE8E-EB643AF367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25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20AA1F81-68E9-4555-9495-8DCDA53C56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339CEFBE-481F-4BE7-A8FE-C2760939E5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B98539DC-E41C-4EC0-AE07-CC9CD88E13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3903056B-655E-4EA1-845F-430F167545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91B9A42F-2338-4780-B973-9D5C907B4A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3F9223E3-113F-4B70-BE5A-23C73EC00A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9785F3D3-45E6-46C1-B4E7-DF63CB4FBE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9B538E7C-F06A-4BCE-AF3A-656B215977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B25F31B0-E2A5-4648-8162-827F6D7502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CB4D7280-FE04-4A9E-881F-AA62D2F9B4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2A4E8D31-4E99-4CF6-9CC1-169618FC44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856B2637-AC39-48D8-936F-65F9EEE2D8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0E446BB8-CD10-4C7A-AB19-4FE4C0E3F5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C30998A6-AE72-4650-8409-7D460CA212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F60BDA9A-E348-4D15-BDA7-6917A7A09C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B2B861AC-8C87-4FE1-9D4B-F4CE1C771B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767DEFC2-B353-4A32-BAA1-AF140EEC7B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B719E199-2B70-41B6-800E-AF304DAB5C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944EB178-CFB2-472D-B8DF-C206994390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35FEC1AD-BF5E-41F9-B8EA-8EA69234EB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B41D5A67-8FFF-469A-B286-67CB2A5B02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CEFF56C5-CFA7-4F40-84D4-04B6517AEF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44CF9F0F-B9DF-4491-96D7-2F92F1C5D8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C894F377-A46B-4A92-BE6A-2AB8A0D462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B8592A99-64D7-492C-86DE-074EF828C8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C26AB0C5-41BF-4891-B89C-CE98B798B0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34C140C3-71A6-4AE6-8B6F-AE9CD8550F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38614B79-4DFD-4CDA-9AD2-CA4B44EBC9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499825F8-31AC-4898-BA42-6B30C25DD2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2DE5F028-76D2-4BE3-ADB7-4B0AA0203E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427EC9D3-DF4E-4DDC-AEAA-D9721EFC57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16606E53-4102-4E59-883D-99344397E3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2369DE7D-B4E4-4F85-80AF-46522CE65D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2A8E2A46-5C15-446F-8762-B530C7C3E1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037E9CF6-44AF-47FB-AABA-A0715FC140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8D25E563-8148-474B-B00F-8A13861767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FC851496-EF54-48A9-B18C-6213AAB241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3E07BA39-D73B-4161-819D-A161A00A1C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AE703F7D-B750-499F-B33B-1247472D5D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7B673726-1B41-458D-B147-CD680C2A7D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74624D1B-E0B3-4BC4-A703-B767CAE02C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33F38C11-3338-4F89-A7CE-B41A9C63E3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E30FD268-986B-4BE2-840E-813F471158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BB33E7DB-12DB-4373-88BE-4AC7A9D328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1FAA7B25-705A-45BE-B645-0A625567E6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3F993D4F-A701-4E43-8CAC-070F31AA7F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50A72D4A-8BD8-4A6D-9AC0-CAE2AE25FF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D920A1A3-CB5D-427C-A0AB-3102BFAC7F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7B048989-3555-4062-A6F1-BEA6FA57C0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F75E6FA8-4754-42F0-B1D8-7FABD37CC2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60AE8B42-6D21-4A43-AAA3-4C7A18CEBE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E8344A95-E3A6-401E-B736-0544BA0DA8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FB337172-9134-4336-87B2-1064D51AD2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8CCA2118-63F0-455E-9F5E-EB9985ECF8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5D24E155-52F3-4695-A1CE-5E3646A453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CE93AF84-59DD-447E-BE52-E9FB8027F9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4ACADC15-C7E9-481D-9859-02EA040393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5E9FDE6C-B27C-40F6-92B4-5ADD4B5976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6E23B92B-510B-4D08-8564-13106905E5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E80CBF05-26F9-4F60-A138-0A84376B97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B6FC1601-82F0-4880-A005-3728BF2542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69DB62B7-6A88-4B7C-AC39-E38BBB8E13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6CFCA4DE-19BB-449A-93A8-8B0EB7FE72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081A34D6-0A46-4C7C-B8F8-7EE08445CD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A16B9234-8038-4B89-ACD2-E155D54A73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60E3DA80-FE62-48E5-B87C-363C934302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CA8C414C-2E3D-442E-BEA6-1A251AEC7F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A540E7F7-F84B-4F3C-9358-BB054C59B8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F8D61738-5A98-4912-B8D5-0FC3E6BD73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023976DC-DDC8-4657-80BA-0F71EA08F2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39B030A4-76BF-408D-8482-5A39749115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A3D8D9BC-D7A1-4698-BA26-89E65233B8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CF46DFEA-D995-4BCA-9DA2-9854E5AEF1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475F1A83-D60B-4EE9-B665-9FC2B91BC8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50281B07-9DAB-4FAE-B55C-1A1D4A4EF9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CAE95C44-053A-4D8C-A9A7-C7526BF3B0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18A8E996-6416-4335-8C97-72354304D1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18BA1A60-93F8-4262-9668-18D7284FD4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5303AEDA-D396-4DC6-857B-926A351DD7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3BFE5FEE-9513-4C38-9726-02423A574E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9301F1E0-179C-42B6-8B00-AE160D1ACD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0546F75E-58C8-40CD-9079-36FC9CD791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D67C6A59-69C4-4C41-98A8-9239A27D16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29B7B987-7196-407A-9EB8-B73579D57D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0DC76D51-8405-4D75-B99C-7D5AD0ECD6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3EB8BDEE-19B6-4FA4-8CB8-DABC12C7B4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68243F2F-3030-40B0-9AC2-0A3F354172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1C463B6B-5E44-4C94-94FD-656ADBD267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527E191F-9523-4A22-940D-328825884E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1CBDCFB4-BAB4-40F3-8167-015739AD46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9E01393F-62A7-4BD9-AC74-A37AEF3B50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E3698EAD-8912-491E-800C-79DC1DCB8D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3F00E19B-CD3E-4464-ACFD-CB156F4DE2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652B9DEA-BE71-4FEE-9E5C-212345459E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C527E4D0-5D36-45B5-BCE3-AD9CDB05B3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73978AE0-EA65-470F-A21A-7246F1228D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75C4EDBA-D453-4ABA-8C4C-0152AD1C93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21B70FA3-D47B-49F0-99E0-208F116217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86F86D8C-DD6A-4706-A942-4BEA028936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934167A2-9C6C-42D6-9A3E-BFB15FF710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A1325164-12C1-4076-A302-BF0C2AE632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DAE4BD8F-5323-4C49-9B1D-1F99951E53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7867EA4F-6E2A-4ED1-A659-5BAF9CFFCD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F61EDC64-E5E0-44E1-90A3-C197DBF715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1742AADE-59C6-447B-8D4C-B967CD7288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3910028E-CF54-47E5-9050-C4F2EB8B6D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4EEDA79D-33A0-4ADD-9BBE-C426C04816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096EDECA-CB70-4C85-8A94-DB1DA1026B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164B8761-F6D8-4995-BC12-B979AC5C08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947E6E89-DD15-467E-A721-51DC3D5094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169B51E3-99DF-4F12-BD17-94A7F37091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E25E03B9-39E8-4213-A392-49C2E353CA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18C41402-8F6B-487D-85E9-9B26CBB570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08290004-DA42-47AB-800C-BDD0DFA6E7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60020C24-120C-4D0D-AED0-A8D6FEDE00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18DB7EB4-2D34-494C-84AD-0C217BF0AE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D6D86A69-307F-4882-992B-EDA5329C4C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6F07EE1C-6534-4F99-8F9B-AA410A820A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E928AAC0-D7C3-401F-A2C9-2FDBBB4949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A96BDFD0-FF23-4564-ABC2-23DF50D855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8DAA86FD-590D-4C2D-BA61-3B3ABE2841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85C3EB53-665C-405C-BCB9-F99D0B4A0C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6E3B2C68-6FDA-44E7-A01E-B98764E520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F23836D2-1062-49B9-8FD4-A7CDFA4A7A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0A1521BF-1E41-4F68-A4A2-5B5699612E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496DEDBD-5BD5-43DA-89C4-7775E7F889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2A87770A-F760-4AED-99F8-32C8099CB1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CFFC5A83-68AF-4EE7-ADFA-88AC4C3115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83AC4F9D-F3AB-44E2-B65C-1CAF45D3CF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4D107968-DA04-41EF-87EE-C14DF826CF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D8AC6F76-4090-4DF7-AA6E-997CB1BF4E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080B3158-7D46-41C1-AA8A-BC77024A7B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47B8011A-F7A8-4060-A24F-889987130D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B42B01AD-C62C-40AA-9BC7-5514D5667A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738B4565-1FFF-40A4-B659-7E63712F75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8EB0CE86-7F49-4DFA-86DF-13187B5C12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43ABBD6C-9962-447D-9CA8-89E5E00F7B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6DE2DEE9-E845-433C-983C-B02195C7E6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7AF22A5E-4BBA-43D4-8AB9-5E630E12DF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7D1AC17D-7F9D-4D5C-B74B-19077C55E1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A138051B-8281-42B5-814A-17FA575FAC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D52E825F-32D0-4B49-84BD-870840D99F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A4A70C0C-B013-4419-8F96-088015EDD6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231F94C9-B2EB-4DA5-B5AD-40501DF7BF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C2712D76-3C8F-40FC-982C-02F06128C0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4024318E-DD66-4AEB-9C1A-88266D308F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DD10CBFF-FEA4-4B63-8101-93FF3310CD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C04B5AE0-4DB6-446C-B18F-CD013829EB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E09B3A72-24B6-4143-9BD7-6843142E0D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02D79748-81B7-4143-B69B-89FCEAAF02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522</xdr:row>
      <xdr:rowOff>0</xdr:rowOff>
    </xdr:from>
    <xdr:to>
      <xdr:col>1</xdr:col>
      <xdr:colOff>619125</xdr:colOff>
      <xdr:row>523</xdr:row>
      <xdr:rowOff>123825</xdr:rowOff>
    </xdr:to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B37B116E-E2BE-4ADE-9FCC-567C81532DDA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65E79417-7148-409A-A03C-31C2E45C6A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E9A4F432-C20E-47AC-B7A0-FF683F5BCC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49F8985E-206F-4994-A6A8-9D8BAFD208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4B1C1606-2B0F-4574-9285-4F29D5AEE5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44C6E65D-4747-4B23-9A8B-030BEE25CB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A218FB7C-26D0-4A6D-86A9-B6074ADD1F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3C12DF18-15A6-4418-BE91-94D75C7E2B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8154EA36-F2A7-4FD2-97C4-055E474995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8FD5B099-2BBF-4D5A-A64F-67B858DD35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6F63D6F9-161E-4698-9C01-DE33772688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8CB44611-5122-4A1F-8D98-E27363F929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43C9EF51-D115-4E60-8C55-84D92C5080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50A5A5AD-7869-4D70-BB64-9A35C164DE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605B0C69-A333-4A17-AD02-640ACAD32F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312F1A42-6B66-47FE-AA04-F696AFE1C6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7CD00839-4694-4113-8164-F4E936C528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776D71B2-B11C-4924-9C53-0F91C02CEB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F3640C3C-326C-4676-8B51-ABE41DB3A6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B5DEC2FB-CB30-4818-8178-2130425A96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191D2EFB-C9EC-4FE4-8B46-F70134053E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AD6B17A3-B34C-4DDD-BF98-6D510DC1F3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36D48E9F-51E3-4F18-8419-CA6AEBC683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3FF4808F-D925-4AFB-B85E-55D404CD53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B0B9433F-BBE1-42C8-84D3-857E5DE657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B6B382B1-01F3-4EB7-9D0A-152CE3739F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65F047D7-E8FB-4000-B496-5A5C9B2593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8EDED6B5-E240-4115-8278-9FD1B1821E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4090B6A4-E709-4ED8-9072-1CAFD3918C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E0D5A876-E5A5-49A0-8EEA-BE44A31237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4E8C6C0D-4F00-4E63-9BFF-55EB9D1BCC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07644C5A-46A1-4239-AA38-936EE54DA1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8B24C1F9-470B-44C1-ABD1-AB6B3AF3C0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7E2D8916-9593-420D-A6B9-A37B7A77E6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DDD9AC3B-C6C5-45FC-8B14-570EA18501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66476F53-4BF1-4517-B9F2-F636380F5D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755DC045-3137-4E9D-B339-A389F1A0AF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2A2422C5-122F-49BB-8DFD-2FA1710E1B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6B418D1B-B27C-4658-BCE4-7E27DE621B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91C555FA-B527-4DB4-AC4E-50E20E57EA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25690CD0-4FCE-413E-A4CE-810372146D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8A03408F-B177-4309-A3E1-5C6F678C4E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7048DEB2-D55E-4BD2-8B4E-6ABB3379AE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A104054C-A6FB-4E47-B272-4D578B15CC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CA8E6AE7-8A36-49F4-892B-57250D8F6F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4C4EED75-E96B-4E9A-A4B6-88C2900251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2A308CE6-C7E7-45BA-AD1E-63E600BA44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4CA6B296-7770-4EEC-8FE4-0B017F5186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C046B489-4567-48B5-97F5-E60DD908D1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E6F38484-C440-460D-93B4-8615DF1CEF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1A7FE0FD-9B19-44DB-9DA7-DACD160FBB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16CD2AD9-3A4E-4991-B310-0EC279F1C2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70C38436-1989-467E-A750-85B04D0EA4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ABDABE50-AF5E-4735-9DEC-2CD384FFC0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22637FE0-0ED9-408D-87B5-F2702635D3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B22AFB3D-FDC7-4B71-94FA-62136B844F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5CE83D23-3230-4CE7-BF7F-0D338561CE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9B946326-0D29-407C-8871-CB13DB7010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200E86B8-2704-4AEC-A061-5FBCD05FAF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6C426375-ABCF-40DB-AD67-E39E6888AF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168FC99D-15C2-4C4C-B91F-5294664B74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24CAFA39-0C9F-4CDF-A9C5-BFE31C56FD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C30130EA-163C-4CAF-88D2-EC0B9C7F70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D47B53B9-043D-43C1-A9DF-B9D808A150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8324C18F-43DB-47C9-9E83-0A31DC000A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98CAF8BA-1C0E-4C22-882C-4D1FAA4758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72765F62-C89E-44DD-AA2E-8A9225689E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2A764001-C609-4139-B0A9-F8DC203D6E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3499A0BB-9F38-42CF-B3AB-5D62A06FE3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F2A98F44-255D-4DF1-AB43-CD7F6FEAB7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62422D2E-6C5B-4D70-A048-FCED5E1A2D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9394BEF4-D14A-4313-88CC-FD9ED11A5E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8D454805-6332-47FE-B2C1-4C0E9E3975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1FC66383-EAD3-468C-B3F5-0B9E0ECF51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1E72CA21-F942-442E-BCB0-62FCABBA28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3A97306B-0DAD-49BA-A7CF-845411F974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77EF29DC-2FFE-48AB-BCA8-6535EAF2B0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DA06DFCE-0456-47B8-B269-63E238BF8C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D6F34767-1E1E-4354-B007-18C0F13610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928A84F6-AC7F-4A02-A1E7-A91C5F0F78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1E8B1D47-E64E-40DC-88C4-A601F2F22D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292100CE-7C11-40A0-BE0B-59DCAC047E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815D2E06-AE28-40FC-8DA2-433955CFF0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E1B7AD82-FF0A-45AB-A1E1-69E7C5DC77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A2290014-D088-4B5D-BC07-358C017247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64E58819-E526-46B5-82F3-670C93B8AC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D15C5457-47A9-4EF3-9D6D-2882FCF1CB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204E9258-43E4-4B02-88D4-0937283653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DA1B01A5-934A-48FE-B3A6-07D35A0E43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DF2C72E1-8540-482A-8667-79B2DCDAAA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4DF13480-74FB-4FB5-8DE5-E155FFE7EF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C01E1987-758C-4BC1-8AA1-51DF7AC2A3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23F03BAC-6A43-46C7-ADE9-7D69B8B2AC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1D725FA7-C09C-4FB8-A1DA-B271ED1C24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0F9F191C-89F8-4A4D-B79F-4EFFB1446A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D6558AD8-8127-492F-B4E0-AE79496DEE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6926AA40-2E86-4427-AFDF-AFEFFEAF85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F8251809-1276-4A72-95E5-AFFB199095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3C7FB90F-FEEA-47F8-87EE-E22040FA8C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52A9F340-4C45-4CC5-923B-22A742CD8D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C893F052-C208-42AF-8195-4AF4370738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2DFDAD74-EC13-4280-8A1B-1E1EBB264F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328DB602-722C-44C5-953F-63D2A3C9A8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579C872A-CEDD-48C2-93F5-D8C3C3362D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9E66552F-93BC-4C40-B2DA-AAAF4F387E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496FDD81-4E70-450C-90D3-37ECED77EA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852BC01C-18A7-4961-A542-EE4CF4D353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4992CC09-5D78-479B-BB5E-4ACB362E4C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DF7F3898-82B7-4A39-9D40-28881E65BE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45D04CCB-49C9-47C3-9DC7-E481C25853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87B3244E-0498-46B7-97DA-3D9A51323E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A4E9136F-97E9-48FF-9745-ADA56E3110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EFE85E0F-88BB-4A09-BD6E-B7F64614C4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29B453DD-CE99-42D5-B264-458B7DBF64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B397CD7D-70E0-4835-95C1-67BBA5B2DC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8D7D20B4-0CD9-4A48-A87D-4F0C37D04A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0EAC0639-AD03-4C81-9BCC-F226023A9E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DBC6C311-4944-4FF3-A783-B94DE2ABFD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514CD59F-66EA-4CC9-83D1-88CACC9A0A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D6742373-E738-4C72-9055-8F1FC9971C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86B4F941-32D8-4121-8108-D3EED52176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9F63E726-BCBD-43F7-AA25-D9B50DD99B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6893E46E-CC46-4598-96DF-773F2E0989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A8D6FD3B-EA01-4783-88E4-D0742D6B5D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579940B6-F4FE-401B-8468-5BC41381D9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6EB8B3B9-B044-4EF0-8C1B-DA967169AC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4A4D6CD2-BE5A-4E24-9942-607BB5084E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B4960839-CE12-458C-9114-39D437E2E0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7CDBB996-E075-4936-8E28-F64B847D25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6AA3345C-3B19-4347-9591-C18CE798D4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675E6EAC-7CF5-471C-ABCF-C06922D11C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1D8A666A-3A62-4BAC-AA67-BE7652B970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58548BF7-4E78-4857-950B-9EE383E074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A435831D-4A32-4BD3-9A20-49496DC2B8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B4F0DF21-C7D9-4844-8683-00D6600716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98C99159-2BE2-4FDC-B9EB-C40EF161E3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469D1BF1-FD97-40AF-92E7-6D34C3F6A5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BEBA39D1-9214-4240-B27E-0BB6532259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84D6F9FE-C913-49D7-8542-511F93C2B9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9D388440-CC6A-4EA7-A50A-E3FEF19A16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B56D5246-C2C0-49FE-95E3-CB07A9002A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AA74DD49-53C6-4768-8080-259FCA71E5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6B1AF920-4FD7-48A8-8252-2114541A98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E200AC79-E39C-41EF-9BE6-F987993E4C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87D1535A-25E0-4558-953E-902FB5ED8E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5DB3DE34-065E-4A71-86A0-752C174F7E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FBD6E78C-4FAB-4256-956B-C14B6DB33A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BBC995C8-AD65-41B8-9297-D8639553B1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9916450E-7C71-4ED2-948C-B4FEDF2197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72D25559-9A03-4648-95A3-724330A61F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75F40BEE-75CE-4433-97B2-9E2E446398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8442B019-B3DF-4A4B-B5EC-913BF0FF7C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E9BFC671-8989-4855-87FE-D869D5B09B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068F1469-878F-47D1-8F9A-C55102F524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7565A5D8-4761-4ED8-9D07-227D5967BD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BCBAEA9D-D720-469F-B910-EF5969CCA6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0A3D0123-413A-4A85-AD19-C4BBDA8CD0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938BCE3D-5153-402E-A02F-0F7D4A22AA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440FCC05-EF7F-49C9-9458-EB7F6665D1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3BBD0373-A5DC-456C-ACF6-E5278EFD8F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8AE0C32F-B3DB-42C3-A9BB-8EAC7AB71C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5777DD96-6476-4AC0-BF8B-C709A65DEE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7077175A-3EAE-4AD3-8D76-E9396E15AD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69357B4F-23D1-49CC-95B7-16C1412009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7B69F3D8-CC02-4573-BE49-D5D427AB3B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7D107C16-2A93-4EC8-BECB-6A0D4760E6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A6B017AF-8F2D-4273-AD0C-3B6381BABA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89086</xdr:rowOff>
    </xdr:to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627EB2B9-F920-4A34-BC6B-A1859A6D3E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89086</xdr:rowOff>
    </xdr:to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CEA2AFDA-A707-4A1F-B7D7-D93838D4EC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89086</xdr:rowOff>
    </xdr:to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12F63862-8DD6-4047-8D59-77B1C3E8F4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89086</xdr:rowOff>
    </xdr:to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7FB8B81B-6CCB-4417-8957-7253E87F11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7A3698CD-2369-4695-81BB-D8F9A7F74B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FA77E4EA-7D7B-4E75-A292-9E2C5D87B9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1CFA96B3-CD3E-4690-B586-070833768D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2D6490E2-D1EB-47E2-AFFC-418368030F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10C7A3EA-6519-447B-AA96-F4EFD8A96E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C1BA2A4D-390B-4A6E-9694-E9A1B99C86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995E61BA-F2AF-43C0-ACC3-47CF7BFD69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77755A1C-1BA5-4C51-ADAB-8EA387CCAB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4923DD07-6561-4978-946D-2CA3298936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9D9C9EF6-DFDE-4FA0-81C2-28FD8629AF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7D59799A-F7DD-4F8D-B8BD-CAD1BD4591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EF693D54-51BD-4B08-B3B7-276FE311C3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20352C7A-5573-4C15-B404-CE7300F343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DBACE92F-8780-4DFF-A872-ADDE3B8572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05E39F32-1E5F-411D-ADC8-BDEF683412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A77384A6-E4D0-4E66-8A46-69BE0D9952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CDB2F2A4-8EA3-4984-9698-01B166952F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530</xdr:row>
      <xdr:rowOff>157486</xdr:rowOff>
    </xdr:to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AFFC255D-ACBE-49E4-B1B8-1512558777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530</xdr:row>
      <xdr:rowOff>157486</xdr:rowOff>
    </xdr:to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9D733C13-FDED-4F17-9953-F4B52F87AC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530</xdr:row>
      <xdr:rowOff>157486</xdr:rowOff>
    </xdr:to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8B6F196C-F2FF-428A-B14A-F6FAC3BF53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530</xdr:row>
      <xdr:rowOff>157486</xdr:rowOff>
    </xdr:to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39DEC106-8EA0-48CE-B2E8-1985C8A260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92152CF6-C4D7-41C3-A3D7-DB76A8C050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17A20D67-D618-44B3-87D7-A1A203232C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EBBFC35F-22BC-409B-8BE4-D7880ED072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E8197C67-2159-43C3-B7B7-2574AD1082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CA38CBA8-4A4A-4CEA-9BDA-C778B4A817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4C5D1D4B-5B02-43B3-8AD0-C639A97D20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F319E3ED-4547-4A36-9964-378ECF02F7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2756FD7C-4DE8-4BC7-B458-F3222D0306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9F99A36E-4AFF-4895-BEB1-F99415F0F9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7EB5C259-AF6F-4A89-B714-94D93B7F58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D37FC8BF-20E4-4269-B437-AF18EB6707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84281D77-78D0-4C4E-AAF5-FFBCAB98B7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527</xdr:row>
      <xdr:rowOff>22410</xdr:rowOff>
    </xdr:to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6C084399-9E05-4079-A11A-0A04604A04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16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34BEAADC-11A1-4C33-9A73-392BD98984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9BBD5915-1AFA-440B-A546-FE8D22696D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48057441-BA96-43AC-8089-DD1A420CEE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269D6279-7A6E-4F1A-95BD-4826651BE2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3D730254-BDDA-4E47-BDBB-FF8D5AACC2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51C76136-7214-4500-AD03-A5EB153C81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6BCC94D5-F882-4BE7-8C97-7634C72008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CAC021C2-A21A-4519-9C30-620A6368B9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5646753C-CC60-4351-93E2-3BF64F583F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39332F5D-E582-442D-B456-5B9AD71D17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0D91D5DD-B37E-4368-95FF-3B0992814A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77BA19CC-4C5E-456B-BDDF-968252868C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AB12AEED-2306-45E6-B4CF-F984D7BC43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C11695E9-ABBB-4B9D-85CD-3068CA05CD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6290E797-5915-4F41-902A-EE2455D572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E97B854C-C138-4467-8F61-0304365B35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5D59785D-5F30-4A09-9408-ACB734B30C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8843F780-F204-4A11-A920-D28BF3F209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3A2A7FAA-13D1-4431-8957-F01AF7B99C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ED54D786-7F24-47D0-A173-AA38DA97F7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6569705F-7512-4029-ADE1-DB224B5B42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935D5105-4F92-493E-914B-6271C40881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19050</xdr:rowOff>
    </xdr:to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323EA367-47C9-4489-821A-E474D4C060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522</xdr:row>
      <xdr:rowOff>0</xdr:rowOff>
    </xdr:from>
    <xdr:to>
      <xdr:col>1</xdr:col>
      <xdr:colOff>828675</xdr:colOff>
      <xdr:row>522</xdr:row>
      <xdr:rowOff>28575</xdr:rowOff>
    </xdr:to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8D870F1D-B085-4C87-93CB-B1C6A86E3BE2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663158FC-622A-4736-BCC1-AB209EDEF1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E43E5D6A-47D8-4C08-BD06-1BBD48EA98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8E49D060-C333-4C0F-BBEB-FC908D4902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5F49BE7F-43F2-4270-88C2-B61ECC5A83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AD807EB2-B514-41C2-BA5C-10E5DC86E9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F5BAC3A1-92FD-4B9E-9C50-65C971B6A5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FC0DDB86-846F-4E86-A837-118C703384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4E3C3C33-5344-4AD8-A876-E20A9030D8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3832083B-310C-4A33-AD41-0D8732824F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BE25EBF4-0580-42CF-90CD-AD78BC226F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A029D6EC-9B35-4A9E-8F4E-AEBBB563C4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4E79FDD9-24AA-4FEF-9285-716C12B714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4B993ED0-4D67-4581-8123-693A6EA566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FA6F2189-D20E-456B-802D-4A1AD0AA9D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AD6C2989-1629-4843-A52B-68AAC5D1A4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53F2768B-5F23-470C-97B6-777CB5478D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D7C1D09F-3B39-40C8-AB49-DDC11A682F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085C3146-5E02-4AAD-B55B-490BB0D5B0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56729528-BB6F-4854-B4CB-A177F3FC13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54FF533E-A1A3-4238-9EFD-09DB769E0C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2C0AC920-B556-4E96-9446-ADC6A8AC3B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4324CFDC-29D4-4338-ADA7-6DF9EC4D0D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300AEBD0-0AA0-487B-9A2B-43B662C16C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6007C1E0-6988-45CE-9173-C5324C5DF7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696AB56F-8402-4793-AF6B-42898444A3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64F41DB9-3AFF-4A6F-8B97-C7922E9B5A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201B698C-2ED5-4F69-B179-5E1CB833A9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522</xdr:row>
      <xdr:rowOff>0</xdr:rowOff>
    </xdr:from>
    <xdr:to>
      <xdr:col>1</xdr:col>
      <xdr:colOff>619125</xdr:colOff>
      <xdr:row>523</xdr:row>
      <xdr:rowOff>123825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E4958CD8-1532-48FB-AF69-A2AE0CB058F2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12886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3681F34F-FF6B-471C-9DCA-C9C4D1657F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12886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8CCC31B4-EC7D-4B43-B6F6-3A50FF535E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433A7B86-CD8E-4252-AD40-0FB001D341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CA4A61DE-D1A3-4C1F-B81F-F7C717AD44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CEA4F77D-FD4B-49FF-9276-2503C3AE7D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2976A6DD-CFD9-47C6-8977-4C69F9B6B8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EABDD056-EA3F-4436-882A-EDCAB1EB40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31D77306-166E-41AA-87B8-AEC082DD8B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1E6F348B-5412-46F3-8E0E-332FD68FE7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D4ABC709-9AA3-4E96-B677-EF35348716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8203366B-70F1-40F5-9F71-02651792A3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1C7E6485-4E01-4A9D-AEC0-8F8E22165E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8ADCA450-AB5E-438B-912F-71258C36EA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AC73E062-ABD2-4DF4-AFF3-B89AD024A8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E347F363-379B-4CC6-BAB7-E30F712BEE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522</xdr:row>
      <xdr:rowOff>0</xdr:rowOff>
    </xdr:from>
    <xdr:to>
      <xdr:col>1</xdr:col>
      <xdr:colOff>828675</xdr:colOff>
      <xdr:row>522</xdr:row>
      <xdr:rowOff>28575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420CC439-A361-4365-822D-A6AF83CA7B7A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788FA497-D2ED-40B2-920D-59B85D6214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93183351-E2C2-4264-908D-4F3F7C00AB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B97AC4E8-1306-40B6-816E-714C628499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1235FF6D-A5BE-40A7-8C1D-3B7A6806CF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EDC67F49-90F2-4320-9F39-80E2F94855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D4C16581-2CF9-408F-B550-0CCD5323A1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47553997-1317-43EB-94AE-13FE14BA13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BDF56936-24CC-44E7-9224-1243F89FD1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7740D81D-3B46-408F-A759-0ADE09DAE8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41642B84-5A42-47AA-8F17-AAB187F920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3389C467-3C5D-4CF9-9F54-DB94F609AE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C84B948E-C8BF-4979-AB9C-4FDB160678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522</xdr:row>
      <xdr:rowOff>0</xdr:rowOff>
    </xdr:from>
    <xdr:to>
      <xdr:col>1</xdr:col>
      <xdr:colOff>828675</xdr:colOff>
      <xdr:row>522</xdr:row>
      <xdr:rowOff>28575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D5EBDBDE-7F8B-4F71-A47F-83D2EAF951CE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D3423B0D-4F99-4931-A0AF-814BA14765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C44576FA-5291-4BFF-A3B2-0373D5488A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C2C730A9-62B6-4E3A-B02A-98AD980F50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285E6E62-4C45-4C8B-A4B2-219A5CDB2B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D4621498-6F80-42A7-B543-F32C1FC9BA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AECF0515-A6B0-48FF-BB96-A2CCF934F7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D6E4C06A-CCB6-4FBD-970A-0F2EB58578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D610E9DE-2BC3-4F76-AED0-9781DA7325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8894666D-EE47-4E7E-AEA3-70040029FD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14AAC645-DCD9-4C78-B92F-F5DBCDC957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FDBB3BE3-5D21-4FA5-9599-EBC8D8AFDC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71506F6C-1016-4D37-8060-F453915AC1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719F58BA-E45A-433A-84BC-7128355368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B1C8D5E0-B670-4BC5-8965-1D299AB258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5314D4DD-5414-486B-AD3F-EA80BA18B2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59161D35-E7C5-4434-91AA-25A7932233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0B64F0A7-4650-44D6-8E75-7F8A5CE08A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35043650-434F-4F9C-9306-13063E1067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A82E30CF-081D-4723-B35B-2C8C3A3DB0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BFA480A4-F978-4BCB-BF63-643196B3DF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103C467D-0A1D-443E-8CCD-49399537E7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F35CCDA3-D9A9-4F80-AF8C-7FCD6FC870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0722F47F-6E85-4B6B-B4C1-BA87F52598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B93E3E22-1444-4DB5-9E6A-BA9D9C4725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C51649AD-54AA-46B8-B104-9E1421CDCD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223B28A3-77FA-450D-86FB-1FC9DE3FB0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A57437B6-2FDE-4E3E-A8DD-794A442AA7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E05936C5-1D22-45F4-BBA7-7CA40E5727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E9BB9CDF-F986-4B8F-9ACC-03C742C42F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610F8BE9-950D-4B72-8EC5-DA7FBD5351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594B4F6A-7EBC-4D63-ABE4-10AAF71A98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82ABC6E1-0806-40B6-B518-9183B0EEC1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DA0A970D-BE87-4258-B2D3-2BC67FCE51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081E8E0D-064A-4714-B063-22581C21ED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D827AE26-6912-4E14-A9A7-3ADD9B8450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7150B998-8A36-4FDE-9484-FECD8039F1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DC002F68-2CC8-443A-B882-12C53ECFC0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68617A13-4284-4D33-B2F6-80AA95E6F2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44038009-EA8C-479A-BA9F-9074683AC7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50736F29-CF2D-4BE7-A2EA-F0CA889E4A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5F615099-258E-41EF-BE44-A558A0DF93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A9F98C15-7342-47DB-9F8A-A0BDBF85B1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0F2E7C6B-61D6-4D14-8D09-9D6550EF88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52F892CD-688A-47B0-B365-DA9AC08CAA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598ABB2F-C748-4F60-BAB2-11320C29BD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B82DCB80-267D-476B-ADDB-C2441A246D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F3BDA420-CEB3-4886-B558-888D0548C1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8747442D-FE38-4E9C-B9FA-158EA26580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F16FF872-B12F-428D-B168-15110AFFE1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C87BF243-84E2-46FF-A9C3-6D5A94D1A0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5D457B7F-535D-429A-A06F-C90096C032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60114BF5-D845-4871-999F-1BB6C4310B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097CBA3F-59E0-4187-BEAB-D55B09B5F6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2578882E-EA66-46BA-9FC1-527F04D1B5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BB5D6CFE-4870-4127-9D56-ED55689FB5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D980789B-2685-4DC4-B13B-8607B9A1E2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4E2B0A04-005A-45AF-BDCE-C5223B6C35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00716132-1BEB-4F5F-AD99-CCC65BCD51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1022E841-E5CE-486C-9223-3DD722B19E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13EA5244-1844-4579-BCED-BB40B022AF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C120C85C-0470-49DD-B410-D73C8B955D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3F80E4D8-3C4A-438F-ADCE-FE3C7263B6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DB3BB621-4A05-4A59-86EC-2E55E43EE0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2D7167DC-26E2-4F83-BDA4-C9BC4CA4CF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BB30DF44-2EFD-4248-9E8B-5DFEB999A3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754AC603-5E60-4770-A4A7-09A6ED72D2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7DF8FD74-5E8C-4D5C-B168-32AF7DD2CF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E38D9687-4016-4601-9418-50FECC1237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63976CFB-213B-4882-8B51-D682086CA3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EEFBE711-EB7C-4A02-8D72-F8FE96BB36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00104060-6CA3-49A1-B56A-13BB2B5D88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9C634C1A-BCC4-4A9A-BC5A-CF8112B2D1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031353A8-89F3-449F-BD81-B738FE3FA9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9187E115-3D95-4559-A68F-091A0A5AA6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16D39188-0150-4F83-B6E7-DC19B90B19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487538F1-4210-4F9B-8168-3C49BBB10B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26C31009-6ACA-4A02-BF41-58578A5134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7AC23A1D-5F45-4A13-B9E2-E4C9E8FD09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23872EFC-D1FB-40C4-AA0B-220F9A358F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522</xdr:row>
      <xdr:rowOff>0</xdr:rowOff>
    </xdr:from>
    <xdr:to>
      <xdr:col>1</xdr:col>
      <xdr:colOff>619125</xdr:colOff>
      <xdr:row>523</xdr:row>
      <xdr:rowOff>152400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EC0ECCD9-6CFA-47F2-84F2-6A03A48D6233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31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15471CE3-B233-4B2A-9829-048AD65FED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3E8D2DD6-D890-42DB-9C46-F82C88CD2F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5120D846-718C-4D43-A966-5E0A8DE480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128AEC2B-AB3A-4B54-87CA-FED1E644E6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2A9AE3B7-062E-4696-894E-98EF773ADD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0E279814-016E-4005-A945-485510FA98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523</xdr:row>
      <xdr:rowOff>1542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0C010D87-3C69-4C58-9F6F-F1DD6F1073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60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0B52D01A-1672-4E02-9FF0-5583DBB617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522</xdr:row>
      <xdr:rowOff>0</xdr:rowOff>
    </xdr:from>
    <xdr:to>
      <xdr:col>1</xdr:col>
      <xdr:colOff>619125</xdr:colOff>
      <xdr:row>523</xdr:row>
      <xdr:rowOff>123825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B2A401AB-C221-4E23-BBAF-0D3CFBB22C58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82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12886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C8FEBBB0-7A6D-4789-A1A8-E9DE36C183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12886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EB16BC72-53FF-4C17-9A4F-69C7DE848F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98F6D7DB-4938-4A12-AD37-249796D86F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FEFC4207-540C-4F8D-97FB-AFDE8F41F1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F9860C46-532E-4AAF-8206-9BF104D9D2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81B2FB17-6ABF-46B2-B23F-013768F549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0F399D0C-5FFE-4D9E-8A4C-24A555F6DD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71A3CE1F-9F03-4D8A-A806-07769D46A2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3F14970F-AE45-4D0F-8D97-74DF64AF70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F2A0EA59-DFEF-44E2-A761-5D39C326E6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1D7F7DE0-92EF-4C03-B394-AD6FA908E5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25DC5019-1B44-4AD9-958D-17E4E61535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82972445-AE8C-480A-9AEC-A29B3A1257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653307AF-3180-4AC2-9DBB-7E8F574AD3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B3476B56-E6A0-450C-9210-F92203AC84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3950E76F-9BD5-4DF8-BCD7-23CA6AC384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3DE4EDF0-312D-475E-ADF0-66545090C1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D03D6259-E48B-4A68-B100-A770041F6D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C3D296E5-07D2-4BFD-9722-6BFA43B60A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EEC33C02-EA5C-4CFD-A28C-A6F38B0E9C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A82E7429-5464-4213-B942-D896FB0702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B10EF628-5C33-4CE1-ABA6-A616D135DC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CEB58958-28BC-4D5E-B2A2-CBD8C12676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1748E980-A464-4FB3-93E9-D44AF75C4B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0FA2410C-B285-40D6-8FDD-2CBD8F89AA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64EEBC3D-B058-42A6-887F-5B4981C3DF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8A37D5F5-C34E-4459-9E4D-5D16D2D023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6056308A-81AE-420F-96D2-03CF533D2F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3FD8AF2D-7898-4721-A45B-5C4F32F27C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C0DBB024-8816-4179-A8A6-759C36E537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5DFFBDF5-7A80-4774-B982-B9FF6BAD3F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E52433B9-2BF2-468E-9166-C3944194FA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D14D0F63-72DA-4E18-B56F-CF03706AEF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2AC0FAE8-E56D-413A-9E7E-3A0F1E0E7D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46793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9B10FD56-5613-4882-B29C-DE5E87C00D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23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46793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32167262-361D-44DD-A546-86863520F4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23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6CA92682-1B1F-46F9-91F7-ECEB8B261F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936441BE-EC08-4242-9083-837CE1C2FC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45372CD7-8826-4010-887A-47C65CC7C9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434DBA24-8D07-4D65-A379-DE39E0898E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E87C2727-1DDC-43BA-9165-00D0FB954F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0614206A-E395-4978-B217-58D11D79F9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D56217F0-932B-40B5-9101-B2010616CA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C57756C5-6134-40A7-979F-51A851D7DB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4CC146F5-5FD1-4404-B415-3BEB76DE79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E1F269A0-7FFF-4C4B-9DA8-26357F13D1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E5102531-45BC-4E9C-8C46-74F009F3EF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6984C553-DA5B-40B9-AE26-4925E17CE3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D52EE5A7-08B8-4B56-A180-24A7ECBD61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7EF0A3B3-811C-44ED-8271-7D779F82E0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19217B86-33C1-4EBC-97AC-E4A5EF53C4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E05E6A48-9844-4DD8-B16D-A534776A23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31689D55-3A6F-4C2E-B070-7516ED8686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1B81C9C4-D558-4F78-A182-347C4D4B34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87031C51-C2E6-4731-9A0E-3E6A4EB868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0EBEB76F-26CD-4912-8FD2-374B297B26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5A3C2DDD-9839-44E5-94D9-0D3C67CC7D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9F06F343-0EC5-47EF-8335-503DF6E0B8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472BECED-773D-4E23-BE76-C4F8927038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64B207C1-F6CD-40BF-A4A6-446FFA2932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75D53CD7-ED1F-43C7-8711-F449DC3F13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89800727-46FE-4188-BC28-970197452D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6BA488CA-7452-4226-B872-441AACDB0F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D2C831BE-77A6-4321-9893-70F1A4ACBE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C5F3CBF0-163C-4CD6-B269-C933BDF3AB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E9D0D9B3-5680-471E-81D0-131C58C6B5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8AECC882-950C-4876-B277-DF4910764B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C5B9BEAE-A0B3-45DC-9937-87E087A51D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E0595971-D03F-4CE1-A701-D64C81D11D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DEEC45A0-3450-4C81-B16E-1B6865030A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B231BDA6-317A-47DD-941E-C12F4AAEA1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BE9B1E69-032D-4BD7-B2AB-9B691201C6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E1E568C6-C244-48DB-A934-48EBDFD9AA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0516F719-B6E9-448E-982F-B2CBCA0963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A0FF02BB-EA1E-4A73-9D65-55F83AA310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40471491-4093-4EEB-8F4C-0D4512F5F5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22855040-BF9E-4B68-A4CF-6482F28B36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2B3DB5A0-D099-44C7-BB59-A9D11D95FA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EE835CB1-76FE-4812-B30A-F24C5D7437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55769D5D-F791-4B8A-A477-C720E3F34B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F55F0DC4-E5A8-4C85-8249-BB51E25A54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8CD7A62B-664E-47B1-98F7-02F34A28F4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C8C649F0-8E02-4AE8-BB25-0A4A5C1D9C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89893E3C-DCE6-41F6-B16F-D0FF525C66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89A3AE1D-41E7-4B37-B601-E8334DE673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38DAEB1F-F53F-4D7B-A972-A2EF8E9B81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F726EB68-01D1-4927-8904-7215D14981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C8D056D2-5D5B-4DAC-9C73-E285921713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B11CBFD5-A1D6-419C-89EA-BEBCDD7019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0587C76F-AF94-4594-B8FF-3501742965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34F5159D-3A99-4148-A8D9-B86EEBCA57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90C420E7-1E77-4392-A79D-EC31DB20C0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EB038131-F1F1-4FE5-89E4-3FC70D7C34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47321EF9-FB04-425A-9539-CAC94A9AEF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AD5ABB4F-FA2C-4360-A58E-B68EC88B97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84C6E6D7-3631-442C-BEAA-EC978861B9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2C498046-B6A0-43FF-B1E7-4DA3F79E1C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7BE5ACBD-DAD4-4161-AC1E-9375212226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48F5D4E3-17C7-43CB-B96D-9AC675C412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77D9FB4F-F967-4ECB-A3D1-424B04C9B1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72B193B2-FE45-439E-9F48-02CE89F46B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A4246307-A441-49E7-B9AC-92ACF26547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C00366ED-DEF8-4933-981C-8A21CC8A53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7FE87E30-FAD7-4B37-B723-6F3D2B273F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6005C3BA-58D9-4E62-B1A6-D2CC3E8142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E9210885-D7DF-4E32-B985-80E9B7932E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8432C278-0A4E-4225-B509-E859D972CE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6136DEEA-2E4A-4AC5-B06E-499E577FB4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2B06A4FA-36B5-4197-B6E4-09FB012DE4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3ADDB2DC-0C9F-470F-ACD8-C5167B40FB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B3DC37B4-2D11-4C80-A52B-F4FD2F85EB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9EBC2421-DD6E-4A06-9DF4-48B6235563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5A6C434C-5BB6-4138-98AB-4EEE59A96F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26535AF5-11E9-4678-9854-F8021F2D4A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493DB12F-1860-4F79-923E-2261C0A92E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B18B99AB-410A-4A2B-8E31-2B58AD3C1E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59D7A77D-F8D7-40FD-A89D-A079F64F15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39ED261D-64BB-46FE-852B-BA154F6C8C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BB58A1BC-6FD4-42D0-919F-6E34F85172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DB36ECA3-20CB-406F-A4F2-7C841A2BB5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B748C4FB-7D56-4B03-A048-4CA06B9372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3FEF9820-9068-4D49-AA18-B7A530C7C1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480A3038-FA5E-4B31-B796-4E9692766C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BBB96017-DFA4-4E44-8D53-23C75E3A41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3E66ADC9-9804-4080-A469-CDC44F67BC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624DBC83-473B-4B35-B6D0-AB49D60FF1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43A54782-FB65-4F5E-B7FF-F8CDF14BB2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8A023964-A6E3-4932-8D99-9E34052951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162909D4-9FF7-4E55-B956-20880178EB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EE97E6CD-36E9-4908-ADED-3699B269BD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020673BF-2DBE-4E87-9E9D-4DEA977030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D1E9A89F-0F78-4171-9E1A-F04C0F6864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E241FE2E-F710-47AD-9486-5707428087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02AB99DE-916F-4770-BB74-DED2D95526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94B6AF2C-60A7-4945-B84C-C1AA7A3D2B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3D5E8567-A942-423D-AF03-7F6670F927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735E788C-2B02-41B9-907D-2B1498A899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882CBE9E-7982-4FA8-976E-8DEEB0447C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987B6C16-2510-4931-86B8-9141C09FF6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3749CE1E-8B1E-411E-8979-288827B393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347EB8D0-CAFE-4E09-A206-3D3D31C650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55741D57-1AA8-46B9-8139-04DD8834AD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E0C3C98F-3728-4DAC-B5C3-22C86DA047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5C3865C1-2148-49F7-8DC2-461049CF48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4E79D5A0-0110-4DD5-A5E8-7443B22D32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5B76B869-D42D-439E-A97F-9A6ACD4B25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B5EEC893-E236-41EB-8B4C-D9D6A3B4A1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B74C53DA-AB57-42A3-873B-5B8524B08A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7A96F267-2B4F-419C-94D5-D42CC25C6D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281B4DEF-4B83-4F61-B54A-3753268B56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21ACACC5-44C3-4FF1-B213-FF69C9F058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69517EE7-A1B3-4519-A8EE-9076D768C8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EBB111CE-1BFD-4C46-B9BC-4EF2316262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7F033B23-5020-4E7B-91D2-6952C0B700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E4D64BCB-D9D8-4B9A-9862-EF726321DB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073E867D-DC1B-4DA4-86A6-961388B1DF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3D3FC898-450A-42EC-9B07-940B8F2D8E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96751035-CD07-4D8C-A17E-32825009E3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87CF3A87-0D4F-4D9C-A37A-52870BE09D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4116B52A-9361-4151-BD61-AA3060C590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3DF56A0B-1051-4F08-8D44-8EDBB94D5E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EE42F0E6-4223-4FA8-9359-498524B780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0D9341BA-AAAC-4724-8FAF-0F66B2AA65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1C20AB7D-EE00-458F-9AE4-FDF5527FAB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51D4D0F0-1D0C-415F-BB39-C45571E7C5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592C1705-B4D2-4465-B93B-9C9A7D322E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87FC002A-66BE-4133-999F-BAFD21C365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D27450E8-E4BD-48DB-81E7-B212CAC926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84A2682A-ECFE-4F43-B632-2363A2921B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7F6F4BEA-9F1C-4382-B564-95D7D9C4CE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04366E8A-26C0-40BF-80D5-A95AB61326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1D318AE0-731E-4AB0-88FD-9EB19F6986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A8922C8A-E9CF-4488-8104-0DFF9D755B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A08DECD6-5898-4678-B5BF-A41B923CA5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3F9E0AE7-5500-408F-82E1-7ECE2E7BA7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C4707BB1-7920-4B57-8143-B8FED65BB7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862D0331-0DD4-4F4F-B034-8C3E6231CE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56569076-588B-4516-B02C-DAAF67B33A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9761120A-A0F2-4F58-B966-C1FFC02113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7A9C7688-429C-4344-9194-82259BF389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F2A4E434-5E7F-4C24-B530-FBC226FA9F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83099946-CC59-4292-9A5D-9A2BE80D1F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C2B0CCD2-BFBF-41FB-99D7-44D747D522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1E5E7C43-9155-4BCC-89EC-5BC5540093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22C182BF-BC78-4CF1-8681-171564BF93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BADB2527-0AED-4B8D-AEF9-DCE4C2881B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47C06205-507B-42E6-BB86-D7143B1904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D6ACD37D-E47B-42E7-9A31-865B8FA375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2295E4BD-9CE3-4757-B927-6F522F3B2D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CDEF502E-3535-4676-9632-F5CCC5CE17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5A1D4797-6A41-4B2B-9C85-0061E1BCE7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20D10CA1-C9C3-4D24-987C-DDFB791A58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07D2F359-5254-447D-AF91-7DF9D78C9E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CC832C7E-1FE8-4C37-A118-0DCCF557DB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DB18FA76-60B2-4CEC-A4E3-895CBE35D5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E56CE7AD-BB11-410F-B08B-ADE2E2E711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71F89095-FCA9-4783-A076-58B22498AA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2B5D0C6F-21D5-4FDB-B9EC-9F42F4196E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48F4E7C8-4B72-4323-9CC9-C9B8BE1448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748FF0EE-AB8E-42A4-AB6D-024143B62F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5D63E23E-CA36-4CD9-89F8-4709F3093D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9FDC9D1C-9EFE-4CEE-83FB-CFD846E8DC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43440A96-7032-45DB-B50F-41E04FF663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807AC8CA-3304-4884-8E2C-88D2DD2A37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C4E9B606-D17F-43BC-9177-BED2D8F9CD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092A0F96-C0A3-4336-BA27-0D4ECC819D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id="{1AD13A2C-D8B0-48E1-A745-08BDFFB66F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id="{34879861-A27C-46C8-988F-C6A6EEDFBD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id="{216C11BE-66AB-43A0-8FF8-7C858DB002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id="{CC286D92-CCED-484C-B502-AC50919A7E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99B1B992-A4C1-4FC6-BAB9-5D1DA63A34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id="{366C660E-3160-4375-AD97-AE2587CA10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id="{D0E214F3-65E9-4EAE-A7F4-86F6A3BB20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30D79BA4-006E-4C93-B390-DD1165E496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F40874AD-74B3-4017-BFE7-6D92C0F311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id="{ABF52397-670C-4D02-B8A6-6879938B1F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B5A19AE6-C0E1-4ACD-A4BE-AB458066A7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id="{1A6AB5C2-7E58-406D-81D5-2DB33975C1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id="{C12CB217-7A7D-4460-9CC4-D6DAA2AA8A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1DF9273C-B09B-4534-BB8D-A4D60E8AB3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id="{0083FB72-A3ED-4081-A997-6EF3933230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id="{6C88E5E6-9E38-4137-8D22-24410D01BE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054194EA-F2C7-4FC4-B299-FB6ABF303C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id="{63D086E3-D37C-4EA9-A0A6-88AA36E353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id="{2B4FCBB9-393D-4A81-B0F8-3CEEDCF305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D736A167-B25B-4986-9709-B4028AEA14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28EDA9E1-5504-4633-8919-AE2CE53FD4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38524DBF-40B1-42E4-A6F9-3AFE9BCCCB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id="{FC8C724B-04E8-43DC-A671-280D513DA2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id="{CEFD796D-C95B-4366-8423-445D9DE84F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id="{C4B2B139-E7BB-49E9-8C44-05777B0EA8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id="{CB86D7B8-3A18-4562-A4EE-1C219C02F3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057D40E4-24DE-48E9-8235-537BAF0581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B2458809-6F45-43C0-9DAD-A3F9982E47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id="{DC0977AE-938B-4BC8-AE5B-9C9844052F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id="{2DEB541D-FC76-47A6-9B51-DA81A08B6A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id="{225B3C57-FECF-41A0-97FF-38B683913F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id="{D8174038-ECFF-42F0-9FE7-57F3EEA92A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id="{1E471D19-4F65-4F96-8D86-F9C8813D17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533856D4-E464-4E8B-8DDE-4E21B59BF8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01C4C91C-290B-4640-B6C0-E3F1F46367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6518BCC0-5F64-4F1D-ABCC-27680CA1CE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id="{C5531BDE-685A-4720-99F6-ADE8B4178F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id="{C0F0ECF0-3884-4EB1-958E-931972BC7E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id="{AE6C2D2E-CFC2-4153-909B-E0AE086EEC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C6FA436E-0F91-443A-8C36-0486828CCF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id="{97A5CDA1-178D-4549-9913-0506F25880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id="{4B18888A-C0CC-41D5-9657-2D39495DBE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id="{7245815E-2225-4566-BF34-B10A9FAB51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id="{6E9A633F-F9BF-4B7F-B859-77691DA507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9479E210-7566-40A4-855A-B3C30B9BBC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id="{8303302F-CB1C-4F4D-9FC2-F99E0C471C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id="{FEBDC310-DC87-40C0-A100-50AB02AF4B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CCDD60C1-78EC-4599-B991-260368673D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48CB7EEB-CF60-4C8D-82C5-FEC3474F4D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id="{1EFD937A-AD2E-4994-87A8-52D7E14AC8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id="{B03D2E8B-6E9E-4B8E-AA10-8647293612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id="{E12D550D-29C0-43C4-A48C-FDA6EBFC21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id="{8E217832-7F9C-434E-8E82-F49082D4FE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id="{BFC462AA-893A-4311-8CCA-42B3243FB6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id="{70B4B239-25E6-4AB2-AEAD-47CA27EA9E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DD2463AD-B2A7-40FE-9957-D6C3270A36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id="{0254290F-CAAE-4049-8F69-858ADC07D5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id="{D183AC3C-3E8C-41D3-8884-A3BA64BBFA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513F9AAC-D4AF-4030-BEF4-9BD385912F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A6CBBFE0-F612-440B-9697-B04B4FF9AA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id="{0630760F-38A7-4BF2-AC63-52D78C5136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id="{4EBB1977-F7D9-4B44-A517-C345D0EE3E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id="{C8BE9459-7076-4ED5-B17B-42EB59D811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id="{99B33C01-B208-484B-98EA-A8CDC51B73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B2BA5E9C-983F-41B0-88F2-3170A17FDB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id="{F1572404-BA3E-4EF7-B934-0BBD004AC3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9407DD85-50C1-479C-A671-9ED2314B37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id="{9218130A-715A-4053-9247-2C9A67238F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id="{A18C02AA-9412-4802-A3EC-F74C0E8BC8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id="{A580A2E8-E731-43F7-9B82-86BEC90D3C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id="{AE18E026-5E66-47AD-867A-B837A9D85B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id="{BECC0732-EB29-49C7-93EB-CFCFF05E20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id="{F4A68069-5F41-42D7-976E-B1FD65D500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id="{037106A6-5AFE-4F02-BD00-19C9590E4B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id="{DF30192A-BA80-4B3C-A6C4-CF56395A87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BD37548B-9C70-433D-A333-E4724E565E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id="{AB3A4896-6F87-4123-8FE1-1FA84197D7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id="{84C5ACAF-CB45-4BA4-8BDF-3E1CCBAC68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id="{172BF1D8-D361-4C1D-9B10-92AF3CF5AA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id="{5396ACFB-63B7-489B-AA0B-BEF2D7E648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id="{57C4830B-436C-43BF-8639-9B78EC1CEE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06D9FEAD-B337-4A15-8E86-7D07B0BA10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id="{DED1B58E-B10F-4970-A72A-70421ABCEA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F3537BE9-7930-4319-B916-9B7E851F56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37D486BB-DDFD-41B1-8065-2C3A84A336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id="{44151BFE-4752-4C7D-BADD-CD6644D907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id="{6BB5BC75-572A-440E-8443-7561528326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id="{8180425A-06BE-4070-B207-CC84F5375D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id="{AFAAE897-08A5-410E-8209-78C9479D65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id="{826DAF39-C02F-4DAA-8A95-1520C4EF2A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12BAE89C-C552-4EFD-8950-993CD5AFCB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id="{476E1DA1-0EFB-458B-9488-36F0D2D065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id="{87DAACA1-3036-4716-BA55-3316730BEB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id="{66465880-3E0D-45E2-8A81-E015AB7015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id="{2037EC68-5676-4E96-B3B7-5FDEFD0452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id="{C07C0E44-5257-4605-9B8F-8F275D278E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id="{4CEEAB53-B56F-49DE-A355-F6E84AEF70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E3B7FCEE-698F-4CE0-8947-49316A9F53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id="{0ED5B52F-A1BF-4A6B-8516-14A901BFEC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id="{B3A45F33-035B-42DC-BF5F-FC48937F36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id="{87D7486A-C0C6-4469-80FB-D5A7863AA8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id="{16092F7F-2B5B-4C70-916C-67A7071083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id="{128DCA4A-5EC0-4FAE-BE2C-EF1FF8CEA4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id="{967308AC-D7DC-4E10-B8C5-2EC4849B6E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id="{7F3AE0EF-C664-4970-A0EC-0A26BDCAC2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id="{6D07BC50-44B2-4852-93E7-93D64567AB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3A6BE01C-9918-4D48-9041-75154F733C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id="{2A2A79A5-4767-4102-9F8C-180623B543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8382EA6B-D484-4698-B606-D55BCEB8DE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A2828870-0CEB-45BF-BC2B-F8190E0C1D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id="{65992105-CAB3-4C69-B0E3-8FC4D98A14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id="{EF7EA2D4-9D30-4EE6-90F6-2AC0FB6B07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id="{B8E3DEA3-8FEC-4383-83CA-E519771FF7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id="{655F46EB-D182-4727-BE7B-89F3405C68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id="{F9B2EF5F-28CD-42C7-BD95-3C520EBD36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id="{B823638C-17D1-4C54-AD4A-27100DD35C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id="{8A15FF39-A8F9-4D50-AD53-D7E8A67539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id="{48D7FD01-2F4A-47AB-8A67-28CC432E36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6EF1B5A5-97D7-4280-B432-6C1A57C3F1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id="{47920E90-49C0-448F-BB31-4433B55C97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id="{0DD290F7-DBC2-401D-A478-667E2AFDDB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9C73E285-0DEB-4D0C-8A18-E649DB2727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864623EB-3DDD-47CC-B86C-C5B37C3631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id="{7BBF61B4-E004-4A41-9E75-9F893D9E8B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id="{05E5CD40-B7EF-4A02-86B3-C9C8D42813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id="{C70DC441-79DC-449F-BC84-FDDA3FBF11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022BEDAA-D6AB-47AA-8C98-D3D9D99DDA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id="{95E4D4D5-3450-4BCB-9980-3F9D99D377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id="{41BB9867-B07D-4C77-9E19-B1C88070A9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522</xdr:row>
      <xdr:rowOff>0</xdr:rowOff>
    </xdr:from>
    <xdr:to>
      <xdr:col>1</xdr:col>
      <xdr:colOff>828675</xdr:colOff>
      <xdr:row>522</xdr:row>
      <xdr:rowOff>28575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id="{65AD43EE-DF89-478F-BB98-4B513F546785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id="{499C0F0A-302C-4A8E-8E0C-2E8B5A2708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id="{227A29EF-6980-4837-9942-0D737F2267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id="{5ECE32E9-5984-496F-9611-FAFF0C3580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id="{0C656464-D35C-4041-9A7C-C800D05FB2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E1C29765-31F9-44BE-AF2F-768B28BD96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5AE54F86-5652-4444-BD23-3D948E5CF2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id="{3C8C6D14-EFBF-46CB-999E-CA48BE45A6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id="{05A47426-8713-427A-8F37-CBCF71D5FF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F509D130-C31C-418D-849E-A73A9D2D19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id="{14466F1E-4B78-4581-9B4B-BAD7396C67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id="{C1855BB0-8A79-4F6C-9528-58B094042D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id="{03B7E593-BEAB-4A1D-98EB-D9A53BAC7E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id="{E51C3F1A-597F-4D6D-952D-231CB111BD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id="{D45900D2-26DF-498F-B42B-E1A78AB54D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id="{E857A351-854E-4446-9611-C05E2F9E87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id="{9661FADA-2F34-429D-9103-CF63E2B304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id="{C491162A-ED0F-4051-B982-3435D2E8C0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98D088F3-881C-47BC-B0D7-F137AFD11F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3A6F94FA-D56C-4D70-A836-DD388D338B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id="{FAB73FD7-473F-474B-BCAC-F5EE14DE0A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id="{69C8587E-CCD8-4DAD-943D-78A4804136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id="{931C55E5-2430-4A3D-94D7-6B6A781059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0778ED3A-3139-41DC-B7DB-05164CA482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id="{63C1577D-DA8F-4086-B617-12B12A9A08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id="{CA738BDA-12DE-4CEA-AD0D-0EBC43B21B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B1CD9739-31C0-49B8-BC8A-AFE7BFBF90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id="{B6195EDD-3760-4AA7-BAF4-E6CBECE525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id="{EED8668A-FA5B-4528-BE8C-31E51F6707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522</xdr:row>
      <xdr:rowOff>0</xdr:rowOff>
    </xdr:from>
    <xdr:to>
      <xdr:col>1</xdr:col>
      <xdr:colOff>600075</xdr:colOff>
      <xdr:row>522</xdr:row>
      <xdr:rowOff>28575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id="{204A9C3A-46F8-4CBE-90DC-2B1252DC0A2E}"/>
            </a:ext>
          </a:extLst>
        </xdr:cNvPr>
        <xdr:cNvSpPr txBox="1">
          <a:spLocks noChangeArrowheads="1"/>
        </xdr:cNvSpPr>
      </xdr:nvSpPr>
      <xdr:spPr bwMode="auto">
        <a:xfrm>
          <a:off x="10160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id="{AC46355E-70B5-45B8-ABD7-5AEA0AEB2D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DB95E5F2-2BBA-4647-8865-D9F721DA1F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7DAA1ADC-48B2-4378-A779-9CBAE8D1A1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id="{8EEB8E22-4804-44B4-9836-2A356DD8EF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id="{0D8127A6-7BD0-4259-B700-6AF1B86A70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76147550-99B1-4B99-9CB7-30991475AF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id="{DC58C549-9103-46A3-9ADB-F9ACA76E7F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id="{20DD4054-F67C-45A5-9026-03319FB934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4427AB91-ED1B-4C46-AE56-B9EF393D67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id="{940CCF31-736D-4368-A20C-3D567BF797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id="{BCF5AB3C-519F-4AA9-B142-A7DAF5378C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id="{637AB4F5-F518-464F-9D26-0C3FF41A9D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id="{10BF2C93-7F17-4861-AD69-A16FEA53B4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id="{95E8B650-F968-4BB6-BD3E-0B7FF61264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EE2BB330-B32A-4E32-94D4-1BBAAC14F8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9AFB6151-FD5A-41C4-9AF3-BFD146F4C4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id="{971789FA-218C-41AF-AC3D-F5E16B6101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901F93B4-F64E-4D55-9E78-904E3CCAD7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id="{AA560DA5-8B3B-4C21-A3DC-39193C0BE7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19050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id="{979BC195-3381-4AF9-B664-9DA3604E95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id="{3E6886BA-D26D-418B-8EB2-67108DFF1D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id="{BA9AD3FC-B5CA-4A2B-B631-52ECFA4265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id="{2EE8141D-6329-4E1D-9002-E377F400FE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id="{3A0C8DF9-039C-4220-9F51-83AB60B3EA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692E0822-4FF7-4DC7-87D6-3783180A0D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id="{20DF9A19-EC79-4553-AF8B-C7542B03EB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id="{623D8DB5-809D-4D88-96A5-64B8C8D772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FD362627-F320-4C1B-9F39-89D217C1BE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A6D1F4B6-A437-4222-B0E5-FC3CEEC514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id="{31B87BE5-F1DF-40E6-AC95-E70FB86C3E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id="{8A0A1879-1D58-425F-8865-4B88BE0150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id="{736F0BBA-05DB-43C3-831C-D3EBDB60AC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id="{34DE1728-4EFA-4E4D-8D26-193426F666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4F1E5C3A-AF68-4D30-BF9D-7B700D2414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id="{7B339B7C-C2E1-4CFE-9210-69AE408F8B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id="{BE5B9459-E50F-4534-A0EA-CF701B40B2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392F8CA4-3FC1-4A7D-91FF-76C4AC464A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id="{2375FC74-A9EA-4C0A-9721-CD5F3B963A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id="{D0EF5248-8782-4E8E-B588-04FD8C9178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4AF06098-42E3-40BC-A28B-066F14615C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61C62DB1-8F53-4532-ACEF-749D41C615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3B253163-B4F6-4289-93FA-39303CBD08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560" name="Text Box 1">
          <a:extLst>
            <a:ext uri="{FF2B5EF4-FFF2-40B4-BE49-F238E27FC236}">
              <a16:creationId xmlns:a16="http://schemas.microsoft.com/office/drawing/2014/main" id="{DD02E9BC-15DB-4D88-9A4D-DE140356D2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561" name="Text Box 1">
          <a:extLst>
            <a:ext uri="{FF2B5EF4-FFF2-40B4-BE49-F238E27FC236}">
              <a16:creationId xmlns:a16="http://schemas.microsoft.com/office/drawing/2014/main" id="{E24AC96D-AA11-448C-ACB3-45A0EB56B6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28575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id="{B4388BBE-C17C-406A-A3C2-90CCD0E9A8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28575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E3FB3CCC-700D-48F5-8BF2-687EE75966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id="{7BFF8841-4C84-41A6-B9D8-9464FED56B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id="{19446850-677A-4D93-B536-F00ECE48B8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id="{FB2B7F7D-B376-4CD8-9D1D-862B666631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id="{43CFA7F6-C041-43C4-A040-B2C315910B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id="{E7CAB6C6-5302-4156-9E9A-0DB501F1F6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id="{61F9CE77-05FC-4300-9AAE-28305E7274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id="{C4332C9F-E545-4ABE-800C-6EF5E77247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5A57968E-685B-42E1-B46B-A1FD2A37C3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B7752676-0729-4145-A331-64095D0889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id="{A1F5F860-ABD1-4A8A-92E3-4F98C1D714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id="{15AB136D-D085-4F9A-94DA-1FCF907321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id="{CD008E4E-B470-4BD9-966D-240370C596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id="{A1B6B9D4-4E64-49D0-AC73-BD2943ACBB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id="{8CDCE4BC-2B70-425A-A405-7CF7BABB6F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id="{158F9039-3F86-4837-914C-0E87498D23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id="{FF311C13-40B5-411F-983B-1E70DFF192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id="{D89B288E-0436-4F34-82BD-BCC9432536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id="{308E9870-7DE1-4464-A306-E37CD34142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id="{B57A196D-87A8-468F-9FC5-733F49C9EA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id="{5F6C1EAF-6A86-4AD7-A182-4CA7B1780D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id="{9159D4E2-4994-4465-B50F-35971100C0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id="{86EF9AEC-6822-432A-9D6A-0C4609107E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id="{7BCFFEA6-FE4F-43CE-81E1-43E0859D67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id="{80EC4855-263D-436C-8429-2B14E10A9D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id="{587F2279-E9D6-4AEB-B853-45F86B498F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id="{A7A32006-C271-4E25-B858-7C2A0D33E6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id="{6E11DACD-7CC9-413D-B473-EDE37B42E0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591" name="Text Box 1">
          <a:extLst>
            <a:ext uri="{FF2B5EF4-FFF2-40B4-BE49-F238E27FC236}">
              <a16:creationId xmlns:a16="http://schemas.microsoft.com/office/drawing/2014/main" id="{A10A4BC8-23CF-4756-910E-C2B2276CA8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id="{3A19D44B-8EBA-4B1A-9E4B-84D50BE829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id="{706B6669-8DF9-453F-91FC-94C354B1B6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id="{7049D3CF-2F76-4267-A16A-BAD30919C7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id="{294251DE-8303-4579-9E29-84BE1602FE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id="{D1810CEB-D549-44EE-BF89-C491B6C3A1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id="{C9ACDA10-77AE-4607-B046-C2B7F22A43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id="{44589EA9-0B77-4BD5-9D91-093F39871C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id="{6CB5AF78-AEED-432F-87F4-AD0AF8FC41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id="{40F15A43-58C6-404B-AC0B-8806E3AB97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id="{F02D1352-85BB-46F5-BB4E-4014F87345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id="{6F36837E-C383-4308-8F9E-246AB4DCF8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id="{8436D3D7-742D-446C-A389-644EB35FA2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id="{E9663B2E-AFF1-48B2-B68E-416E3F2CC4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id="{2D04FC48-B023-465A-B47B-0E88CC1EBB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id="{0C021997-CD14-4C19-8586-4DCCB002AE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id="{BC0A9643-93A1-4E73-8B94-8221B4C7C5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id="{891F1122-C611-4D6C-806D-602370F910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id="{6AD493D3-9C47-49FF-980F-D595059BB1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id="{E8DC3DFA-BC2D-4F50-BD18-E25A8EE7A9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id="{6DE6F534-EC28-41DC-B045-06342D047A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id="{6D03AD9B-49FB-47E3-8808-BC8A68A44E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id="{FA8653E6-E5B1-4AFA-A35E-F6369DE3D3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id="{38EA5D73-9D05-441A-BCA9-A84386916B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id="{D8C56B84-73C6-4883-ACF5-F9E1F4A8F9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id="{0718154F-B1D4-448F-A816-CD197ACAA1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id="{3C3FAB9A-10CB-48A6-A45B-DD295507A1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id="{E8867F31-85D2-47D8-A405-EADE81DEC3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id="{4C9E583F-2656-40F7-985B-F58C934DFE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id="{A41D553C-A0FA-4606-879D-731DB20E87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id="{859A6BE8-B277-4110-AFCE-B1ED9A85DD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id="{5519DEB5-FBCF-4A42-849D-4E1D142952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id="{E185657B-B07A-49BA-9F4E-8A0B705482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id="{D2512BBD-5146-4DD4-B492-3AB2D94C6A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id="{14F45548-8956-4754-8BEA-18B7941539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id="{F248A0A9-2F8B-4D29-A6B1-A15FF9A487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id="{A5914BCA-0068-4ADD-A18E-DE85A5EF5C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id="{C85D390C-C4EA-4FA0-B210-B99A2F3A83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19050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id="{A412C1DE-6299-4A86-ACE7-ABCAC6CEAF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id="{2129F47D-F71A-4B1E-91EA-54955535DB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id="{18428F7F-BFBE-4B50-ADCF-44A40B6CCD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id="{7E6CC373-CCF9-4004-86FD-988EF00707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id="{99DE2163-FB7D-4465-8D03-1127C5791C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id="{77DB8622-9C4C-410D-B258-2D82130EFB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35" name="Text Box 1">
          <a:extLst>
            <a:ext uri="{FF2B5EF4-FFF2-40B4-BE49-F238E27FC236}">
              <a16:creationId xmlns:a16="http://schemas.microsoft.com/office/drawing/2014/main" id="{8FF42E7E-0B40-4315-8BF9-59EB2BD2DF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id="{3413B503-22C1-4640-A8A7-5ACEE8EEA5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id="{C5C53F94-0553-410B-96D9-C31F8D7FCC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id="{D3EC688F-D13E-4E26-B1EC-CA5CCD93BB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id="{30F20107-7B14-467E-BCC3-33D5C53658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id="{F288AA04-F618-4D3F-93FB-D1470EC2D8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76200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id="{4125044F-D495-422C-B335-81FDF9E14E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76200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id="{01E95777-BB6D-4E9C-9E0C-7DAA48A6F8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id="{54F36B6E-DFA2-4553-80EC-89345FEDA7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id="{7362A3F1-EECB-46A4-AE54-9181A2AC5B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76200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id="{F14C2299-CF2A-436E-9E0F-D7D549BC40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76200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id="{8948C06D-22CB-4885-BB96-24248E8816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id="{1B2B7BAF-68CC-4D06-8A3E-41843FF645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id="{AFD93115-A0F5-4EF5-88D8-EAF5E3ED43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id="{FDDB2C5C-6D2C-4191-81F8-90E9298FC8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0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id="{C2CC521B-E55E-4111-897D-394877A95D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id="{E61452AA-CE16-440F-AF7F-A57F78B97E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id="{2EB51D9B-3D75-4BB2-94C9-D2F82D8FFC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id="{149E6678-6225-488E-A55D-07F8D31783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id="{97638227-BE78-4257-9976-E5DDAC5F5A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id="{116F0B90-4546-474C-AF4A-5F587F889D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id="{DB071A9D-2BF4-488F-8CCE-A6BEF1A5AC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id="{179A18A2-9EEC-445E-BC32-9E6198AF39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id="{198E66E8-9DC1-447B-83C7-788CFFB950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id="{480E663E-B005-4B96-B3CB-4A92C2D40D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D1E58BD8-3605-43B6-9778-EDC9C74127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id="{3575087D-AA6D-4C94-BA50-9A01D50712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id="{0F5B1A4B-C92B-4018-A038-CF22DC9F67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id="{26EED1CA-4109-40F9-8318-D4E85F15DF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id="{A1636104-31EC-4DD4-AAD2-5149891883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id="{1756AE47-79CF-4D24-94EB-F3816842FA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id="{DD1411C8-8C1F-40BB-9997-219AC356F5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id="{AC1D567A-9108-4F3A-99F2-AFCAA683E8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id="{52163E6C-27D0-411E-9AB7-8F77882284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id="{03E81062-E505-4FBF-BB7B-C17B286853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id="{5C14294B-F76A-44B6-9445-85B34D5CCC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id="{4FA11150-4008-4CAB-9559-40C338FF70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id="{3C726249-AC49-4778-85CA-30401DD956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id="{49AC79D8-7270-4A55-AFD1-001E59608E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id="{07A1A5A8-013A-48A2-9AE4-7FC9BBFB2D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id="{B116392C-ABFB-404A-BD07-3A2A81AA46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id="{41B961AE-2645-4356-99FA-2C59B10D22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id="{308067A2-613B-418A-AE0A-9C48EFDF68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526</xdr:row>
      <xdr:rowOff>9525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id="{5F467EAA-77AA-4A56-A2F6-2A1DF77117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id="{85099A31-2CC7-4F11-BD44-DF5B855A79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id="{F2F93EF5-A89C-4BE8-BEF5-976C475610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id="{C8B54135-1EC4-41B1-A777-590478422C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id="{0F623980-2434-439B-9241-05DF18FC10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id="{8720CEF8-9DF5-406B-8E2B-32AF646299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id="{AA59AB8A-F8A9-4445-B171-9D091D501C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id="{07627DDC-C656-4C70-BCE8-6BCE875106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CA179082-E439-4704-9D67-74C2C21F0A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id="{470ABF45-2D34-4BFF-9133-077AE98990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id="{B5BFBCE6-1B63-49DC-91C5-AB4D6F37E5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id="{CE8A410C-20CE-4101-9EE9-EAADF4CC0B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id="{3BAD3BB1-E721-4D6D-8277-426373CD4B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id="{4ED9C1BD-86D1-4E4F-9C3E-A2E3046DCD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id="{22E2636B-94C2-43D0-B9E4-BB1F80B48D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id="{4462EA0F-FE19-4A25-BDB4-45465D6377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id="{93B930FF-9B9C-49DE-AC65-D2424FB2A6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id="{3E2BFB93-B8B7-494E-B5B8-8C4FBDB4BE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id="{D774592A-13A1-45CE-8473-6FB9609E1C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id="{9DED0DA6-1372-41FD-9137-CB62188D36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id="{59FA34EF-2CD2-4684-B9FE-CE3B0FFBB1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id="{F4559B0C-4578-4154-8189-25778B8E6E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id="{56669A7B-D812-40DD-BF79-FEAD01653C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id="{6F44A261-23CA-4611-B2AD-CE472B8F81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id="{174567DA-22F4-4935-B5ED-0FC9EE4902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id="{C49E17D3-F99A-478A-86F7-E394F490F5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id="{18B3C1EF-680E-429B-A775-B5A2566AFF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id="{4C7B6F1B-D111-4F20-BD2E-E22220B6E8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id="{2062FBE3-BEA8-4CBE-96D5-6CC4E1D972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id="{DF56CF1D-37AA-48DF-8BA7-0C6319C4C2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id="{3179D094-7734-42BE-944D-A6C7134136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id="{EB8A1CDA-BBC6-4488-950B-4F02AEF638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id="{766090B0-C5CB-4921-881A-9F0E7DF9F8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id="{B9232B4B-8752-47E2-90D6-847ECC05D8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id="{541985AB-F310-4C57-A89D-1769E79C47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id="{67F07E28-7DE2-429E-B249-8693A1FD99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4191FF9F-1446-4DC0-B6F6-DF57C77DF0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id="{380CADCF-DDF7-45B4-86BD-29F8708D16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id="{DAD2B591-D13B-4DAC-9BCE-96949E177B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id="{AD9E3F51-23B8-4417-977A-45DEF13663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id="{7653AEC1-B3BA-4D6C-BE11-404010055A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id="{7D8972E0-F53F-4344-BF52-E23F6413EA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id="{0F5AD36C-C352-4992-A48F-98A9BE2DD3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id="{DBAA492D-DE0B-4340-AEAE-4EA952AE2B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id="{C3338651-4545-4CD6-9797-9AD12CB1AA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id="{7E99FAAF-B1DC-49EE-A900-6E9187013E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id="{ED7F804F-8BE3-4A69-89BC-50E6E49474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id="{197F2630-96F0-418A-9CFB-568A6DC451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id="{62ABA059-751D-4154-8B40-0D09CDC325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id="{A712B9E2-9C24-4CB4-A1BD-8A3C00C437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id="{24F3B59B-6E37-47C9-A380-3577159221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id="{084A5C89-87B8-4BCD-B976-1B32B8EB28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id="{FDA21FBD-9E55-44F5-9B29-10D57AF89E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id="{E0E6BD95-9C54-4DD4-AE35-7F66CD7784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id="{F1CF2B21-2CA9-482F-89A6-FA84BA0FEE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id="{41DE0389-A1DF-4474-9E84-B681FA310B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id="{7B209FF6-DABA-4173-8902-195F46FFEA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id="{870F754E-C2FF-400C-BDB8-3B05012936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id="{145F7555-7AE6-4CEF-ACC6-F15CD32A17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id="{3EF20CF7-20D7-4F9E-8A3A-EF4480A21D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id="{43C775BD-AEEF-4D6D-BB10-FFC5E62875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id="{B65B32D6-E243-41FE-ABD3-84D27E177D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id="{4128F3FF-03E7-4304-B6B7-9E853B0E2F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id="{93797BAF-4DF3-40CF-BD4F-0F7461EED3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id="{0FB336FA-9E0C-458A-835D-C301A71794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id="{41CDAD18-888F-4EA7-9841-74F3100159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id="{FCBDFB04-0443-4EF4-8A49-E29C9E4A53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id="{716A2C32-C7F3-43A5-AE96-618CFEC377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id="{FD1F87C0-724F-43AF-AD70-BDEB320429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id="{77756C3A-3353-42B8-89AD-8DB0D0C069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id="{008C9E77-BAB5-4067-AC28-6BBC12643D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104775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id="{B2812089-F221-4E10-8D64-0E9BC0F8A1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id="{04F6DEC4-FBEA-4303-A2CD-495E38F5BA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id="{D7217EDA-2473-45AE-BD18-DF5947721F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id="{23FBC977-6A1E-4E1F-9505-62EEB07D37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id="{58BD4FF7-4658-4541-8B9A-1EE77C080E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id="{9029788C-311E-4F57-969C-D3AF91F899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id="{2B95AF5F-F8E8-4312-BCFB-F6852B6C18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id="{5269D6B6-273B-4DEA-8B51-6AF78F2E29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id="{BA84F399-B541-40CB-8836-45D3A17EA9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id="{35721C58-8EB7-41B6-B1BA-079AEB8658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id="{E07D4A07-139F-43A1-9D3C-A091E51563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id="{E0BC9040-7591-4783-B225-E797235E3C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id="{620899E5-50DE-49C2-BC10-9DC4282EFE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id="{3DC06880-3DC3-4226-8246-1855FB7378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id="{C7D427E3-A0E0-4937-B344-4F60A4ABB6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id="{17F5F5BA-114A-4D29-9AB6-5E9C5196DD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id="{175D05A6-01F1-40C4-BEB0-62471BF3EB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id="{A6BBF0A7-4CEF-41AF-B826-E56F6D6DDE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id="{BC4162B9-34BA-49BE-A697-BA2090AD19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id="{55B02586-B55C-4A79-B0B7-6E7E407D98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id="{14B08137-E3DD-4774-BD59-5D5F63AB8D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id="{7312183A-4BDE-4B23-94A2-3920692DBF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id="{7689E735-80DE-4441-BCD9-7F9676A9EC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id="{1E2A116A-2330-447C-8E1D-1D44A46257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id="{A76235C8-04AE-46B4-9ED0-4200363A16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id="{021F0293-6F4E-407D-932D-BBA326C807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id="{E1B34C74-7FFA-4A6E-B126-1BA58E8FEC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id="{39048A3A-87AC-4CC6-8A24-CA6828D153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id="{AD2D2046-487C-4DD6-A141-C84E8CA50A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id="{678347B5-A436-4716-B19E-75D47A3889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id="{B98CAF65-D78A-4C0A-AE08-F7B5D979F2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id="{99FE334C-B3F3-499A-A478-5F3B127900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id="{130CC1F2-D36C-4B65-9FE4-1E0D554372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id="{D3F1E3C8-412A-42A1-8F98-E7AEFDA2AB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id="{3AD4AA3E-FDC4-4CC6-9A96-08BADAB0ED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id="{DA61F598-BE0F-48AD-83BD-10C861CEC9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id="{23CFE3DD-6414-4C7A-B4E9-A2D9162FA1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id="{1E554D03-7C53-4099-A544-471CED4D96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id="{1BF30668-F014-4834-B418-7EFE7F63F0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id="{F784D346-067C-43E1-80E3-B908F9C2F8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id="{0B96CF02-3CE3-4A21-B063-B344F3D083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id="{5DE53ACB-E591-4879-8A6C-077E01B80B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id="{0DA183E4-58EF-4CB1-8E69-B94B6A8165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id="{A4C91A71-28F8-4B5B-BE90-1C3C80ACAB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id="{F330F2BE-1595-40D0-A280-F6D47814E7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id="{1B012AE4-002D-4880-B3FF-A88A234E19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id="{75D5E2C5-F1C0-4D2E-9E46-3CB27C1F86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id="{BCF39864-D7CB-4C42-8F71-86A1811317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id="{44A66537-C423-46CA-B05D-01812D35A2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id="{7EFA6F4C-EC6D-4889-A1E8-1B56B47276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id="{EB8D2649-A495-4EA6-BB36-A9A95F65A2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id="{A4B0E756-C96A-44BF-BD22-F957E0EE88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id="{7460272E-2DEE-43E5-85F9-09952E3973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id="{6CA95608-B995-4546-BD35-D3C5B16380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id="{60D4A7B9-81B2-4515-8B0F-EA438321E0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id="{32690E3D-CED1-4F7A-BD6C-E3AB759B20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id="{86282010-56C6-4812-9E0D-397C82D869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id="{50150AEE-829E-428A-8893-4004FC5310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id="{0629E3C4-5E3A-4AD8-B641-A67A2E19B9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id="{1FBF116A-2F80-46F4-9072-B5A54E19AB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id="{DA8EBBAD-903B-445B-94C0-575BA13E2E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id="{5C424138-C57F-4609-95E4-9EADF3EDF2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id="{D28DE286-1BFE-433A-91F2-8D778A2775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id="{1B270786-D151-452C-B7EC-C97580935F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id="{4582F82D-6C2A-42A7-9ED3-C4231D6580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id="{D6F9F25F-EF3F-4736-87F4-5E2D12F5D3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id="{261CB2E9-AF8F-41C8-8517-AFF4E42B29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id="{370CCEC4-B206-441B-BBC7-A40E35FC4D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id="{6109ECB5-18A1-494B-9DCC-6747E855F8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id="{66FBCA4F-FBD2-4891-84F3-E1BBE670C2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id="{F75653D3-B862-4800-9D2F-371ACF66E5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id="{49CC0C84-8620-416D-B714-F60C1552A6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id="{B63161AC-49CF-4048-B4E4-172B7AB49F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id="{70BC2F78-DEB9-4968-8134-91B5AE4C1A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id="{ABA2226C-F548-4AF6-A74D-C4F186C6D9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id="{7053E3DF-53DE-4635-BE65-305333D72B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id="{0B91FDB0-1244-4199-9AB4-1044E80856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id="{CD511DE5-F6D8-4A14-9B90-3BA0815139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id="{E6133332-9C22-467F-A6AF-453C5A442E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id="{777DCA8F-49B6-4B45-A270-F7343CB1F5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id="{02C81DF9-A8E3-469C-8ADB-665D7B971D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id="{9B70B1E1-3A48-43F9-9D3B-0767B75D9B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id="{905B7951-EE74-4341-A8AC-CEDA648CB5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id="{B3F9DDEA-110C-4E0B-BC5C-EA13A6F344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id="{595F1F8C-001E-4D42-AAC3-ACDD925EC7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id="{4A420655-2204-461C-B2D4-1F77B775DF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id="{82ADCE6C-99DB-40D1-899F-1C8E9862F2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id="{2F325657-1591-4026-A6AC-A270AE8BF2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id="{A0DAD444-80A7-4D60-ABC2-41EFD3E45C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id="{CAEA7496-21D1-49AC-9CA2-9EF6C58C31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id="{74A69698-A5F8-4D53-A164-965DCDAD87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id="{9CB9ED5D-746E-4882-B4DD-D1820673FA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id="{14D2E09F-4F24-4329-AC15-AD0D41F0EE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id="{8F28D594-837E-4DC7-831B-7D79F2F73C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id="{EDDE8371-6E0E-4C26-B66B-D02ECDB6C3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id="{1B0CFB75-DA29-446D-B45C-A1548E2F40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id="{E29A10C7-E477-45E6-A7FA-76B5118F0B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id="{BEB0D0E9-A0C9-4943-BB67-1AF7DD4058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id="{56597827-E3A1-48F4-9914-595202600A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id="{490161A5-D808-404F-BC61-AE2614A4B5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id="{73906C1B-E5C0-4436-AD78-F5A109D76A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id="{E3ED7D8F-6A06-4CD9-AD69-FDDEF12BA4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id="{800313EE-DA06-47E0-BEBF-66CBC4D48B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id="{5BD2C186-B410-4EA3-87C1-C152E620FF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id="{54302F8C-DB2C-4CD1-BE5B-FE1C700F39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id="{8DCB544D-601E-412F-8D07-F1CB13468D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id="{883BFE1D-B56B-4F09-8D6A-27C2354468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id="{7BBE692D-0691-41EC-83CE-14A6162941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id="{7162C9D0-181F-4E0B-B775-01B5D8586B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id="{2FFF96ED-3BBF-421C-B839-3C041A1992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id="{9707BC4F-7168-4800-AC4C-BA57231379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id="{262397FB-D4CD-4BFE-BCD1-2F21654ACB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id="{9CFB7D3C-B840-4EE7-A7CB-05FC7F580D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id="{0AF6D304-6DC3-4995-8345-20D7B5D2AE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id="{94C8F34E-77BB-4790-A105-4FE904E756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id="{A92C5A4F-5F49-42B9-ACDA-2F7E227A83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id="{9DA0B3B9-075B-45FF-9689-841D04364E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id="{D7544A0F-44A7-49EC-9824-9367297A8D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id="{4E483276-2939-44DF-A85C-6EB8DFF0F9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id="{7C745C1C-543E-43F0-B41D-C4B511F1D0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id="{9277CC30-2F85-4FF6-9474-1E5D1EE140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id="{A60F8B00-AA06-4CED-99F5-9EF73494BC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id="{174A7E8C-0595-48EC-8279-92BD303DFC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id="{3A435404-7480-4C2B-BB42-F245FF234C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id="{AC9E2745-E14B-4D58-8C38-C627B672A7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id="{378F2EBC-968D-4E4A-934F-4096BBC1A3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id="{812B71CA-0AE2-43F0-9ED9-D2246C4B23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id="{00222A62-BC58-4930-BE5B-F00F455088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id="{11D49A8D-F143-4F67-95FC-5D35C92599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id="{B92C7AA1-B0B8-4A37-87C4-067CAD90B2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id="{15E9CDBE-11C9-436E-8B20-D31375A166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id="{FDCD4E5B-EDB8-470C-90D4-2B3BA47845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id="{B4467A60-F504-40D9-A348-DCC0FB4C2E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id="{3E1DC402-2E3D-4F9D-9D64-AC75E225D1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id="{E7A3E39A-BF31-4E7B-8096-030EA5FAAD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id="{30D49712-B47B-4436-B89E-40015CC866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id="{0DF9FE35-43D4-4AF8-811F-6F43BADBBD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id="{0F0E3EE0-4EEB-4BDF-B284-6B454F6672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id="{8005FB51-9386-4532-AFA5-FA5B0095FE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id="{208F2A64-6C43-4681-9D74-AF4EA3E212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id="{A0C8732F-D79F-49AA-AD71-7C348E71FE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id="{4B224063-6A9B-4BC1-BD85-344FA5EAA3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id="{AA807225-5923-49B2-A952-47C164915F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id="{FB0C3359-67C8-4651-A95D-D0CEDCB092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id="{4A751DCA-56F9-4AF6-BF84-99A17072A5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id="{A43FC623-0EBC-4896-A7A4-06C0DF438C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id="{01A3B970-99A1-4290-A28C-3B06D12FC9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id="{BFDDB12A-F673-4CBF-8492-568FD6FE0A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id="{16FB6CDD-BCE2-42D7-967F-73390E456F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id="{04C2F7F5-1220-4BB0-A39C-D66CA8F955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id="{9C25660A-BBF0-411F-B1B5-936D277885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id="{B94AC8A6-60CA-4227-B002-673F23EC4F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id="{F62E8C45-B632-4673-95BC-1B7757A118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id="{842EECF8-1A5E-45F1-B690-222263187E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id="{493B7952-EC71-4FE7-83A9-6FF1005800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id="{DAC413C9-376D-4F99-B885-9E7BA95312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id="{C343AF46-57FB-4D2E-943D-D815993516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id="{8EF3CAF3-691D-451B-AD9B-8B950F447B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id="{62AC8B7B-F9C9-4D0E-B94B-983291590B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id="{59775B55-9623-4DD1-86DD-B7D1017CCB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0676F817-3CC0-4740-A480-1484BE5EA6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id="{0B3F6DEA-C55B-4F59-A86D-28C7365F34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id="{E2FB972A-2FF4-4282-93B8-861B09520C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id="{127D488D-FCC5-4800-A9E4-BFDAEBE589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id="{29632C50-6FD5-4C73-AB95-DC3EB9F2EF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id="{F9E898C9-2CAE-4C93-B8DE-EE95ADC4D7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id="{9B42FB1E-6995-45B2-8AFD-F149A800D1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id="{0597716C-23F4-4054-AEF5-8A332091C8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id="{9F42D9EA-ECA2-4BE8-A84A-3CC6160F33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522</xdr:row>
      <xdr:rowOff>0</xdr:rowOff>
    </xdr:from>
    <xdr:to>
      <xdr:col>1</xdr:col>
      <xdr:colOff>619125</xdr:colOff>
      <xdr:row>524</xdr:row>
      <xdr:rowOff>123825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id="{85298091-B8F1-4CAD-9BBE-654BDE586FBB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id="{B9BF3DE1-8487-4F32-9095-5B8AF98380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id="{A8DDEAF3-8361-4ADA-9F48-99E073B3CD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id="{5804361C-C369-42DF-BDFE-4702E806A2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id="{F7563283-3514-475B-B678-8836949468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id="{7038703F-B65A-42B8-9F0C-118D69E9C2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id="{C8971466-6E5F-49B5-8137-466363D7E1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id="{EA79C7EC-607C-4CD3-A289-610E8CC57B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id="{FE5FB57C-9699-42C9-B87E-B7EFDE9C79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id="{A8B07E32-01D1-4E39-9D94-3279C6977E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id="{2DCE75CF-0171-43E5-8548-E556089C30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3F6A6930-71AF-46AF-A0EC-3132CA0BB4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id="{F19A1CD4-0EF9-4302-A4DB-22637A024B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id="{D437E1FE-92EF-4ECC-942B-616169D05B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id="{6819E0DE-4232-4838-862C-F9F81E00CC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id="{8ED49825-16A7-408B-80CE-B49E58788D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id="{1B9104A3-A521-4089-A753-F419EF0403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id="{3B021D01-870A-4A6B-81CB-5D075E27F1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id="{FAB49AD0-3EE5-44D9-951E-DD51973B78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id="{E5E059AB-3CE5-4398-85DA-CADA30CDE5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id="{B4EE16F0-1E05-4E67-B435-17218DC319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id="{CFB5BBED-F3E9-4FD5-98DC-F885886FF5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id="{7FF5C847-CE1B-4989-841C-B9CC0E2CA4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id="{CF43CBD8-27B2-48F3-9CE9-02A307B475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id="{BC85A18A-8B8E-4F1A-99D8-283564299A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id="{B7E86A21-681E-4CE1-9FF9-680C844535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id="{CB85A1A6-7CDF-42C7-961E-780692EEE0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id="{FCD1D012-3C0F-47A4-8B48-9EBBE51E26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id="{BEEDE89D-2C2E-418C-B0C1-C1201ACDA3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id="{F80D8549-6BF4-49EE-9714-94FB510B99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id="{3632C509-BE37-48D1-B4A0-A82578D3F1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id="{CBC5C9B3-C955-4EEF-9C73-868F7F41B0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id="{1FA1F256-D7E8-4AB3-A2EF-AFE65F4A50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id="{022663D8-FCA5-4733-AA1F-AACBCA2582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id="{8BAA23BA-BA8C-489B-B8EA-9D04619612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id="{59CF7889-E3E2-4C19-A015-78325910CF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id="{E416560F-DE91-4CCC-8B72-9E201F947B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id="{1C352B80-9CFE-4A52-B260-33594D03FC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id="{1EC6C730-ADF5-4344-81B9-853A9BAD25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id="{2B2E921F-883A-45F5-80D3-8CE97B3B95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id="{C36C3771-D8EA-4662-BF17-BD8C2D2E31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id="{F096743F-93A4-4302-8AC1-FB7E4054FA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id="{EBDB5E72-B2FC-4822-B355-3C2E48C2F6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id="{1F77D95C-1D88-472E-8305-EFEDCE4DE8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id="{FD2C1384-8131-49F2-A557-0E3A02566F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id="{A419A1C4-F1C7-4463-9B94-4F9FF3A03B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id="{928D7527-2430-4755-8293-5A24572AEE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id="{EFD0F10E-D750-4DAE-94FD-D2B663640C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id="{5C5A58D1-9239-4806-8D55-87F047A1EA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id="{3F68C389-AF43-4F4E-8278-B0C816ADD6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id="{8745B36E-CC0C-4773-939B-C5FDF111C9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id="{D3826A2F-574D-44A4-AC2F-8D18045E4E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id="{C155C531-7BBF-4D56-977C-3E27E930DA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id="{222283FE-6A67-48C3-81A4-370846A07A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id="{FCFC9E1D-2E05-44F6-822B-A0F9E3D98C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id="{40F9D7AE-E15B-4B89-A3C7-37DD4FFACE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id="{3CC541BC-0A81-4286-A2C8-AC9F034431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id="{F01EA5FB-FF2A-4A25-B719-703DB9E2FA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id="{C80AE8C9-2FA3-4E9C-BD91-F927D12DBB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id="{4CA805D5-A375-49F3-86B2-8872D324EA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id="{6B77D0FE-D9F4-4B66-A401-3383F85BA7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id="{C031375A-488E-407F-B485-97C59948B9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id="{B88F876F-CBC9-4C45-9CB7-77E8EB854A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id="{3B4F5FB9-606C-4E41-8175-7B981ABCC3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86FC4C03-C6DC-4D02-A68E-F4279EC0D3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id="{BBDF22BA-9166-4D2A-874C-3E101226BA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id="{472445AD-3C3B-442C-8DC0-3063E185E3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id="{BC205653-0918-4F93-89C7-99AD752824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id="{DE40DCDF-2352-4C7B-BCA5-A6DE54A5DC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id="{54E0C5F8-1E9B-487C-8312-1142E992FE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id="{9B2038E8-D408-4875-A253-DBF4F1A6DD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id="{D9619A47-1A66-4718-96F6-B8196DDE98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id="{E4F221B1-4F5B-41D2-A350-3C3B1B9CE6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id="{215A9024-6E50-47FB-8197-E5744CF27E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id="{B6FEA5D3-1458-4C73-8BFD-2D248C0B85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id="{06EA6F35-07AA-45F4-B012-5C68FD7756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id="{469CBE08-150F-477A-9C3C-F52B6969F1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A31CC88B-C33F-4065-BCDF-1D920868BB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id="{4F5C0FBA-CC8A-4FFC-96F0-DC4B42B95B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id="{1BEE8A6C-FF93-432E-B91A-3433CE0EC2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id="{6C768D32-2B4B-423A-9C5C-0CC40C4153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id="{4CBF2C8B-56BE-434E-8F7F-71147920A1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id="{685C7FC6-9DE7-4415-B445-BE9CBB9149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id="{9854186B-8050-4492-A01F-7B6FD3EA30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id="{EC1CC2A3-B95B-49BA-828A-27D18D0E81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id="{CFC8B0A7-CC11-4E31-9BD2-2702EF4023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id="{73CB5AA7-E4E7-48AE-A48B-E38027D98A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id="{9893B57E-52BD-4A39-865D-9E6C6617E4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id="{73510CBA-E7B8-481E-8034-47042EB775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id="{AD68B262-CB13-4846-A55F-491D4D245E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id="{AA5997AF-0B49-4E62-8FCD-1FB9E27879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id="{856DB6DF-1E64-4D1C-9E1C-431436029C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id="{BC68D9E1-BCBF-4650-8E67-896D305CA1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id="{87986D39-7458-419A-948D-642F2FD69C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id="{D8131ED4-DDC8-4080-BC90-1322B73303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id="{5A80290A-BD7F-4AEC-AB54-B24DE6C80D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id="{E8FC3255-DE57-478F-A885-2FDDCFB814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id="{F0849AA2-3E11-4CD5-9D88-B5375F6E0C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id="{D210FEAA-5C89-4445-9A00-76D11E7C7E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id="{78DA9302-CB83-449A-834C-FC7A2FCDC8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id="{88231CCD-7505-4C63-A17A-2F1ABF5CF3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9E113E73-371B-486C-AEF4-D2241A6BD0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id="{E25E1267-D59A-4A36-9EBF-ED9F4F64AA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id="{CB2D1F23-9399-41B4-A5EF-2DFB53A792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id="{E864A670-059F-4A1C-97A0-1F14805BF4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id="{50911AB8-227D-455F-A778-9484719221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id="{71C08F4B-8784-4C65-B092-CFD7BC5ADC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id="{1F3F56AE-9B55-4E07-9603-9D926130CE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id="{0C4A7BB2-B5F1-4472-9F2E-4984CA1ADB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id="{C18F76D5-9190-47B7-8137-90E4AAA2A3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id="{0449348A-3541-4F5A-9DC2-AF7A06C2AC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id="{7CADAB25-299B-4FF5-950E-AE738D6E87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id="{5363ADB9-7649-497D-BDAB-A1F2EF5264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id="{0096DBCE-E2B7-4F83-92B4-A7DB22139B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id="{238B34FC-B7E7-4B36-B4AB-9069477A42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id="{E80E24D9-D741-4132-9F7D-7163E7A029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id="{6342E3E0-AB61-43FF-9BF6-70F01CC467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id="{B133159C-C72C-46DF-B183-2AF2FAED76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id="{99ED4DD1-6574-4764-BCF4-5E1BADF874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id="{D500A244-6FBA-4DD7-BCDA-F579DEC1C4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id="{E7C9BFDF-72AD-41C0-9B4F-B2274943E9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id="{B65D95C3-448E-4837-8637-F127D3798C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id="{DF2FCCE3-79BA-4C3A-91B1-FB1F10BA9F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id="{91949FEF-2709-43A6-A4B4-557F9B9D7B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id="{1A2307FA-B5DB-4137-B29D-70A54478C7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id="{E00AF95D-E2EB-4708-8ECB-0DCAE85A5D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BE940C68-47C9-4FF8-B02C-23492E169B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id="{06919BE4-4184-4B79-AAF9-3E01C5544A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id="{6DE9E98B-08D2-4A53-8AFA-0D4FC3AC15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id="{F0F554F6-70A1-47F9-A37D-9D8534ACD5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id="{322C04A2-8798-4BE3-B1BF-E9586A11C8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id="{A24EBDB4-2C7A-4145-ABA9-9F5FE1D29A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id="{BECAB62A-D0B5-487D-84F3-955F8E2E77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id="{476824F7-3F92-4A23-A30D-414211AA1D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id="{4889CBEE-FC7F-4818-8F5D-45996D75EF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id="{FEF7F734-CBD8-4A6B-AA2A-16D7D04738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id="{8A060FDE-1CA4-4361-AB5B-1F17C15AD5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id="{544E7ADD-22F8-47E2-B90B-D995E5D439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id="{FFEF82EF-8F78-4F39-B0F3-AD79085268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id="{AC5A5988-0DB2-414B-AA87-2FB351D109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id="{0A9D64F3-BC2C-46DD-8550-1613B06C81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id="{F5655ADA-AC47-47B1-84A0-6CB726E09F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id="{8A3E9691-7603-46A0-893A-C10608C9EA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9FCA18C1-C58D-4837-A9D3-91C5DE073F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id="{D6BC5060-52BC-4B56-A59F-DB52FA9186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id="{5246D94B-3F83-4E23-9FE0-90E35AB98B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id="{ECB558F0-21F5-4D45-9033-A13918E263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id="{8FF93371-5FA7-4379-AC18-D47FD57D91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id="{D5CBAFCE-7179-4EB2-B894-FBEDFCF52A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id="{ED42ABDB-4EAC-42A5-86E6-C0E9D5209C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id="{B3113D3E-8F1C-4677-8D39-DE56DDF174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7AD5D6EE-D3E4-43C5-B875-11E74DAFC9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id="{706253B6-E3B2-49F6-9795-D2ED888D46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id="{C383662A-0005-4BF4-ADCD-4CCCA2BCA8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id="{44144564-D52F-4BF4-BA3F-B6E34A8DDB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id="{E728996E-25BA-42F9-BBF0-B3458C62B5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id="{527A9ECE-2447-4802-A37C-40F18A9E15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id="{F6F14662-A12A-447F-A938-363A35B8E5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id="{82535BA8-B246-42BF-A816-B6CA1E3DD4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id="{353C5310-2830-4ADF-B9ED-5DD37A9E1D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id="{9276FB76-914F-4248-90BC-6FDD015784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id="{36E03A9D-33A2-4AF2-B04F-F7EC89C5E9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id="{CC48366F-A502-4F18-9221-C106A439DB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id="{DC9055C9-CD99-42C1-B88C-1CEF97A46B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id="{15EE88E9-808E-4DA8-AFB2-235DE35966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9FB2B5EB-C7F7-4443-A9B6-1DF180F4A7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id="{33C1A39C-1558-46CF-8B47-61934BFFF7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95250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id="{EEC89F7C-6CB0-4590-A9CE-7018C6A84B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95250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id="{79EC531C-598A-4D52-A331-6F5899D3C2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95250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id="{13FD95C1-1EBC-45F8-8E64-6862BB4E52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95250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id="{E5AF1807-8D6C-4980-890B-5027D8D584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id="{81BD3AE7-3E94-4C22-AB43-16F578437B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id="{7ED78877-4DBA-4C88-8E9D-B0849BFDC6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id="{62A7B16D-CBBE-437E-B8FF-C85B5AD365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id="{34E6F67B-6A29-4C30-B544-10D2E343BE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id="{C1EA31A3-87A0-480B-90B9-7F48C96768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id="{2991B832-B497-4DAF-9C11-EA0725E1E9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685800</xdr:colOff>
      <xdr:row>522</xdr:row>
      <xdr:rowOff>28575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id="{A83E7D05-95BA-489D-A371-E5CBC3C241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id="{53B2ADB7-86E3-441A-B510-A7E26A12A8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id="{4C1B9929-2E88-40E1-8809-8569259C99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id="{C8A75977-CB57-43D1-A42D-E1F63FF0CE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id="{C0304071-5A5F-4FBE-A016-7D7114FDB5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id="{0805AB3B-4A73-4E55-99B4-7F337F01C4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id="{BAF15EC6-5FDC-4E5B-ADC6-F94E148F60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id="{30DD71E8-1978-45FE-AA33-7A114507BA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id="{E6A8309D-8C43-4B4A-8BD1-3A47C5C4EF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id="{D3166372-F1B5-40F2-83C4-82DD5C03B5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id="{70DBC57B-A21C-426A-B553-0771E9AFEF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id="{831888E2-A35D-45DE-A3A0-AAFCC24AC1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id="{5B360E7C-88C2-4BDF-935C-0565D90474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id="{7F50A617-4444-42AF-8F4C-131FB21BED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65F11171-2798-4F39-BA4C-8854134E72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id="{93B7C807-ACBC-41D3-91AC-26C6CC152B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id="{FD498765-3E2D-4D82-B3A8-FB62685D0A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id="{D2BC6363-DFB1-4E74-995C-B4396F8FB4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id="{2DE1FB38-ED1B-46BD-8A4C-EF6FA91A26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id="{B8E3692F-7E70-4AFC-B79A-460445F332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id="{39F9CA1A-0659-44E2-A23A-84FBFBCEF2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id="{8CFF7693-DCE1-4307-B936-7F1BF7BF86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id="{9375F083-E5EB-44FF-89EB-D4AAA5580E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id="{C733E8CD-17B8-4626-B9C1-BEA416C592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id="{98B7DDD6-90A9-42F2-A64E-91D71248F9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id="{972440BD-6279-411C-9A35-CE5A40D0EE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123825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id="{FCD242FC-19B4-45B3-9C60-32F39EE4C5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id="{E120FAA5-443E-491C-97F1-AA97B3BC41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id="{DB4C4EC3-5374-4E4E-BC0F-395D541A6D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id="{C258951A-E1CF-410E-BF63-05483E6167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id="{260EA62C-BC06-4C33-9ACC-E49499D908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id="{7CD44760-F304-4086-AECA-E7D05C6404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524</xdr:row>
      <xdr:rowOff>19050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id="{D864B704-C408-4622-9E28-9ED0F7FB62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522</xdr:row>
      <xdr:rowOff>0</xdr:rowOff>
    </xdr:from>
    <xdr:to>
      <xdr:col>1</xdr:col>
      <xdr:colOff>828675</xdr:colOff>
      <xdr:row>522</xdr:row>
      <xdr:rowOff>28575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id="{3CB52077-085E-47F1-8BE4-9D230E7053D5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id="{3ACCB8DD-B39C-40C8-865C-18AF3F6CF5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id="{AD43D487-B0A6-4A6A-BCA4-992ABC5EE9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id="{2459BA56-7168-4074-BFE9-9EC5B8FCAE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id="{C29BADD3-CA88-4076-8745-1A4E40E128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id="{11D4AE5A-001A-4B72-8E82-FA2CE303C6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id="{DD6D2FE7-4339-447B-8093-4B36D75141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id="{BEF95CC7-E0F4-48FC-9A1F-190FD01E30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id="{53E2B25F-2987-46AB-858E-BE24A30629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id="{9EB3B291-2A59-4004-8F5D-D55DEB3132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id="{88ADF012-CCA9-469E-AD60-47E8337D14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id="{EFF982B6-38F6-4F13-9911-C8194BFB2E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id="{293A6DF3-1B7F-4FE5-8205-C4AA06B7DD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id="{B0A62AA8-C3C6-40E4-9C2B-931D8E1F0C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id="{EE143C98-8012-4132-B3A9-EE7ED82272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id="{8AD5E6E5-A7D1-45C5-81AF-85A82B4F8D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id="{C6DCB989-04CD-4613-8565-60503C02AF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id="{098AEF18-04E7-4EC8-B8B5-B400B58DBB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id="{FBB04DF2-BBE7-4F48-8CF6-D761185CEA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id="{F64A89F9-B68B-4834-90ED-9A6293657C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id="{095432F1-2997-40BF-84EE-39AFEB6938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id="{6ED17CD0-2EA5-4587-84AF-E992968E25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id="{CC84B6AC-DABB-42A6-8CF9-D957C491EF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id="{D62E88B9-C1A9-4304-8583-B74713276D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id="{16C7670F-4FAE-4BD5-96F2-CBFFF85AEF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522</xdr:row>
      <xdr:rowOff>28575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id="{1DEEE8DA-6F2F-4721-BC30-88D90E3ACC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id="{5061727D-507C-4924-9181-C4DEB4707D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id="{CDF23A3E-EB7D-451F-8148-556CAF3A86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522</xdr:row>
      <xdr:rowOff>0</xdr:rowOff>
    </xdr:from>
    <xdr:to>
      <xdr:col>1</xdr:col>
      <xdr:colOff>619125</xdr:colOff>
      <xdr:row>524</xdr:row>
      <xdr:rowOff>123825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id="{DD40E1FA-7C24-4FEC-863C-43858BC24E34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19050</xdr:rowOff>
    </xdr:to>
    <xdr:sp macro="" textlink="">
      <xdr:nvSpPr>
        <xdr:cNvPr id="2157" name="Text Box 1">
          <a:extLst>
            <a:ext uri="{FF2B5EF4-FFF2-40B4-BE49-F238E27FC236}">
              <a16:creationId xmlns:a16="http://schemas.microsoft.com/office/drawing/2014/main" id="{DF763D68-AE96-46A0-BFE4-111B6D9FAB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522</xdr:row>
      <xdr:rowOff>0</xdr:rowOff>
    </xdr:from>
    <xdr:to>
      <xdr:col>1</xdr:col>
      <xdr:colOff>609600</xdr:colOff>
      <xdr:row>525</xdr:row>
      <xdr:rowOff>19050</xdr:rowOff>
    </xdr:to>
    <xdr:sp macro="" textlink="">
      <xdr:nvSpPr>
        <xdr:cNvPr id="2158" name="Text Box 1">
          <a:extLst>
            <a:ext uri="{FF2B5EF4-FFF2-40B4-BE49-F238E27FC236}">
              <a16:creationId xmlns:a16="http://schemas.microsoft.com/office/drawing/2014/main" id="{64C15884-AC7E-418C-A603-1A59A6F8EB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id="{EDD98A4C-4116-4BA4-9C61-FC427135C8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id="{C6AE351A-97FB-4DF9-85CF-671A2E5D4F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id="{0398D876-9C6F-47D4-AF26-4185028DD9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id="{6930ADBB-05DF-4CFC-837C-6955983805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id="{7855722A-3A09-4D4A-808B-EEA492CFC2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id="{94B3425C-537A-4B04-92FA-E15AFDB1B9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id="{68C46DD7-8017-4E54-9EA5-4E60556BC1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id="{E72D80B6-3497-43DF-9AA0-D7C52456F0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id="{11081AF8-DF0F-41C6-959C-7BC283399A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id="{8315F0F5-CE6F-4E1B-941C-952ACC5259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id="{1B705B06-1A33-4307-A5C3-DBC54EEA5A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id="{4FE1E513-8C2F-46A3-AC69-0B5B4C9CC8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id="{AAE17323-8B65-45A9-B6D5-260CFD6EA7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id="{DDB8C094-3EAB-4513-8BAE-DCD994AF28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id="{331536BF-ACFB-4827-9136-F8EDF990CA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id="{F0ABC055-6B7B-4A85-90A7-16590E019A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id="{63F3EA57-5971-4BF0-895C-2EA1767E07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id="{59167A6B-F6BD-4435-A8AA-532A78532F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id="{A5C60A24-FFF5-4268-B02E-8A2F36B60A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56577"/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id="{EB84E027-F43B-41E5-84D7-1E2C28495F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56577"/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id="{38FB3C6A-0D4B-43F4-8887-305DC13F92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id="{D0F13488-2EF3-446C-9BF9-2E2EB78F30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id="{6C22839C-D0E4-4C1E-8351-8E4B9648B4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id="{D503B3B3-35E6-4952-8B33-7EA2E25024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id="{6CC9F179-6CEF-4413-A715-1971BDBBDE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id="{4720D170-2664-4228-B194-A20FD90C9D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id="{57DA1C1A-A15D-4DB5-94D6-FEA2508E52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89414"/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id="{F4A21DB3-5052-45C0-A45A-3919238EB4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89414"/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id="{80D62CEF-3FF3-46DC-9112-1CCA78E44C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89414"/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id="{CB733F83-F953-43EB-92B1-30FFAE3246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89414"/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id="{B6CC4233-F70D-4767-ADD8-70920F7F6C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id="{FFB98E0A-042E-49BC-852A-CCBE4B1DB8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id="{6B58C9BB-E75F-4E2B-AB3B-34859A58F1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id="{BA35EC59-6F7A-4C8B-8D4D-3DB4467728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id="{2470EADD-55B6-4C7E-A70D-3BDEFF20B9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id="{4DABE301-60A1-49CC-BE46-DA1466E9EA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id="{A1A14E69-5BA5-472D-9C25-7CFDF2B0AA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id="{FFE925DB-C3F5-4B44-BE8D-4F205E4C7F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id="{B033BFA4-17B6-4541-BB3A-1A9AD87ED7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id="{763121A5-34AC-48B6-94C9-D5E00667F1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id="{93BF9485-EF3F-49F4-981F-2A4B8A98FD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id="{9AD71693-3A42-4565-AA08-18165B75B5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id="{3BDFE32F-CD60-4C20-88EA-C817BC56BC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id="{94C273B3-A745-44C6-9025-D158BF908F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id="{D137DB18-2812-4631-B8FF-5E9ED1EA31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04" name="Text Box 1">
          <a:extLst>
            <a:ext uri="{FF2B5EF4-FFF2-40B4-BE49-F238E27FC236}">
              <a16:creationId xmlns:a16="http://schemas.microsoft.com/office/drawing/2014/main" id="{62B8C18E-2F3B-4144-BA57-6633D49690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05" name="Text Box 1">
          <a:extLst>
            <a:ext uri="{FF2B5EF4-FFF2-40B4-BE49-F238E27FC236}">
              <a16:creationId xmlns:a16="http://schemas.microsoft.com/office/drawing/2014/main" id="{5E2B5FDA-2D99-45A2-B100-97D978A49F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id="{FB7F677C-2D7B-47B7-BF81-8C8B20A126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id="{F860E764-B9D9-427D-A08B-ABB534C65B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id="{31AE1F41-850A-496F-8BCA-BE77669214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id="{63E4849B-B591-4A24-A91E-8A3DC4A249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id="{29E0B1E9-D9F2-4D61-82C6-736600C27E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A63891ED-D16D-4472-9307-655B557013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id="{EFA5CCD2-7F70-4706-B596-1D92FBDBA8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4F55B137-CDE0-435E-8B30-560DE4F5B2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id="{947DE3C8-9A28-4E7E-9541-E79ED1FB2A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id="{1BB60A99-B6C3-4C6D-84BD-E9371CDB58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id="{A6EC63D7-91AF-4590-BECD-CADB9C23C8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id="{99218F24-9BCD-4588-AD9A-43F53226DB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id="{E3573A5C-7CD8-4B43-8F2B-D3DEF7C3D0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id="{8487E9F2-FBC9-426D-9352-EC16FF42E6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id="{148D6E25-E755-4F8B-9B47-26A5AD1CF4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id="{F2303B32-A9F9-4842-A715-E5D276ACA2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id="{F1DDF9C4-0FC1-4E3C-8E37-16B0D79ED4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id="{6E349CE6-D571-4EA3-80DF-F0733C7D6C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id="{2935E5D2-21B2-42B1-9358-2F118CF159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id="{78A31087-B08A-47C1-BC9E-8AB3398C6D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id="{390435DE-EC33-4403-BEA1-3687E7D47E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id="{19B2ADAD-4113-48FD-B3AD-42905E2A59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id="{59A378F5-F048-4A37-9F82-D81F93F66A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id="{1453EC37-C89C-497B-9474-910C68B02C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89414"/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id="{508916A6-3EAD-4A39-89E6-DA5680549A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89414"/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id="{4C6988E3-6E3C-4D8C-BB02-D3C5ADA3C8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89414"/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id="{840AA945-9F2E-4B75-AE7E-F0BA9A0ACD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89414"/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id="{283DCE8E-DF6C-40CF-BF3B-851BF4C0E1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id="{217A4430-EA74-4540-B999-C668FB5A66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id="{5E85C6EB-4894-4F85-A564-275907B322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id="{0E9B3471-5E86-4771-93FF-116ACF8F60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id="{C553D284-156E-470D-9454-EEC66391E9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id="{877BAAFF-371D-4472-A8FF-9FAA757F2F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id="{B2E33BD2-E30D-4EB8-93AE-7537728704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id="{E10C1458-94D8-4D92-9FE6-2A307B1C37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id="{C489CC2B-F7B3-400A-8560-BC5EF0B627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id="{89F39331-04EA-4757-86D3-152B95BB22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id="{1821F0CB-9AE3-4B26-B40D-F961B56662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id="{B053B29D-9EF2-43AF-AF2F-CC642F7AFD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id="{FD2A3EB7-5DA9-4E45-9B56-F03E251EED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id="{CB758DF7-21F2-4750-8605-7E614A3139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id="{75CC1BFB-6D49-497D-874D-A1D241E79E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id="{C97A8E26-015A-408B-A2A9-79D8C94AA5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id="{66639954-4F93-43FA-AEBD-D683E485FD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id="{F246CA4C-786D-4F26-AA46-2D490718E3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id="{2C027C3A-7C24-438A-BD41-9A664E18BD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id="{669F1395-A64B-44F3-AB97-E958D47166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id="{7D6FCB8A-4D13-4425-B893-B8ADB6E682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id="{A683548C-A643-43ED-9F3C-97E20CE60D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id="{85C301C6-9D39-4A85-BA73-F4A55F57CB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id="{7759E689-29CA-4D5D-A3D8-697D170F2D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id="{D7B68683-AF10-4175-AC4B-F1B7DFF4CF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id="{945FFDFD-895D-4BA5-9D6B-FC58805BC6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id="{B1134ACC-A0D3-4479-BD20-5AFD0D748A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id="{282BCFBB-EBBA-4CB4-A89C-7BF3A818E4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id="{2DDA8F77-F786-4EEF-AAA2-9684FC5552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id="{E08C2F21-24AC-4D76-B08C-F1EFC90854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id="{43123648-A4E9-478F-924C-7C5BF8B644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id="{CE25A775-AA0E-4D7A-8B16-AAEE77EE72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id="{6B69BE06-FE4B-4A39-AA7E-F0AB86872F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id="{0AB21A40-A385-451F-B942-459B76E17E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id="{047B7D37-AD9B-45F4-859D-65039917D0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id="{40D447CB-756A-4DAE-8E0C-66D241F474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id="{D6FB0B81-C031-4E7D-A062-13191E116A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id="{21C22914-C9E0-4ADC-BC27-12BAEE42ED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85506"/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id="{89A19A76-39BD-4DD0-BC10-DCCCA83928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8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id="{BEC95858-2270-45D4-A65E-9B0E9FDFEA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id="{53C4D469-791C-4AAD-8994-A7E475B8FB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id="{F8039012-C6BE-43D0-AB86-C23883E277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id="{BD859F4E-4E17-4C32-A7C3-71BFAA9096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id="{D80AABE9-CC9F-4BEA-920F-61180C65FD9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id="{A7B780DB-E68F-4EBE-B2EB-E17D6C8E13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id="{1E18B48A-D174-4106-B015-AEE87F7077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id="{66CDAFF5-15B2-4ECF-A2B7-53646C0346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85152"/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id="{E8ACF21B-ABA3-4216-B35E-311B29C0CE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85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85152"/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id="{F995A8A6-5DAB-4A41-BCB0-AF0297F48C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85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id="{B13276FA-3B7A-45E6-8927-C7CD4E6197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id="{BBE66289-1636-4185-A406-BE7008B818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id="{E9F2BA5A-187F-4085-BBBE-CB17070A31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id="{B6A358CD-B373-444F-9B74-878F5B36C9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id="{24022F76-561C-4AEB-A07C-A5429BD5CF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id="{F5CA1D83-468A-48E6-8754-06A7646CE8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98939"/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id="{0921E651-4E17-49AE-A90A-0C94277820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98939"/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id="{6C9FEF43-4184-4E9B-B3BF-5D353C5340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98939"/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id="{30E5398E-9C6C-4793-90DD-F8F96F6337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98939"/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id="{2B0E4946-0903-477C-829B-8144E07C67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id="{BABF0837-2400-4D65-97AC-B8953B619A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id="{BBAED9F9-2CA0-4913-BE26-607AEB5B0F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id="{B7008AE4-AB03-4A89-8B9D-30AEBEBBE0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id="{7590FF09-3C6D-43C7-A925-0861CF5249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id="{546A5464-37AE-4F73-B0BA-CC2415F122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id="{2114AAD8-ED94-459C-8888-6B3802C5D5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id="{8C297C6D-6339-4468-AB0B-C084D4BBDC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id="{9306410F-EE39-4F0D-BE6D-E617975783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id="{E7464D38-E083-444C-B514-510E7B72B4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id="{7BED2373-3B43-4339-A537-3F6A3F9E40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id="{358A1A57-4C2C-47D9-8B75-B7C6EF69CC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id="{7CFD5D78-6248-4908-9226-7EB4ADBDC8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id="{ACD42510-C1CB-4704-964D-DC0643F29D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id="{6A950204-E5D9-4751-9723-061030D3A9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id="{0025856C-6651-44BE-8801-506D99AD54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id="{33D82A08-4253-45E6-B47D-118BC2351B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id="{CDC79CC2-2600-4DE1-8D60-D6CD6E0220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id="{37115688-45D8-41F9-B8CE-DCE60A6D78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id="{C8EAC845-3EE9-44DA-8FB2-F57597D65D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id="{96689C33-C8F9-48F3-BDA9-BEFB56329B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id="{03A0CFCA-7698-436A-8A0D-8117EEE55B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id="{0E994481-CBFE-4CE4-B596-8BF9C95A1E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id="{C9F5488C-98DE-418C-A1DF-A3CB06ACE5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id="{275D09A4-4C09-494E-AE40-3426FDDC4D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id="{D63ABEAD-383C-4750-B6D6-4E6456A259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id="{B1458C70-2385-4468-BFC6-5D144F207C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id="{E8A7216A-1275-45CC-A392-9A5FA7C807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85506"/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id="{6C3A9A19-F31C-4B3D-8EB8-A04F76D3638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8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id="{9BB8AF4B-C53C-4EFB-AD0D-C72873295B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id="{B8B650E4-3166-408E-881C-A6FB7A1C97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32777"/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id="{51DF7747-AAF9-4AAF-98DC-16FF5D91CF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32777"/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id="{BE381E79-2E78-464F-A1A7-2D86664926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id="{41018793-0A0C-4D0D-8521-DF0FA397EF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id="{C85776EB-F69B-4EA8-804D-5629B0EF22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32777"/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id="{0F7F593C-8F07-467A-A3EC-FF3465C876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32777"/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id="{6BFD2BB8-2043-4020-98EE-DDFD9EA047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56577"/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id="{C1E4BD2F-4B9A-4B94-A2DC-97E9D3E608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56577"/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id="{9139FCA9-24B2-4043-99BF-F7CD5E6C2E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id="{D010F584-296F-42AF-99F1-ECBE8464E1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id="{6208ACA8-4A35-4229-B186-9EFE536C3B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id="{1EE9AEF5-96A8-467E-8A31-C0E0DB784C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id="{CBCB189B-6809-4689-B24A-9DF45D21D4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id="{CF2038E0-6184-464F-AB55-DF7B132DD2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id="{4E698037-6EF3-4373-9521-0E6062784C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975434"/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id="{5FB66A86-34D9-4E90-A458-0ED8C3F578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975434"/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id="{F8AAAA6C-9D1F-4A65-AC88-396AA00421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975434"/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id="{2939AFE0-5802-43A3-839D-F6D08B3168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975434"/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id="{6DD9E362-C225-40C3-800E-21D40CC1AF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id="{B4697E35-82E9-40F1-8ADE-AAEF951B94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id="{90B13B3B-25F0-47F3-87D1-3CF7B7CEA1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id="{A3B29413-4628-4B64-8D73-DBC3858C78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id="{70623BFA-031E-48F0-AEE7-0396AE5CB8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id="{C52BC9B5-9F58-4A3F-881F-1D43F6D29A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id="{97B65F85-60A7-49F2-A996-87C0455536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id="{BA9452A2-DB94-4E6C-85BC-5F6BFE6089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id="{083628ED-82B4-441F-A055-29524186F28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id="{F5FD8C74-3AF3-4052-A594-DDC6C9CF76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id="{4C860A4B-1A83-4E59-A149-17BFACEF50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id="{8380EF53-84CD-4817-8668-6A39AA67DF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32559"/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id="{9F6E96FE-9B92-47AF-BA06-232AC7650C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id="{1B314DEE-6650-4DB5-AFDD-C4D0E9472E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id="{CEC20B21-4CD1-42AA-9665-B4EE6573D7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id="{0EB3DB45-F3BA-4F31-8573-875134380E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id="{D2468946-6A4D-44F6-8D07-0D8F313D26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id="{770F190B-2674-42C7-9B94-DB212043C2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id="{457B3075-F865-4CF5-B4B2-DE1BF0137D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id="{2BE9A499-00D7-471A-AF7C-7A8E3A71FD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id="{4C1CDE4C-1C53-48CD-B631-4A68106407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id="{4FE23774-014B-4D4C-8E5D-B66109F53B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id="{CA6693B4-4001-4DC5-B0E0-11DB59D38F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id="{3C91AFCF-3F38-4988-BB2D-33ACE9FB5C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id="{D9B668FE-AB84-4726-8061-3D9E45F4FA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id="{3476CF6D-4226-42BF-91D0-E00869D123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id="{914D6F7A-475C-460C-A439-449E1A15BD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id="{CA410479-303F-42B2-8836-46DD5A625A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id="{D1E738BE-E816-48FC-B186-53C5B85A80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id="{97691E2C-EECA-4501-A6D6-A06A423AFB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id="{E9E51C1D-B67B-4BC5-A102-FF61167713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id="{B43F72A5-EE10-43A0-8718-880E44AD39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id="{CF87DDCE-D4C1-4DCD-884D-ECD1B36839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id="{B607B2A1-3E9C-4521-B79F-42115318C6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61352"/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id="{2698273F-3FE1-44EB-AA48-CFCAF8CF44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56577"/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id="{4BC68A61-0369-48AC-8BB0-EFD3AEEF3E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56577"/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id="{90FCBD61-D144-4568-B3FD-A390509C08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id="{822E558D-CDE9-4517-8C56-6127020C66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id="{A4F5BF92-CBB7-4A67-A4FB-3467B68BE6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id="{81B3288D-B02A-442D-935D-9A07BD06CD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id="{F48323AD-37ED-4481-A2BA-216F94CCD7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id="{772BA345-6BC2-4FA1-8AEB-2452F2DFE3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id="{D3AC30C2-ECDA-4580-9D4B-59D6FEEE5D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98939"/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id="{28B85CBC-70DE-4F77-8EE1-A715A1719D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98939"/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id="{BF639BA5-F15F-4993-8835-E5D644B56B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98939"/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id="{14143DA0-54A7-4EAB-A453-C526BF6D2C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98939"/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id="{E5C97CA7-1C56-4CF5-99E0-8DEB055E70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id="{20093F66-0D8E-4630-BCA4-A36710D039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id="{F14CBB82-C897-4F76-93BC-653F85F1B6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id="{BE256EAC-8D4D-4E9A-B549-4162A3D401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id="{5C0C0A82-CC17-4044-940D-8A6BF9AF72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id="{B7ED8898-6271-4005-9216-7CB64538E6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id="{3397234D-B81E-4941-9A2A-6A19BCFF86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id="{7DD12969-687C-4BC1-A264-FF2A033256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id="{8438B389-8BFB-4516-B61B-CFCC819DF0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id="{2638E522-6DA5-488E-A563-9709B736C4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id="{646A2A52-37E7-4C26-ADE6-F86FF6C97E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id="{DD2FCF7D-5C67-461B-B5FC-DE88D35B3A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61134"/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id="{1562A537-E756-466B-B78A-029D3C1884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id="{B5B784C2-C084-4C60-A013-9C047CFF40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id="{16E750AF-1B1C-43DB-BF15-8CCEA63D59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id="{6011BE56-70C7-4351-80D4-DC4FC58484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id="{A13070BC-8FA5-4F24-A85B-C32C9E50F9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id="{31D57975-2FE5-44F2-AD47-7C8DCA64BD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id="{90FE728D-97DF-4C19-A910-EFA6CE0816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id="{006E7A79-066D-40F0-B175-DACB8564EB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id="{F2F31AA6-C045-492C-8D86-62F8DD7C1A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id="{DF8E1A83-96F0-4269-8BF0-FEFEFB4A5E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id="{C5B103F8-C95C-4C1F-9196-F80665A349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id="{6AA8233A-BE36-498F-8841-5CFF69C291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id="{A982C293-D946-4F22-A5C4-0B8B6F7867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id="{43EBF20B-3ABD-4E82-8C2C-D707381DCC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id="{6EB1A673-E176-4966-A191-9E5E048DE5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id="{F2540B6C-BC2D-4F6A-B7D6-6740460B50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id="{13FEC4E0-C7AB-4EF2-BD83-6C2A42813F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id="{AC995A3F-5F38-4FFA-B38D-EE1211C2A8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id="{BB24A5E8-0B2E-4D62-B676-C251175C28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id="{52DF4E13-A12F-44D7-803F-325E582DB9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id="{1ECCC03C-A02A-4945-936C-EA3923C7C5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id="{FFAADAE9-3B15-4893-AB4E-40745839F0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id="{E1B01F8B-979E-4DF7-AE5A-260F2F9465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id="{E479D29D-DA98-4E89-A5C3-EEF139934B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id="{F0C84E11-580D-42BB-8DA9-562F815576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id="{5C9ED893-528D-4CF5-8499-A4F14DEB8C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id="{08879688-9123-474A-92D9-5B27343449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id="{1B2AD32D-64D7-4C03-BC80-AC72DA6B1B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id="{D784D6F1-F153-4569-AFBF-9E733B459E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id="{3475D8CA-422C-4D82-8B10-6713005AF6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522</xdr:row>
      <xdr:rowOff>0</xdr:rowOff>
    </xdr:from>
    <xdr:ext cx="9525" cy="290281"/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id="{75348D70-E5A0-4331-8987-C104D970E1EE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id="{1F87F166-762E-4359-A912-F47E3C6200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id="{C7B77742-20B5-41AB-88EC-168AAD11CD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id="{21BD526A-3271-4B1D-8E4E-48F5F47658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id="{1844C8BA-867A-4D3E-A988-962113E398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id="{9E39E346-EAE5-4A1A-A12F-BF098A52F7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id="{D7071606-99D5-49B3-8465-1EE4C06459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id="{7A2FA4F1-8814-4E72-B132-A02B769466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id="{B987C370-E0E1-4C52-8AE1-31F35C9B35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id="{8DED8FEA-14BD-42CF-BD0B-8714A85F1E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id="{862226C2-2A3A-4604-8CE1-6F560D0BEF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id="{27D46902-7ACD-4709-B4C7-7D5B3FC94C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id="{FACD54AF-893C-4E5E-8359-66AD579CD1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id="{515E3B10-9643-440C-AE14-17E914B705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id="{2C519ED1-5A13-4197-A164-D39D7D6BA3B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id="{65F63696-B656-43D8-A5A4-B38A26D8F0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id="{574566CF-B352-47C7-8894-EB4A858EDA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id="{3116811B-A281-4AAD-98AB-301E11CC96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id="{71686EEA-C4C0-4C14-BE6B-692B7E61AE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id="{282630FF-C3E7-4DF1-AA21-90E2C734B5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id="{61C082F3-BD16-4F98-8B02-8426303E16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id="{6502C12A-2F1B-4A0D-B507-89DF503913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id="{889C847F-6429-4C79-A595-F31B99A3FA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id="{932B7AFA-B947-40AA-B8E6-60CB6B04DCA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id="{49562607-8A77-4767-9435-58463F3ED9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id="{45AF0BDD-5C69-4C91-8C9A-9020AF6936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id="{5DD0DCAF-9AB1-4625-94A4-AB30788E1C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id="{1641E630-913E-4ABD-A929-DDCAE2794D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id="{6FAFDEE1-5ABA-4F98-807C-9C8CCCDEC8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id="{5865A8F7-5CBD-4C37-93E7-F5E7771949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id="{43F99FF8-D3FD-402B-BE4A-DD36058B9F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id="{F0B7728E-9FA8-431C-892A-94D087FCB3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id="{31B84096-DEFE-4BD1-AA72-CF36C13F69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id="{56F76928-B464-4004-8A90-70EAF2210D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id="{4B432BBA-5AF4-47ED-85E8-AF389806C3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id="{C4BD68EA-AECD-4134-856B-B4C59D14DBD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id="{908BFC68-3E09-431E-8C09-77977B551C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id="{34626AB2-2FDC-438A-B96E-B81A3470E6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id="{ACB2D18E-6B7C-44C0-AEC5-5EBD0D2EB9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id="{EA2614E2-C6CD-4FFC-A012-90ECF9B81C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51827"/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id="{E9EAF7C8-20E6-4DC1-A00C-EFDE8C92B0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51827"/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id="{4E542F43-C4B5-46FF-878C-C967E2D66D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51827"/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id="{5304BFD3-41B5-40D9-9F20-0164F2B946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751827"/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id="{662BD1DD-FA50-4C58-A430-8B194F72DD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66102"/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id="{AC3666B5-1869-4D54-855C-C5DCF4DF53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66102"/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id="{93989FED-9FEC-4503-8878-58C2EC5582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id="{A5204288-13CD-4194-97CD-E44AFDFDCB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id="{88A535F3-14C9-4962-A141-C5BCEDD08D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id="{CCEF2279-3E90-4A5B-94C1-D770AE0FC0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id="{2BAC9D79-95E0-4D6A-85A5-3547C55E5A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id="{07734046-34A7-4BEB-AA95-DFE22FEFA8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id="{4135F7EC-6856-41F1-90C2-BE074F3634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79889"/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id="{1B5A1A02-91B3-46AB-9EEF-8FA2D3BC9A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79889"/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id="{470E5D82-3EC8-47E5-AC57-192DB3E32F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79889"/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id="{CF651448-AA4D-4459-B5D5-F198BA816F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479889"/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id="{DB74BD5B-F329-4F56-BE21-605AB140A6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id="{F262013B-8F44-4934-995C-D3A6ED2B6D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id="{137296DC-AF2A-4AA0-A0DB-A421595ADA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id="{BDE56972-7359-4D43-BDEA-124BC5B883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id="{D01B3417-94DE-4BCB-A262-7BDEBE5650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id="{5A5F8B22-8E33-4610-AEF8-BB1E69A241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id="{6B24EEAF-3F12-4A6A-A914-085C7A852F6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id="{F116E2A6-DA7C-4A5F-A300-E68FC860DC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id="{25C0540A-DB9C-485E-9F49-B0DFBF30FE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id="{A7560412-64A4-4AD7-A6AD-5F1343BA81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id="{C61C417F-96A6-4BBC-A995-E4D900AD6D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id="{3DCD090C-3672-4EA2-9395-0EDF7E379C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851609"/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id="{D849087E-D296-408D-ADF3-6C0C2D8D8C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id="{2E4217BB-9A0F-4FF4-B87D-5A765FAA2E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id="{B1E822E6-4D1B-4D2E-B9E5-BE03FEF089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id="{C172476C-CB39-416D-B7D2-BD4ECCBBFB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id="{6073CC83-8F03-41AE-9EA4-9D9F519656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id="{62F32DFF-AFED-4B19-AE0D-DFB36D8480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id="{16477B1B-F1BF-4197-BA8E-6700E604B0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id="{E5BDAF0F-23DA-4993-8B81-3751879068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id="{D14648DB-C0F3-4C4A-85E8-72002C1CF9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id="{4C741AC8-F02C-414E-86FB-3FFC397084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id="{87F6A019-4F3C-4BAA-A2D2-C6503F37F4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id="{F6413128-ECD7-426F-8B92-D82C2D23B4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id="{C6FF0C7D-01FF-42B4-9456-7326193025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id="{5864EFD3-CD6C-467E-B162-5FD808E15A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id="{0058A4D4-24A1-4287-9506-B7965DC790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id="{C93E751E-07FD-444C-99B3-086604E2AD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id="{B7DE86EA-D7C1-4DDC-9E50-CD730CA26F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DC79BC5A-F78D-4AFE-8254-C0E99103E5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85506"/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id="{5E5EC740-342C-494D-8D93-997381A7F2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8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66102"/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id="{A3B3B3C5-B09F-4942-83F9-D3EEDF365C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66102"/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id="{2F9FF777-CDF8-41FF-89BF-DB7A49B125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522</xdr:row>
      <xdr:rowOff>0</xdr:rowOff>
    </xdr:from>
    <xdr:ext cx="9525" cy="290281"/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id="{B766D85A-6574-4B0A-98A2-C0DC750AC193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75627"/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id="{63562931-B192-443E-B060-51476EDDE1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75627"/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id="{2D3B50E5-BAED-4A1D-8112-1AFB58DE6F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id="{367DB1E8-F658-4BA1-81FF-E7297759CDF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id="{9AA164C7-5C1A-44A5-B2E7-FCE64BD85A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id="{5453B617-6D98-40DC-A3F5-CC9D11903A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id="{7B37318E-453A-4A50-B20D-462BC8E94D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id="{F249F414-75D1-4B95-B532-C184F700B4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id="{68F01F65-8D0C-443B-8006-49F66C9261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id="{2F744405-5F96-4E14-9EA5-CEFD967A31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id="{7A9AEAD2-D8B0-43C1-90B8-97A6082AB4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id="{5582DAE0-6C39-4314-A53E-628FA02AC7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id="{8A88A43F-0F39-4E0C-8991-B9696505C44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id="{E6C2B84F-6A9E-4C4A-BD03-44814AE21D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id="{FCD3D403-097E-4D65-BB58-9EA702B06F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id="{D5D468AC-7840-4A57-BD6D-43FB9DDCD3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id="{29E07561-A9F8-4849-805A-727A6B705B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175981"/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id="{32E86CA7-0F83-449D-901C-CB62944093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id="{A890040B-FBA9-4CD9-BB4D-F9AAD19369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id="{060ACC69-611C-4D5A-957D-0117FB01E7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id="{B992EE4B-295D-4C7E-BA38-5E29251589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id="{4F4C6909-5E06-49FB-93B3-ACF246C920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id="{5A788E58-9988-42B9-84B1-63DBAA09AB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id="{513950F7-B2E6-4278-B4DD-ABA80E5AD9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90281"/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id="{75CFDB9A-099A-435C-982F-BED2C349E8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522</xdr:row>
      <xdr:rowOff>0</xdr:rowOff>
    </xdr:from>
    <xdr:ext cx="9525" cy="318856"/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id="{1E2E74BC-3FB3-40D6-9F44-ACA01B7A3330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31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94677"/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id="{7CF3FDA6-0BEB-4779-8A0D-3424765A2A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94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94677"/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id="{A11ABAB3-1531-4A80-A5E4-AFC378C701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94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522</xdr:row>
      <xdr:rowOff>0</xdr:rowOff>
    </xdr:from>
    <xdr:ext cx="9525" cy="290281"/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id="{36BCB66C-DB11-4061-A823-CD46B8245AFE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75627"/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id="{2E55E4DE-331D-4087-B3D6-F5337A2F8C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675627"/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id="{76023FDE-813C-4188-AC31-2BB9AFDFA9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536914"/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id="{8D14902D-5985-45AF-8CBF-E34ABFB95A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36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536914"/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id="{F2FE672E-9468-4683-BFCE-E5B953FC6D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536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id="{4F89C0D9-7434-4E7C-9BB8-DC644688AE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id="{D167B6A0-FC94-4F23-970E-DD2ECD9729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3B12798E-B3C9-42CB-AF89-ABF726999D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id="{CF06C4D4-8C42-4C2A-B01C-E1612C50A5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id="{8F2569D1-E11B-497C-AB3F-3723915A1C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id="{5574FE2E-7671-4B42-9D75-C5613D55EB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id="{5834B389-A71C-4DAB-A9F2-3F50CF03E0E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id="{47630D5D-BBB5-4336-9151-B2ADF27226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id="{422FCB9D-0614-406F-8145-1C9C2E66A6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id="{1E99C4EB-D031-4371-87D0-FCD58E1736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id="{849C03B2-3E4F-4C37-AEA4-51C4AF0CAF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id="{95B891AB-A2EC-4065-954C-A4A3423504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id="{4FF004AB-C803-409A-A6B1-7A96A9D1420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id="{CDFA0FB3-8CDD-4E49-860A-2425AC7D13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id="{0EA17B1D-4462-4311-B447-CA59D3BA56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id="{EDD8214D-D4E2-49A4-83B7-9EA9F63F66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id="{28BFE613-ABB3-4295-90B6-868B806194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id="{F7CE2783-5B36-4B86-B8C9-2CC09B6CBC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id="{1412FDBF-9C5F-4F5B-A89B-61FE227190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id="{FF29B124-4AC4-4B87-9719-9E87029D12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id="{10900374-C0E5-4192-A5D7-6A16F16A23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id="{EB5A2A32-A15A-467B-A510-E6DE5B3C66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id="{58809D76-1CC9-42B6-AAFF-29457D84B0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id="{68C6BEB6-41DF-44A9-A124-764D26B57F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id="{42D43A87-D68A-4B13-8156-48D5C9475F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id="{8E000B51-F8C5-4F02-ABF4-D1AD8457E1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id="{4198D384-3EA9-4B7A-9BA2-0CE31C34BA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id="{D243AD1E-DA69-486C-8CB1-9F3A3EE3D2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id="{4134936F-4829-43EB-83BE-9AC84DE7B9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id="{B26A8B6D-BACF-40FE-9F70-19AD0A058E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id="{22368CCC-34F7-4E13-B38F-B728E11EF7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id="{4FDB5212-1D87-4DA3-93F6-F4F22317C0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id="{112F80D9-63D1-4B75-9BC0-662BD81B85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id="{C7752684-B0E4-4B03-9D35-8C8998B5A9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id="{752C018A-BFA0-41A3-9E36-604401D7B3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id="{C8426187-DDDB-467C-AF25-03DBC9DF5A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id="{2A4513BA-B105-4383-AF8A-B6D2E50305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id="{2648E13A-AA92-45C8-B888-19DFDDBCED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id="{9B0682B3-EEF7-4013-83C8-EA47E011D2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id="{447582D5-CE55-4F1E-A44E-56DD0B7AF2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id="{7BEFD779-D02B-4B4F-BA1B-878AD030F7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id="{6C7B4D11-26BC-4C0C-86D2-3AE6C9DA0E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id="{594597E6-5979-49E3-A93F-B360D9C4D8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id="{CB13D237-E837-49BE-A862-23A88C69BA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id="{62CA27CB-420E-4B37-B5A2-CED9A81BE6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id="{518C5C2F-CD9B-4714-91BF-173A373C97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id="{B3DE742E-2FC5-4EEA-A800-0074B07847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id="{AF677756-7C8B-43FF-AEE7-A02C0D7F59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id="{9B5AA4A8-C25F-4D98-A5E7-7A3448AD97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id="{C6F22FF9-4C78-468A-AA9D-741C5BDD17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id="{BF52767C-8A8C-45A5-954B-61E4222526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id="{16BD42FA-9F1C-40E3-A973-92372B844A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id="{4F9616CA-BD3F-42B0-BB0D-D63655BE15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id="{10ABC044-6D91-47DA-A7E6-90DDD1E72B7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id="{244B4EA3-2700-43F0-AE51-BAB5B13933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id="{92FCD174-90F9-44C2-A24B-480DA5B82D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id="{0F353CF4-216C-47ED-8B87-8EC1AE03290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id="{08E685CA-F7E2-4694-8E82-789F5553ED7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id="{44942F8B-CCAA-4CE0-93BC-4DDBDF8BBC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id="{9F139636-F535-4848-A182-8F71E2E4C8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id="{905B85DF-40BB-4EC9-BE78-D7F4F96F43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id="{0E260618-5FE1-46E0-9EC9-6E7F442F92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id="{00C56FB5-CA96-4B01-9691-E5AF2ACD94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id="{C296DA8C-3D73-48ED-8BB8-6736E895AF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id="{3B6D6C98-5087-483D-A972-E5E2FAC82E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id="{EE7A1693-D558-46E4-807F-169BB7AEA8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id="{5808AB46-7BCB-49BC-AAA4-C1B1839122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id="{0CBDC1E9-3BF4-45B3-8EC5-4639808A05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id="{15FC3BDB-69D0-46BB-9037-26AE7923C1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id="{C7D02572-9651-4CD7-948E-A64FBAED12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id="{01916EBA-41A1-4B67-A9D0-99A9B97718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id="{A6C0C73E-D907-43F1-97F6-FD445D5FAB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id="{D1D5A3CE-2E47-467F-A190-23B80F1D99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id="{646678BC-48FC-47BA-818C-383AEE249C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id="{5834AEDE-6095-41A7-BCE4-FF2E1AFF48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id="{B67C9FDD-E6C2-4E29-947D-D864FEA922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id="{CEBC2DFB-35AF-4854-9CBF-E874AD06F66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id="{FB225DEF-F9AD-40FF-A661-6712CEC5FF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id="{EDC2CE9C-00B3-4EB2-B3E2-F0F023DB5D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id="{308D36D7-E9D0-44D4-A8C5-E832CF5452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id="{5493AE2B-34D6-420B-8A30-718D655081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id="{96648EB1-7449-46EB-931D-56A680EB4B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id="{50ECBA13-A50C-481C-BE7B-9158B4CEED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id="{9FA46116-3B85-4A38-B282-981CE7BD0C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90122"/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id="{3EEE60F6-B0FF-475F-9E7A-ED44C60815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90122"/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id="{D5ACA886-778F-4858-9763-67D69E8D34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id="{98862112-893D-4535-BE66-02DD6419A0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id="{944941DF-D274-4856-B6AD-EBAFA1A358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85725" cy="28575"/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id="{974DBA09-8EB6-4956-9168-1A30FDB83E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id="{6E1C19D6-3C36-4056-82AC-B30D793130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id="{D6159FEF-8995-422F-A036-13D44599CE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id="{A080B355-B835-495A-9559-2554C30F47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id="{86563A02-4360-426B-968B-6FF9C19C1E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id="{D3D15E3C-57B6-4764-853F-584AB51C2B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id="{E4D480FB-462E-4FB5-9D89-AAB36D847D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id="{3FA0AAC6-EB0C-4FFB-ADCF-AF284FF466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id="{E67E8490-224D-487D-AB96-34F3C30043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id="{2266EA15-94B6-475F-89C6-FA95ABFEB3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id="{78866320-C491-41D8-9DAD-79CDD0D4F4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id="{55C6240B-7754-4D82-9F0D-9AC6E58263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id="{577D123B-E416-4838-90FC-72D2C18593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id="{E0838CAB-412D-4938-9460-727E081925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id="{DAE595F3-B0FF-4C64-BDBE-5A8C749401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id="{A5EBFC11-75B9-4BF2-860F-956649FEF8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id="{C2E00397-9F2C-49C6-87C2-8C3C796ED4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id="{06CC8C4C-772C-4568-BBD1-B1F7269A1E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id="{B9D12E36-DC0C-45BA-90ED-097E30747C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id="{9DF8EBA4-80BE-43D9-822F-950E5F2DB6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id="{82599EDA-EE31-48FF-AFC8-478C21AA3B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id="{01D83FB4-F688-430E-9358-EB405A2C02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id="{5ADF35B3-C4BA-4F9B-AAC1-1456F924BA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id="{04E070C6-0A45-4776-ADA6-1E2C47D24A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id="{E549F26A-CF75-4D92-8A05-E7DC0D00EA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id="{67190BAE-0B9E-4EE3-A56D-F28643C272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id="{19C4009A-271C-4605-96F4-4BC09CFCDC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id="{0E6C654B-10BB-40E0-A4D2-81E75DC601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id="{7DF7D1E2-BBFA-49ED-9D10-F782A233DB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id="{FF50EA4E-3C5C-4E4C-9381-5EDD06F9E4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id="{497963FA-AE41-4A82-925C-27D9125D41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id="{B1746882-31B0-4866-A222-471D241441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id="{E26E2065-D7ED-47F0-B6C7-E81F2BE60F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id="{E0DD934D-3A8D-4665-9C77-1921CDCB96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id="{F87F043D-3F5C-4527-BD46-EEA8E400CC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id="{8808CB2A-3C95-4F58-AF54-4D82D8B06A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id="{22E568C7-F634-465E-B78D-8EBD44C487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id="{18BE7044-7BF8-406F-BA95-0E603D01D5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id="{AFD88A14-0A21-4516-85A6-B179049188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id="{8033C52D-AF78-4146-BCED-09402FF9B1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id="{FA09775C-2835-4505-B5E4-7C25B2277E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id="{D0B00DB6-7557-4CC5-B63D-D0247902F2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id="{88A6403D-764B-42D4-BC9A-D8AFF11E06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id="{1D16C268-4396-4F58-88C8-FB37E9B72D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id="{DA523A73-1004-408D-979C-BB4BDAB200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id="{806DDE01-C26A-4618-83CC-CB4105C404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id="{306F50E6-8BEB-4AD2-9516-C5FD5C53EE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id="{2FCA571E-100A-4FB9-A7F5-063B344F46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id="{BF872C5B-09DD-416B-A8F8-0C60ADD0B4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id="{95B91701-4FE1-41E3-8DE1-ACCC3B7567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id="{9B3E48D5-7C0E-4073-A778-0540714363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id="{EDD98DDE-4BEE-4A3B-B069-89D4FC5B21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id="{985F842B-8FBB-490D-BEC8-A3B4700F2B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id="{A6793F07-BDEE-473F-B380-63672DAC8C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id="{DF1A1DB8-A143-4256-A948-6FB4D5AEB8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id="{3AED384A-4072-4407-933F-AABF2671E2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id="{891BBCE8-4C7A-4A8A-90CA-3844752F15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id="{CA448220-94D2-472E-A915-509CE791E0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id="{B5F0F7D1-223D-42F9-9644-E49F15EE2A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id="{15BDEF42-87BF-4797-826E-6D9FC05FE9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id="{428256CA-2D2E-4C4D-B8E0-B56C091F56E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id="{585E7EAD-EC78-4C7B-9AE4-1E5996FA88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id="{00D4B537-F486-42FD-BC56-869514C600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id="{E6D3DB52-5131-4941-AB58-96B145D77B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id="{71D82696-DAEA-4D8D-997C-970905CAA0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id="{AABA4B57-F31D-4F6F-9760-FC58168F21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id="{93D8D4F0-CD89-499E-9789-71404649C6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id="{5548074E-239B-4A06-A6DF-29F245EF5F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id="{26C261AC-2B37-4C5E-8378-01CE198A96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id="{56C82425-E4BF-47C5-92CD-62F0397987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id="{6413B999-DE9B-49C9-B992-A61C0596D4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id="{85A41809-8791-4D54-ACE2-2675D4C128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id="{EB5DAB03-4DD8-46D2-9610-202E062B35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id="{DE665A90-BB6B-478F-8FBF-1821A895EA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id="{F43FD59D-136B-4E79-84A4-CD145A795C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id="{9F74EACB-30FB-4B16-95BF-50D5F4231F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id="{65D779BE-B971-43EA-B6A1-57CCD037ED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id="{B76D427A-4023-48BA-9B18-9CDE7DD1AA4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id="{19A91F82-4A6F-48B2-A512-BFB1B906F1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id="{6351F6F4-8F23-430C-9610-8EA51CBDC7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id="{6308D99D-9B91-4DF7-BECC-AAAF9E9C52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id="{A4F520C3-71DF-4147-A147-F7186E9A63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85725" cy="28575"/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id="{8A869EAD-1B24-4088-A720-C150E9B844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id="{FB49FD8D-DE18-482B-B7B0-0348FAC0E6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id="{87E17A87-CFC0-45D5-A958-F8CDEA8A37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id="{F7A2D23A-61D3-498B-AE26-ACD4842CAD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id="{2E03885E-F7BC-4358-9093-FAA39ACCB0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id="{A2440E4A-F341-406A-BF61-6502030B7C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id="{8E1EF744-0A43-4B1D-85DF-A1C3401961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id="{1ACA169E-94CF-45AF-9603-BC0852B77B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id="{1474C636-DD5D-4100-BB67-562E2C8549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id="{B9CDFE94-452C-4701-A4F0-D34E0F9E79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id="{F721DA2A-884A-4C0F-A624-20C3838708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id="{202FAFFF-3100-41E8-AAE9-2CD53E0C20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id="{C52E9C2C-2E07-498C-BFEE-5929294782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id="{493B8376-4447-46D9-9733-C2BF87CA21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id="{0FD2E025-EB24-451C-8514-8656FEBFB6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id="{5E412C30-2FAA-42F2-AD39-2EAABEB624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id="{B7CB19D4-648F-4E57-A440-085909B6A05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id="{4B84E49F-F369-43E1-A2A2-8C12FDD6C2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id="{60B08497-2BE1-4022-BA7C-9393BF8F87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id="{B8077A8B-B63B-4239-B525-5D9FFA0B00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id="{B358B224-B6EC-47ED-B993-49E8BD892B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id="{6B14327C-68F2-4D68-BBA7-81B85D4F19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id="{8288B13D-1BD7-4186-9086-BFBAE4C707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id="{768E1DDB-E6DF-4E7A-902B-327E5FE94B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id="{08249041-A9F1-4D1D-8375-CEB0456BB1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id="{76DDE86F-4906-476A-96A1-D21363AB70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id="{F0A4C234-F02B-4A2F-BFC3-33E53206E2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id="{A6705650-4729-41EE-8824-23456F3F44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id="{627FDA9D-E6CE-4DBA-85A7-EE0D785881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id="{7188E93F-B8B9-473A-8223-C251F76844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id="{321FD463-4CB0-4CFF-B3A9-9BAFE9283E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id="{C29078CA-9B10-4886-9223-34CE6C4C35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id="{868958BE-20CB-4EEF-ADDB-0539A36B18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id="{B47094BD-1067-4E10-9DE3-2CB9041BA4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id="{2D343869-5559-4E24-BB07-22825AAABE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id="{594D71DC-E48E-4C63-A9C4-61BA8A3B89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id="{B88EDC83-EA1A-4087-A061-F95189498A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id="{B99E7610-2C99-405C-B37A-03CD8BAB75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id="{9C9C4D17-222D-4EA6-A1DB-D96073613B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id="{B6D88274-36B3-4EA6-99A6-52A9150F2B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id="{F5786FB5-45C9-4A04-87D8-B3B9C0715D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id="{8DA93DAA-1746-4681-859F-2E0E79A08F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id="{88EA9D5E-589D-48EF-9F00-46B67551CF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id="{332A8AC7-6037-48DC-8138-69B4F7F70E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id="{EAE3D211-B89B-4BD5-81E0-F355819AF7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id="{C34CC4CB-05B9-4D10-8D04-6A14845DD1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id="{63AC5A76-CB88-4AE0-82CC-FDB220EEDF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id="{0CDD4E78-75C2-483E-AB5B-D06D8867E9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id="{6790D79C-44FF-48E9-BD1C-D436C0484A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id="{B673C066-78B4-4CD3-AE0A-EDCFCD4D7A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id="{A24C0053-8D17-4541-9019-49CCAAA951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id="{B0561948-39A5-4145-91FC-9B7A1CA54F3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id="{C186C05C-2D67-4A98-9C91-8882D9713E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id="{8CEE7BE4-80F4-48B4-9894-842EAB71C2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id="{B20B5C2D-2558-4C8C-B147-C7D0D1669F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id="{21AB745C-950C-4C0C-9635-D244BE8328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id="{1496E066-C30C-458E-96C3-480B30DE7E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id="{9D348E27-34A2-45FC-8C47-A67F944184D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id="{A7E5A419-4048-446E-A7C7-FCD8A33A31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id="{1CE7F96C-E14E-4610-B107-2F1748C2C0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id="{5785B0D2-4218-4D13-8DDF-B29C1A800F9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id="{17721709-F074-4320-8FD9-20F3D07369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id="{A4EA6012-2838-43E8-81F4-C053927C60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id="{24D7CBEC-19F4-4BD2-8DBD-222520A2B4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id="{63A7275C-C870-46A7-BE6C-9C32FB64A3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id="{DEE3AB5F-9CB0-4886-9376-D33C6D5301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id="{00935D5D-042C-4ACF-90D4-CEDE9B1157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id="{3D9FE4E2-DC16-4125-8908-DA8BA3AF65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id="{1A4D4A18-6737-4E38-BB41-CCDE0368F3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id="{5E79902A-4E88-42BB-A50D-795155A456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id="{5F19A115-17EB-4A2D-98AE-C891DFB9AA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id="{CA8F5891-B7E3-4730-BE32-F7CBEC80DF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id="{14BED05B-EFFD-480A-B426-606C50C314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id="{E39B9E15-ACBA-441E-BBAD-0FD8DA73E7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id="{F081A7FA-2275-467E-B978-5773F24BFC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id="{6F3725FF-5230-4412-B739-F9C0B3FF52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id="{8D07E01E-B86B-4FD1-ACA6-D6157EA51C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id="{E7040A43-843D-4CCA-B433-24AA4DBE5A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id="{24F182D2-50E5-4A44-A5B2-92B2E82010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id="{26F9E139-0468-4199-8C3B-97C99CA1C3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id="{5E39D7FE-BB0D-4593-8C1A-70494411B10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id="{64D2633F-7B0E-430F-97DC-C2D93576F0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id="{F018D4FE-C37F-4539-B2DE-18E78D09BD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id="{11AC08F5-5A48-476E-89A7-2C33D7BE82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id="{726515CB-565F-4F66-B3CB-5602BC6B57B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id="{2A937BEE-28D0-4614-997A-0086A0C42D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id="{0A630116-4905-43BF-876C-5EB3D166C9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id="{7071B8BF-309A-4FA9-A7E0-9FE35105C0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id="{BA81E18C-F3EA-48DB-B1EA-5A38B0E05C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id="{784AB100-0C2C-4D2B-B1E2-4ADAC5731C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id="{82E9A843-D3C0-48BC-BD32-91BCE0AE5E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id="{B31FA365-88C0-4794-8610-57CF5222FA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id="{5728A091-DCF1-437E-A2B1-185BA11011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id="{F69CA8D8-BCFD-42EA-BEA0-371E1F4FCB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id="{FE45A9B4-6801-4478-9E43-B1B06B4192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id="{F65118F2-9179-449A-BCEC-BA9495A038F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id="{76ABF82E-269E-4F04-8966-04EEDAEBE8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id="{1ABB659C-4154-4DB5-AA81-0026CCCF66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85725" cy="28575"/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id="{A9305A8E-705D-4CAC-AA90-8A7567CA8C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id="{4A108136-F2A8-4CAB-8A0E-C8827CA498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id="{5A312A17-BA30-4613-87D6-AB754CAF10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id="{2738E282-62EB-4428-8E1B-1FC7BAEF82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id="{5B15B3EC-1F4A-4520-BE66-ECD0F0B6DF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id="{052A870F-1A83-4CBC-8F4E-0955DBA5FA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id="{FB0D0755-4AE6-4EB7-969C-A4979F603E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id="{079C1156-A48F-4404-ABD1-553D3AA431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id="{1062E2F4-F46E-4B0C-AD68-252E455798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id="{35EF7AAB-143F-42B6-A7E6-E2CD329953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id="{90A442EC-C2D2-47BE-A4C6-31BAD823602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id="{6CCDC7C6-59D7-4950-A8CA-36B432D26F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id="{7A4D25FF-EAE7-4461-A712-952288BF1C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id="{74F1B19A-BB24-4F2A-BF06-D7DA29FDFB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id="{A8BEE77E-2950-4686-A572-39725AA8AE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id="{188A1779-0FB4-47F1-9436-26C349C40F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id="{C59B1933-C130-47B3-A905-EE914CB012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id="{9DBA3F43-D826-437B-810A-31858759CC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id="{4783C0BB-0AEE-4ABF-8CC8-E112248339A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id="{8A431927-976F-4094-BFB2-161D2E9A7B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id="{BABC4F1F-7DF8-47D5-B256-26D283650C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id="{F4DD5852-D60D-44EA-BC57-47D8BA5502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id="{8B1BBB0F-464C-4750-8352-0740026ED9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819150</xdr:colOff>
      <xdr:row>522</xdr:row>
      <xdr:rowOff>0</xdr:rowOff>
    </xdr:from>
    <xdr:ext cx="9525" cy="28575"/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id="{9A4FA90F-2AF3-4146-A14E-4106C4F2AED8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id="{5D1ECFA2-9DC0-4147-B90E-AAA53C860B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id="{9C2DB374-C6D2-46E4-9C87-0164019C45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id="{2B992421-FE02-47AC-A23B-5CD3B826FA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id="{4FCA853F-4740-4CD9-86FC-D5F96CAEB8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id="{FFF7DDFA-E612-4EA0-8ABB-649E0DF03F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id="{828B37F3-F24C-4249-ACA9-A76161C4B0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id="{B673302A-090E-477B-8DD4-1D799819E38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id="{FB90C894-7513-410E-9965-F139EA50BF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id="{6DA6E913-8FFD-48D2-8337-D3CF174DD7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id="{15301001-67FB-4422-905B-B8AB23893D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id="{DC136CE9-26D0-48B4-AC98-A6E0C18E2D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id="{71D035A3-71A5-439C-9010-4FCDA24EEE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id="{2304AB06-486F-4244-888D-28C63D1AF9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id="{C40E2E63-375A-4A5D-A44E-5D2DBB5A73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id="{E155EA7B-1FB4-4EDB-BF02-124F5FA1BC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id="{3F470748-06D1-4630-B0B5-2FB264F309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id="{8F81179F-B2A3-41D8-A169-5A0774A6B09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id="{DD31DE7B-9C9D-4A36-A2FB-F8FC13C856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id="{E7BFED9F-82B6-40D7-8368-F63AD9A41D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id="{AA032337-0522-4706-A449-C186157C4B9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id="{E0F9ACA6-51EB-4D4A-9B00-8A1BF1EFF2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id="{0C0982DC-BD01-4E8D-859D-C71E0F6AC7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id="{2AB4DA75-9528-46EA-AB1C-72C67BF411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id="{66892E07-2A6C-4BC3-B44D-E86A497FC8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id="{92503E21-E4FE-43F3-8245-3C0C49CBDD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id="{A40D7869-B373-4548-AECF-438B90BDF0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id="{EFE6F979-2887-4F58-B085-F8BCFC928A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id="{1859B919-7F3E-4AB5-A5E2-F501582643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590550</xdr:colOff>
      <xdr:row>522</xdr:row>
      <xdr:rowOff>0</xdr:rowOff>
    </xdr:from>
    <xdr:ext cx="9525" cy="28575"/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id="{DBE1E0E7-8BEC-4CB5-999E-1138E3C86568}"/>
            </a:ext>
          </a:extLst>
        </xdr:cNvPr>
        <xdr:cNvSpPr txBox="1">
          <a:spLocks noChangeArrowheads="1"/>
        </xdr:cNvSpPr>
      </xdr:nvSpPr>
      <xdr:spPr bwMode="auto">
        <a:xfrm>
          <a:off x="10160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id="{E8A6DF05-16A3-4048-8FD1-29CC803C16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id="{D9828394-7159-4BDF-BCFC-D0CD074E4C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id="{E112AE3C-DB28-4258-896D-812CC39A09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id="{E9D1D259-9A36-4439-9ECA-386F5A1835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id="{DE732286-4C7F-4B85-ABEE-C39E7F513E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id="{BC511100-E5E9-434E-A0EA-64E9282F73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id="{AAD79985-FEA7-4A0F-8EB9-B090EC72AA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id="{82970EF3-CDD3-418F-B957-795814A14F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id="{64C3680B-F917-4C8D-AECB-B831A37573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id="{580E7F8A-7A91-42DB-8596-2F9B66B824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id="{0B73BFC4-89C4-40A5-A1DD-30424CA22C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id="{900D13F7-2AF4-4A53-841F-C9018A0E41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id="{20D328FC-D9F0-4283-A5F1-E6DFC8DDAF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id="{FB8E624B-D47D-4D87-AA19-390DBAED39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id="{0A493466-4F11-42B7-8B4D-A634F0DF46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id="{839A40FF-EA27-46E5-979E-CEBFBDB714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id="{3E3E4D82-3BEC-44C7-BE3E-7DC7290297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id="{CCD1A034-C9CE-44A8-A2CF-E57F35104C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id="{1FDBBD16-D708-45DA-90A4-07BE8CC739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42715"/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id="{A1CBB92C-4866-4C03-AF0C-C35D375BB5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4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id="{4553A68E-370B-47CD-8292-E88321B3874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id="{F596E796-352C-4F97-A625-2EC9352C90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id="{5ED43D54-F61F-476A-8918-FFC76AF77F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id="{0E456A14-23AA-4BDE-8984-8D38303D95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id="{3F3887B4-9BCB-4E25-8DFF-F1A7371A63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id="{65529D54-956A-490F-8275-F4B3F2C224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id="{2AEA240A-AF6C-4173-B90E-0611EB4832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id="{29165355-4FE7-4CD3-B1FA-AE71CE96C4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id="{4A4161F5-8725-47E0-A4D7-9082E0AC5C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id="{D01CCBE4-0D44-4E12-89F0-A8259EAE89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id="{4A94C2EB-7AB0-4EFD-884F-3D5CC6AF73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id="{8F71A002-2B34-46AA-A72D-E16234031E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id="{B3F27C70-C460-478C-B4CE-56D5FAB144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id="{60D4C5FF-F8F5-40CA-B277-2B22A626B9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id="{C85BCB36-738A-4E7C-89F6-5D46C0EC32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id="{BEB30C40-7B70-4B55-B564-F65DE06344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id="{44FAE24F-6001-46BB-B34A-273BD6430F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id="{66E20329-4410-4F7F-9BFF-5B76F4D734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id="{E2242147-DC55-46B4-9F27-B23A886245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id="{C8204EFA-4F5C-4EE8-848C-250B885749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id="{D17E7A39-5DF1-49D4-81F6-7CFE485FF13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id="{A204CD6B-8F4E-40C8-A69A-89CF6E81BC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85725" cy="28575"/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id="{20C9009D-348A-4C32-84B3-C51BC4C94D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id="{C74A7661-8F09-4961-9FB5-7033AA4DF83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id="{91CE5404-A7CF-497A-9C9C-ED9BB87C6A8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id="{DAEA3983-8710-40C9-913E-785170B8D9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id="{797B6572-B1F9-406B-B56B-997433CF7CF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id="{01A8C5B2-1A61-4228-88DD-866E8C1B04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id="{07F138D0-2CE9-48EB-BEFD-15E1B373DD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id="{BB41A028-7EBE-4CA2-B728-E4B50D430B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id="{14685668-CFC7-4EFC-A6D8-C686CA5DAD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id="{A8E75492-035C-442E-9ACB-4C49C1C6CE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id="{DF0B3249-BA67-4923-AD3D-3506D12C85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id="{8A7525DD-053E-4E6A-9AB5-EA8342AFE7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id="{DE7D093B-7400-4D3E-925D-71B24B75C5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id="{16BACB0F-AC68-4583-BFA5-B12C89E487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id="{CB521326-0428-4FDF-ACB0-4EFDD2B4B9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id="{865ABBFB-4CC7-4100-A1CF-992370DBC78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id="{98A75365-41E5-4FD4-A0F2-9CF9BA0D4F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id="{5D80FB83-A4FA-4528-AFF8-967D044B82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id="{C3E23649-79C7-42A9-AE40-B6057096BA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id="{64AF1402-711A-425C-BA68-19A4BBF649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id="{1299480C-0389-41BF-B231-8763C5C04F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id="{4AE7BB21-6B05-48E2-8442-3F4B850514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id="{9AB80B49-B13C-437E-82E6-41CBC1741E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id="{265EA71C-3138-4A0F-AAD2-9C044E5022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id="{AD1C12CE-9EE0-4953-99C9-939597D374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id="{0E899AAC-9F9B-462B-A053-EE35B493E8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id="{FA9EC347-6370-47DC-8588-A3F15AEB1C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id="{14CA53A1-F4C2-47F5-B75A-9BFCA7DC93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id="{24E1883E-215B-4533-BE6A-F7B93DE83B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id="{249BB6D5-38D1-4B42-A01D-0D0CE5AA44E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id="{EFFC4009-3DCE-486B-AA26-9AF6C0E35F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id="{BEDDCD16-D806-4739-8EB9-453ABFC588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id="{CCF20825-73BB-4A45-81A2-6AB867AB24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id="{E05F4A84-FBBF-4C88-8CAC-BBB991D8C6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id="{24569B24-60D4-4D5F-B2C8-EC983D0E77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id="{F9BC14CE-C4F7-4A5A-ABB6-9C39CE51C7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id="{D084F5FE-00E4-434F-BF8F-3BFD04300A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id="{3ABBEB62-FA7E-459F-A89F-3B7B653249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id="{3B0CD40E-E96F-4363-8605-66F35CFAEE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id="{BA5CCEE9-B5E2-4E22-BEF7-E1A2145B746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id="{B8515542-C760-476D-8B34-A63C78668F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id="{777DE0ED-001F-474C-95FD-FB79E265F8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id="{92CB9766-D4AB-4BA2-B99D-A3A20F56D9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id="{0E44AB80-5CB8-487F-A03F-CD5C51D289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id="{1E239A6D-039E-4BD1-B5C8-72D679EBFB2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id="{CD05BB10-D719-4E6E-84EF-4CA34A1CFE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id="{B696A110-13FC-4BBC-9F31-6EA71E58C0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id="{76969C6C-3B2F-45B0-AE17-730DECBF3E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id="{712F36E0-9C48-4F26-A4DF-C141853C97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id="{4B91E8E3-CA98-4C24-9EBA-B1852E91586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id="{E65AF1D7-E49D-46FE-9C75-ED4E92ED9B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id="{F5BD0D07-8C60-4469-8226-118977A4F9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id="{869A7E96-7EC8-4830-A70D-DC548EAD8F5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id="{319AC246-D436-459F-B4D9-333B487A47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id="{0F321AB0-8FDC-4FAF-BE25-33DA8E13E8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id="{C4469C0F-D79C-4C4F-A5D2-89C84ABCF3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id="{C35450DE-F96F-43C8-8211-879E6DDA06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id="{79629470-1A79-4AFF-BB0C-6468E14ED0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id="{73AABC4B-E9C1-410D-BCCF-589BC72BCE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id="{ED598590-4E66-47A2-856C-F7CF764397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id="{98D87D39-58CC-4E3C-815D-11C628154A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id="{E0FFF33B-1DBA-4EB6-827D-C6045B56840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id="{0E71E92B-F3B9-4182-ACA5-9562ABF592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42715"/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id="{AD0EC564-17BB-414B-BC97-EEF84AC0FE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4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id="{0C6B2108-4482-411E-8793-1752A128D1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id="{315523CB-2C1C-466C-BB51-14DC58B244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id="{2B3052B2-4101-450C-8151-ECCD03D7E4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id="{D76B1C56-D40B-47EA-B247-CBA9467411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id="{643E4FAA-B8AC-4D94-9BEB-3F0D561B63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id="{04A86451-CD0A-4DBB-BA6C-48FB294676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id="{51F889F8-CE0F-4B0C-ACAD-DD891DF7EA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id="{C38945A2-0492-40F2-9C99-D80B127A2E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id="{258C38B3-788C-4B06-83F9-C191732192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id="{9F5322E8-0B50-4A4E-8239-0D9F4F5DB8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id="{CB1045DE-9235-4607-9A3B-2A02B2BDE4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id="{C28F0F4F-8808-42EA-A7D2-075FC9E1AB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id="{65DB3827-C5AB-426E-BD98-67448B7E09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id="{2CB483B2-7527-44FE-A7CA-4FC878CEC3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id="{89FDDB1E-134F-4739-B293-140A838CDA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90122"/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id="{10B71AB5-3C23-45AB-982E-78CB2F44D2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90122"/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id="{5108EB83-1951-473A-A27C-49FFAECDC4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id="{24A5AF38-73BE-4D57-ABD6-DB1353A6E9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id="{A58A6819-7246-4201-95C3-ED2F69282F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85725" cy="28575"/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id="{C7E8DD29-28CF-4D01-85A1-7BE2D280EC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id="{B243E24D-805B-436B-AA9E-1DD395BC79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id="{EB2066BF-B792-48F3-958F-2EDCEDAB3F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id="{9018B0F9-BB48-4220-8CBC-A47AA12473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id="{0D8B5685-9D0D-4CC5-8A25-EFED6F094B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id="{7F9A81E2-241C-462A-9080-567392DD16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id="{86881990-2D12-4554-94D9-DFA743480F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id="{F2862006-73D9-4145-805D-3499556FF6C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id="{3822E5E2-E7A4-4BB4-B7AF-056C0FBB6B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id="{CEABFCCB-7B03-4B14-838B-FC58637E75E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id="{A25ACA92-BFAB-41A4-831B-8DD15AE7AA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id="{84E9228D-EBB9-4221-A6B2-ADCD47BD9A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id="{86BA0E34-A448-4BC6-968F-8217890249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id="{4159B1AE-A496-4044-9A49-C7367A3DEF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id="{45DA4B8E-92C0-4E4F-B0E6-A6D3BC8284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id="{9C3B20C7-90E1-44F5-B13A-9C3B851BB0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id="{BCE260B4-9FED-4543-8F5B-07A3AE63FF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id="{2243CBD9-C744-4617-8D9C-C48146A25D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id="{FE19151C-544E-4C64-98D0-BE3182613D4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id="{41BF5E24-6885-4FA1-A36F-11992DE0B6E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id="{12905219-B541-41CE-942F-3093290A5F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id="{D09D03F8-3ECA-4627-8136-35B50619C2A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id="{2865BB97-4EF5-49AD-BAF5-815A6C6A70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id="{0AFA98A2-567E-4593-A795-573EF0EABB8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id="{1C6A65E9-1D6A-48C7-8AE8-FE902D035EF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id="{A93DFCAA-1ED3-4C10-8218-3CB2811E3F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id="{4DFF7314-9085-4EBE-8434-B1A54BD569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id="{7056B24B-45CD-4896-9808-1BB4A61DF5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id="{BB946DD1-F510-4376-8C3D-C35C6984AA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id="{2ABB842B-BE19-4509-A35E-4C3B115D94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id="{3AF533A0-ADED-4181-B2B2-231544FA00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id="{8E59BD99-77AF-4670-8DAD-42C9FDF3E1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id="{29A9CFFD-BEB9-420C-B59F-87DC63297E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id="{D944AB3C-8E8D-4503-9491-9FB160570B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id="{1B69A47B-1184-4402-A266-0C55F71987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id="{E13D5556-B62D-436F-A257-65291D0733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id="{93C65ADA-7D7A-4645-847B-13EFE1EF8B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id="{B85955F5-E9AD-4905-A19D-015AB5F7DE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id="{DAC9A7E5-0A60-4A43-819F-403398B4CD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id="{0A158B04-BD18-4599-9BEF-EAF6BED4D64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id="{40116EB3-0E97-4BA1-B588-47331D710C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id="{F76CD410-9E79-4584-9168-7049D3ADB3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id="{0A9B98E7-F1E7-455F-9C7B-7E0CEC7854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id="{5CEAF90A-198F-438B-A03E-0000EC8F10F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id="{C7C4D0C5-9F11-45FB-9E60-699B85C84B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id="{D58A2D18-629D-47FC-AF3F-6E83D3E268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id="{961168FA-8096-4115-BE5F-EA5031AD33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id="{9AB1B83A-E42B-40BA-A889-CBA66333EE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id="{CF19BA43-9B06-4716-A11A-B06461D265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id="{3E60104A-3908-4179-96DC-B2AE4C6CEE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id="{9025A728-3AAF-4AAE-8546-936DAE63F6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id="{F3BD3381-3B4F-453B-AE65-ED496C52E2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id="{1CF82BCF-B881-4FA3-BA1E-9675987F54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id="{36244624-A353-4D86-9C33-6BC1AB36C6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id="{53DC03F5-CB86-43E5-878C-BAEB0AB48A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id="{3C5F3EAF-64CA-43FE-B1B6-462DB5C047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id="{3D674ECD-8E44-43FA-9D96-D1B3F3F38A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id="{55325CF9-9A37-4A52-8DDB-6D7AFAC882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id="{D352D998-E99A-41C9-8177-FF532D2DA75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id="{21C52CBB-0164-4860-A6D7-61E9940044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id="{2D69810A-E5EC-4064-879A-DBABBA5D47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id="{8A3FD7C7-6405-47ED-8963-41D89D70DF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id="{AA186D80-C879-4353-ADC0-ED33DE99AA9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id="{24484098-3BC5-48ED-B444-102BC89F60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id="{719A3F77-C55D-4B5C-B60E-076E5C70E7F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id="{1E6BB59B-B6F2-4EEA-BB59-702F2FE07E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id="{12B75FB5-E010-4FA5-B7ED-BFD79F7DE3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id="{3C56145C-DAF7-4D06-A6AD-C4517DBBDB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id="{6F215CFD-B639-4AA4-9505-857ADCD859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id="{32B74A73-CF45-4B6F-9AFA-A305A595B8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id="{C108AE4C-5012-4FA1-8CCD-81B8E14D7E8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id="{2CAC343C-C35C-426D-A3E8-DA51B627E2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id="{7C97CD6E-FA18-4BD9-AE3C-1C89116D919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id="{BDCABA9B-EEE0-4684-9EEE-6C0CD6A633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id="{AB4A14C5-819A-4679-8626-6E3E8746406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id="{3BFC12E9-08B0-4D40-80E6-6C31FD13DD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id="{1F081BE3-C05B-44DC-B7D3-F177E971D6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id="{F61CA84A-B05B-40D4-A3EB-722BD6B6CF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id="{B25DAEBF-92E9-47AD-8420-EFB0C50FC42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id="{ED897275-5F94-4FA8-B683-77AA6A7C72C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id="{B8C1ACC6-E43E-475C-912F-707B1352DD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90122"/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id="{EE666B91-C97A-4E15-A049-4C9941FB9E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90122"/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id="{23CCD84C-5018-4EAC-AAC2-13151A2510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id="{2FC4B64B-34D0-4841-9FE8-4F1C8DABCA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id="{3C49E681-DD77-4A8D-AD7D-A583D1BB06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85725" cy="28575"/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id="{629F91DB-1BE9-403B-A6A7-7C2FEB8098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id="{8B3A7966-3B0C-4E8E-A56D-54B4B501DE6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id="{918C6F13-72C8-4329-826E-3A27B40D12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id="{F00E7FBF-2851-49B7-85C0-CA280A19BB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id="{AEC394D9-2826-412E-82E9-423CEF2DEC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id="{E082FCFA-E2BF-4BDF-8366-8501AE3933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id="{0BF36D59-027C-4ED6-9F4A-5F79DB4B30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id="{FE60B758-3691-4EE8-BC5B-819CABFACB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id="{5931AD8F-6727-4F96-93F1-F9B36D2A86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id="{4485159C-0AEC-4E25-B969-0F9E7DABFE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id="{B60E93C2-ED6B-44B5-A589-7BA795E470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id="{84F16252-1D4D-49B2-AC21-CB53272F76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id="{8AF7EE63-1166-446F-AB6A-6C95EE94E3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id="{EB8CB1B1-00EF-4EA3-81B6-1C7BD96CE4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id="{7DC78F8B-F846-4A20-8685-06757C48D8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id="{2C6881DB-8A10-44EC-9058-E353387979F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id="{1846655A-C188-4B83-8AE0-5E4C8806FD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id="{6AAA4D0D-ACBF-457A-A1C4-23528A3C5A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id="{A059112D-A545-4996-83B5-C821AE06B6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id="{22B182E1-5BC8-4D1D-9FD5-050ECAE714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id="{4D3EEDBA-89D0-4AEF-9301-633BD9D63E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id="{6CEFCD7F-01C9-44E8-8579-50AC5B8EF3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id="{12F27AC9-CF9F-41CD-B52D-D5294CD0FB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id="{E89E60D6-BC95-4F33-BFDC-3B22967E02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id="{92C088CB-4807-4208-BEF9-1EA79C8D2B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id="{486CE8A8-878C-4F52-808A-ABBB5E36A1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id="{E599656B-8B25-458F-90D7-59647042AE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id="{9762F0AA-3C18-4CDC-8166-0CE4B6210A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id="{D323D63D-E330-4DE6-8F12-46AE51AFF1C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id="{289B0D16-D8F5-48D8-927D-30A3DEE887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id="{0CE40379-D760-4446-8B52-A1C3CECF70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id="{02B2CFAA-0940-4B35-90DB-9BCD0AB80D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id="{AC426E6E-00BD-478E-A226-4E3D8C14B8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id="{42ED1AA1-50F0-4542-ADF4-C5A9010058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id="{28F03D8F-FAB5-42B5-AFBF-977D4E61CA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id="{C6F94ED5-2BDA-4BA0-93CD-912BC4873F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id="{C5071588-DEC3-4890-84E0-BEDB760753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id="{A3977B73-5084-4193-88E4-01CA248E8D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id="{2967FD06-5538-4C56-B2DD-3AB16DB878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id="{F27663C9-8730-40EB-BB1B-F49FCBEE93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id="{78E59852-FC93-43AA-B25C-6B88B48B6F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id="{E89BE834-2368-45B0-9789-CFFF5F9B77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id="{A4A85251-C152-4F17-87F6-6AA18199CE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id="{EF53CACD-70EC-4FCE-9A17-6C40FDF0780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id="{EED460B3-03B9-4C02-8CB0-4A41856D10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id="{36EC7C13-70E7-406E-A40B-C1DD142745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id="{0D338D3C-E659-41AA-8154-2184B1B262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id="{412D1D9D-4D7D-416D-AC38-8CF64032AEB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id="{8475F24A-576F-4914-94D5-E6521C3439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id="{B7BAAD89-8AF9-4120-9DEF-FFA457A55C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id="{2FE73BA9-9694-42BE-B00D-D79FE3B089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id="{AEC82ABA-B98C-412F-8A0C-016052546A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id="{35D5F16C-4AA9-4003-A02E-E0081510E7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id="{3699833E-3D2D-4381-B1CB-171305A7DF4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id="{954745C4-64F3-4A67-940C-2C367ED00C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id="{121B15FA-7AE6-4FCB-B05B-EBEBA40A8FE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id="{5E0F7B6E-B9DC-481B-B2A0-735870DF971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id="{763AF690-41B8-4FF7-8C3F-40CBF806DC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id="{9B904483-A677-43BB-AD90-A61BCA359F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id="{A9730F80-11B6-4544-9495-4CF0A706F9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id="{A1BCDE21-A1F4-4303-973E-B074ED965E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id="{4AD17C15-F9B7-462F-BC9F-D42ACB2E2BA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id="{CFB95233-B5D8-4328-9661-0E6BB2CCFD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id="{49A12A40-A265-416A-A3AB-52DE88EA7C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id="{35C8C86E-55F2-4C82-A47C-FD95C95BF13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id="{8A3A8552-9E61-4B47-A947-B94C595482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id="{E68486EC-94C8-4207-8677-AA072F3220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id="{E4F86E04-BBDD-4E2C-AF5E-3E595E1B95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id="{24914660-E960-49DB-AFCC-4EB8E8C754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id="{49D41756-0471-4FEE-B357-B4C23E2A1A6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id="{0F06FC9A-FA03-4D3F-9E4E-A90BE1134BB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id="{740ED02B-89AE-4705-B3CF-0642095E6E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id="{180A120B-1E52-43FB-B510-B00A1ABADC1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id="{45470EB8-2EFD-4F51-926F-7092CF812C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id="{C62F09A5-AF71-4A38-B1B8-FB45ADF74F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id="{772678D0-A153-49F9-B31E-3B5A9A1F1B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id="{867DFD73-6349-4AA8-B800-466B22F51B5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id="{98FC9BE1-84E7-4E5F-A0D5-B7FBA1F6D4B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id="{B5AAD7C7-D906-4B8F-A073-04BFB6F673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id="{432D8EC7-13E4-4FF7-99A4-EF8FF97572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id="{8410738F-89A8-4C6F-BB6E-B26432E05F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id="{21C2D8B0-91DE-4F55-A5A3-1CBF5B4E0F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id="{3AD80EAA-CF9A-4288-87F4-92413E3E19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id="{C38260E8-47B0-4AA4-A40F-DD5D0767B9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id="{259E177D-B30D-44B6-832A-D4A2556613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id="{B7EC6F64-05C2-4CB2-B1DA-B27465D7391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id="{40DC6638-4CE2-447D-AE07-7412B92123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id="{86E5AC23-54FC-4E83-8B11-2DCBEA6669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id="{20BF41E3-DC8D-46D3-858B-D4BE5BEF38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id="{EDFDB0E8-D889-4029-883E-FF61DAC2AE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id="{75103329-A67C-4349-AEEC-1465271F85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id="{64C27091-0AE8-47B8-A148-11B63A9E49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id="{2DACC237-405F-48DE-AB36-105551A452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id="{AE847021-FE4D-4F50-B9ED-48EA253AC4E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id="{12F982F6-1032-4F95-9ED0-8187DC39D7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id="{576C8DBC-1FA7-4A2D-AA2B-891BFAFEC9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id="{55F4A900-C927-4CE1-B7EB-5804404EC48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id="{DF230213-CF28-4E03-B6FC-F7695C13FFA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85725" cy="28575"/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id="{1E2E918E-EC12-4F9F-8520-0D7503617A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id="{7F0DEFC1-DF3C-4BF9-B8DE-49D96E7206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id="{2A4862A0-0DA4-4E49-9B47-0A56DA26B9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id="{C5420DD9-52D5-47DF-9E50-85D417D5C7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id="{0F563371-4654-429A-8858-ADE06F10686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id="{D1A903CA-E6D0-46BE-9BC3-5D08FC675CD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id="{CCBE3FF2-EE30-4FF7-A98C-D06F6292F1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id="{669D212C-A085-4700-9BD0-5C5AAF74AB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id="{F6A8ABAA-658F-426E-811F-041F3663B6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id="{A71F62BA-996D-426B-AF79-900ABCB09B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id="{510934BA-C563-44AE-BB92-9FDD8C6823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id="{C531FEFA-887A-4164-AB6E-A8738928F5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id="{191DFA4A-6F24-40BA-A4F2-4491F7356AF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id="{3A42ACC8-B491-49A2-848B-1752F296664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id="{50F8E1EF-A236-4B6E-8E5F-4441F1FED3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id="{13AFCC6F-D7B6-49F7-A0B3-39D2195214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id="{6F4010B5-2A59-4A93-B7F5-2A9FA689191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id="{DD985972-63D5-49BD-BD11-6644BC200F2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id="{AE6819B7-1A9F-4C70-9106-041B278D1BA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id="{390ED452-15AB-4E86-B027-A83FDD42833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id="{CB0CEBCC-B48B-40B3-B44C-B5359929A57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id="{304E1D81-6067-4285-ACFD-594B1E0C3C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id="{40943E2C-5DB6-4CFE-A829-110EDC83F9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id="{4752833B-BEAD-41C7-BB4C-CAF71C0910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id="{FCFD6930-F95A-4FE5-900D-3A3A79854CB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id="{26B9A850-DA22-43E7-8403-5D097B0AEAD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id="{F44FF51A-960E-42E8-80B1-4EFABB224F0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id="{36942C88-2F86-447D-AE95-C450FEE3B7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id="{2FB1F832-4777-4966-A8B5-5F0D2B02E1A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id="{06C17517-FECD-484B-9FD2-92A1E3C88CD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id="{AE36AA22-ADE3-4146-855D-0BFCA77C173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id="{C89B6E5F-CA7F-446A-BF37-188503DBB70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id="{DBDD61C3-9BC0-44F7-BDFC-3CF228AA8A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id="{C3C3993B-EBE0-4C61-A3DE-79DB0EFA5FA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id="{AAFD48EC-74CA-4497-88E3-CC46676591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id="{4B914360-4843-4AE5-8F5E-2F7E32D8F37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id="{813DD1E1-4A91-4A14-B2DA-4DAD30D199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id="{9406D517-B59B-44B8-856C-37BC5A4994C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id="{641FA647-1C6E-4624-A4D0-80FC3F3EE1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id="{10F0CF33-20BC-4550-A9C0-97CEBB9FB3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id="{03ABCFD3-DE17-4294-B82F-A0EA9392EA5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id="{3CA8D491-DF75-4516-BAC6-ADF06E1AF2D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id="{E2C89428-4F4A-4178-8BD3-3037AD02F7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id="{D83BBF7F-BE2D-43E6-A838-6CC70B8EE32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id="{C31F85AB-A8AD-4CA7-9E9D-1E723B779E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id="{520F6A48-3392-45B5-A0E7-0D6B1CCE8E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id="{32B13C48-3C2A-455B-AD18-E49B78C3E7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id="{691C1531-EC4F-4512-B2DA-D142A847397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id="{2F9AACA7-B878-43EF-863B-6B97930C5BA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id="{C8CA11F5-F2AF-4D15-B484-2D69713FC51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id="{B1446F7D-1356-4E1E-A85D-1DC60FDA61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id="{BB5612A3-81E8-40B5-8446-B99884D880A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id="{8E5B8D28-11F2-4661-9E25-02F9C82E3B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id="{EE26CBAA-6EF1-4D89-88C8-2DA06760C9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id="{884CED8B-31C5-4278-88F7-BC1E59E1D95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id="{3063C67D-8E15-4A61-99BE-5E8BBA24F72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id="{24578109-AAB8-4D35-8944-651F4C3EF62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id="{2887370E-81E0-469B-BB13-71244B8852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id="{F7750A1D-51F2-4CA0-BA3A-31B17C1A392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id="{F1E6345C-D2AE-43B5-9399-210FEDF3AD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id="{86B951EC-FB19-4654-9161-AC2B5F39D43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id="{2CC327C7-DA94-42FF-823A-0C247DEADF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id="{0448C4C1-B1EA-4FA6-8BDC-F4A5D594D1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id="{EAC3D78A-380D-414A-9E72-3E99375A5F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522</xdr:row>
      <xdr:rowOff>0</xdr:rowOff>
    </xdr:from>
    <xdr:ext cx="9525" cy="447490"/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id="{DC071DA5-C0F3-4274-9A4B-0AF11D5FE760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id="{654C6A16-3BEF-439A-AD8E-C8E6FFBF657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id="{AFE8050C-2E0A-49E4-9DC0-BFA0E20058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id="{B779F07E-6481-4D73-8C44-B99F30FDE4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id="{5718E6E3-5644-40D7-B84A-E1AE5E243F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id="{93FBC7EC-FA33-4DAD-AD59-EBE7C60D93F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id="{74EE52FC-98EB-45CC-9EA5-2578C17EF1F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id="{C90ADAF3-F6CE-4177-9E54-DF6949E19B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id="{95A6C6AC-A33A-4A52-AD48-060B06A146C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id="{A7AA9BAC-FC0B-4034-9E0E-9CCF1652C03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id="{7B3CD074-2081-4605-A457-C599BCA6B9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id="{1DD9824D-C6EE-4E35-A513-749161DB2B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id="{AB748282-63AB-436C-BECE-888E8C0ACA9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id="{3E89F2F6-EB81-4EB0-88AE-703C0E8A94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id="{B14F7E46-FECE-4CFD-839F-B54AF6D4947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id="{397E6469-79EA-41C6-A017-CAE9D505FE4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id="{541D6872-B59B-4EEE-BE03-B8AE37104D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id="{A176EDDE-95B5-4757-BAC8-244900F6015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id="{65885BEC-7F99-415B-8E35-20CAFA568B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id="{B231EB1B-3D8B-46BA-99D2-43224FAE75D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id="{842A1B0C-C76F-45D1-9E79-617B90D79F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id="{8A0D96EF-CCED-4A80-8580-71D30185039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id="{6F9A99DC-F56A-47F5-BBDB-8BABA51EF14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id="{479BC3D8-8DED-47BB-96C1-9279704C312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id="{6402497C-BF7D-49F8-8785-7DBB81F8AF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id="{3678541A-B98B-48A9-83A8-CA4240F703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id="{28F366BB-C654-4491-AF44-15B99FA61E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id="{8A9F9F9D-E0BB-450C-AB68-130B9A0B861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id="{E357171D-06CB-4206-8FC7-1928CD6B96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id="{1477D49E-3F83-43C5-9A0D-E5E493136D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id="{EF22FD64-21A3-4B81-B061-1C62BAC4E56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id="{56648476-873A-407B-9276-3B1E19F94A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id="{69718B39-7682-4A2D-AB5E-DF4BC7ABC6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id="{F44D0ACF-9422-42C1-9CC1-1C08F9ED37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id="{008B5EC5-EEC7-4D20-B54B-9B89D48036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id="{2BCC93A2-43CD-4FE9-9E9B-89484F8F339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id="{4DF0AAB1-FA28-498D-8951-36F1FB02D0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id="{AF337B47-EEBB-4D40-8129-F4EDA2AC17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id="{7B6227A2-FB73-4FE7-96B4-5B637F49C6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id="{9D9A299F-3D5F-4914-8FD7-2F4B6387385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id="{B36B59A6-1D34-4BF3-A0F2-55EEE70F12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id="{3006B9B1-88FB-49A0-86D6-34B41805E7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id="{E25B3588-75E3-4ACA-925F-6AC4644A36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id="{77DA5F7A-1C80-4479-B790-F8429D32737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id="{3251ADB9-3FA2-49C6-8257-1F6B1A73CC0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id="{A987AB2B-760B-4A90-8E99-D260F41D05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id="{92ACD676-2B39-4017-8CB9-3B2D3B5B880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id="{69F2EB3F-D669-41FF-82F6-2DF2FE1C06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id="{2B392901-B209-4805-819F-64A4A7A18E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id="{E5448731-2759-498D-9124-A7318D0CD3A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id="{5FB1A53E-5E80-47B7-801D-C08B055D3E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id="{3FEFF0EE-96B4-41CF-AB55-A2F52942F0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id="{61DCCC58-EFF4-4744-9ADF-4D1C78C00A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id="{9A64DD07-ED40-42F0-9DF8-9016B05ED0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id="{D7BD8AD2-D2E6-46EA-A59D-FD670E55F5D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id="{9474C4C2-FA63-4C92-8110-69F51643827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id="{CC295400-CD3F-455F-9FB9-BBE45A76B0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id="{83DD95FD-4D13-4F08-96B2-93B8626141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id="{8079E8FA-16D7-434F-AC6A-67C692B2953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id="{5069054D-A8D4-469C-B9CA-50AD9E818BE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id="{829CAED0-D88A-4930-A479-B1407124BB5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id="{05F789AD-BD1E-4AD8-B0D8-EDA83E83C3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id="{B220E0AA-3AE9-41D0-A005-A3CFCD1287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id="{9BE4332B-7F16-42BD-BD80-CEA6C12990C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id="{E266D123-C274-45A2-9E5A-48F25812C0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id="{5BFBE893-0A25-4C32-95F3-D5A6612BD58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id="{C18F5AA5-65E8-4C87-8575-E3644A997CB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id="{711A9276-311B-431C-99F9-4E06AFA172D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id="{3F1B31EC-3CC4-4129-ACCB-E5DEBAC6FC1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id="{A5103CC4-11AF-42F2-87AF-9D3FFDCC0C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id="{108D2092-6841-49FF-81A1-CEE6D6D8737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85725" cy="28575"/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id="{50CB4D74-1DC7-4F58-8BA2-87D722F99CF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id="{25ADE4B2-3A2E-48DD-B9CB-00510A85F8B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id="{B1FCF48D-D032-478E-98B1-3E38519430E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id="{5A67521A-562E-4878-A90A-86AD865F72A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id="{E5F92EC8-6F09-4588-8068-AAA7AAEEC98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id="{173BEF9F-E60D-4C60-8C97-45EA872FB1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id="{C1DFB54D-D705-43A1-A304-82721BAB0CD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id="{500C42C1-2A7E-49D3-990B-B9FC935175C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id="{8605F1F6-EEAF-4818-B042-337128692C0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id="{7B2EC750-8E3F-4376-9CB2-1E5260DDA8E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id="{2833FBF0-22EE-49C6-9975-4880C7F60B2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id="{A37773D3-56EC-4AA0-9189-0AEFF3E4FC5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id="{E05EEA0D-2E3A-4209-B80C-88C592D220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id="{E62E046D-4355-4509-A5AA-9F84871B1F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id="{1E8D5B22-1815-4A12-ACC0-5C31F98BEEE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id="{C96D52A0-D671-4289-B96A-2B86048517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id="{D9418520-8E5F-4549-B8EB-A22C95ACA19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id="{8F033582-3D9C-4207-B15D-ED0F661E4C1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id="{F791F5EC-490D-4F65-9D95-1FA63849501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id="{3BFA0B0D-2A34-4698-B887-B72E0ABDBD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id="{692CA1C9-C90C-408D-A49B-99E7F9E3D7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id="{AB3CBDC8-6819-43D7-9CB5-EE8E25A1CBA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id="{9EAFB227-4379-4185-BE4B-EB8D8FB9C2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id="{3C65CB25-B2F8-4EF1-8CBD-29A32A98379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id="{2095D99A-926A-4D48-9868-126D75ABEA0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id="{35F8B644-868B-4A01-95BF-8E8408E42B4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id="{CB0FFE10-879F-4020-815A-4EB76E4C34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id="{0DEE1D67-445B-487E-8BB0-FDCB2767B1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id="{1B4A37C8-FCEC-4A53-8891-DB02C6B80C3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id="{84644C9D-E35B-4186-A254-8AFD63A55CC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id="{D3EE27BD-A03B-49CF-B5B3-8C9AD385AB8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id="{B1EAA038-FD8B-4D31-B8E7-01619162375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id="{FE2AFEA9-01C4-4027-9DDB-3D2166DCC9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id="{9D767589-3EB7-49DA-8369-FBA071095E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id="{6465F323-6E08-4665-B021-9ABBA88FF71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id="{F86A0F43-D98F-4E04-8A6F-C395105BE5B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id="{B4E54547-30C9-46C7-857D-21236DF5AA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id="{6D8FE6BE-CFCC-4D89-871F-D96BD0076F2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id="{BBC6EEC6-52CC-43DD-9BB9-9F4B5EAEEB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id="{6E5A25BD-38A7-402B-B4C1-6993B98B656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id="{6B932E87-756B-448A-851B-4BD63336F8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id="{D1EE9A74-A19C-4639-B6F8-B3EBDB3AC8E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id="{BDBB683D-CC47-4B41-B198-8B99B013EE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id="{DA9340E3-3A76-4A4E-BE1C-EC95CCC1AA9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id="{08BAB6DC-FCB4-4451-A876-A0E9456FA25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id="{331E2C89-5F82-4D69-B8B1-184E85953B3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id="{B2E7633E-3855-4376-875A-E04E95A45A9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id="{07AD5DEA-BBFE-4AAC-9CDC-235228A2DC1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id="{E9D25977-AB1B-47C5-B886-3AD5B5083D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id="{66EECF39-1514-497A-95DA-A0790F5C1E4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id="{AAA365C9-018D-4A69-A1F5-C5CAC91CD4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id="{03C52159-4660-404C-92EB-276F1AF042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id="{664CDE2A-3158-4467-B537-005199EDB76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id="{26898D37-6E19-4A3B-B1BA-53E0024DA1E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id="{8E15161E-119B-42C2-8266-314981BB098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id="{3A6676D8-7262-4B27-8880-CF2F2D56E4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id="{AB97B871-89D3-4B24-9FE8-B9D7B56096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id="{F18F7252-70A2-4EAE-A8DC-E9D9568A6D7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id="{BA5BDB9D-75CF-4BB6-A142-9734AD088D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id="{5DC44988-4426-4399-905F-30DF2BD95A9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id="{08E6D58D-4017-4007-A1C7-B0A787F89F2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id="{F82540BA-5025-4D4C-962E-75E3D8B9431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id="{107DB7AB-D273-4E1C-9DC0-4BB54FD02DD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id="{409F47B4-6366-442F-9D12-A3C01834AB1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id="{F447A9BA-FD85-469F-98FE-069239066D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id="{9322788E-D495-4DDC-BE96-E52D63B29BC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id="{3FDE663A-88D3-4CB8-9667-0A55024D7B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id="{F439E308-74EF-4ADA-8A8E-0FCAED5F7B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id="{BDC44AC7-34AB-4C7B-9B00-D2D78FE427F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id="{28944E80-EF6F-4293-8BA8-E0AEA930790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33190"/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id="{D3A3E8F4-1B2F-4D27-805D-19FA50E0D8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id="{FB4FCE99-9728-4E75-B188-9EE12E9D346C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id="{3C1C8B1A-18FB-4838-9694-09DC17B77F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id="{A48FE396-59A0-487C-A25E-3426F1E6A1B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id="{1EC3E3EE-FC92-428A-B791-BD258CD6E6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id="{EE9C8A49-B3BB-4089-94C1-A393FEE530C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id="{AF38C08A-687C-454B-9AA7-0D9282FFD4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id="{F54BEA64-8D0F-4B10-B9AE-55AD734F9B7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id="{BDED11EE-F84D-458B-9E67-D19506FF258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id="{FA0AAEC1-1B88-450F-BD53-34667119FB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id="{EEC375FE-46E9-4257-A64C-2CC315FAE55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id="{42E88940-E29A-4101-8C8C-B9F653B4723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id="{DDC7D8CC-767F-4141-8A84-38BC5894A9F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id="{884030CD-2400-44F8-ABD3-0C05A7E5395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id="{6EA60123-396F-4A56-8757-DC5FB22D9A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id="{F42A7489-93D6-4F0E-A5F4-B34BA1789A9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id="{1C46C8FA-200B-4CB9-9737-3C5655CF083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id="{87500741-6C96-410C-8259-065DA17810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id="{F00E39AE-56A7-4802-81C8-884EC9A1428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id="{1865DCEB-BF63-4629-88B6-93782BDAC9E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id="{11A566FA-4DB0-4977-820D-33E76D278B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id="{EC5EE520-D9BA-4C86-AAB1-BD4F762A75D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id="{28F1C583-3600-47CD-8FC5-827111F6C97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id="{1C38F35A-4046-4C05-B3D8-01FF395D37B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id="{C3CD7406-A687-4AD3-BFC6-6DF13D56841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id="{0B61FFF2-2F79-4876-B513-E2D654C0A3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id="{962A29B1-C0A9-44A9-8528-1FAE7B73C62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id="{F1311594-5C88-41A4-85C6-3D24F4E0309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id="{FEB55397-D3DB-45BA-B36D-61139F4C79D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id="{0F3F1789-BC74-4789-9494-D482EC6D8A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85725" cy="28575"/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id="{92F25573-3820-4041-B582-6E11009FDEF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id="{90A1AA51-C11D-4B94-B9EC-CA352C0AB2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id="{1A57ECBF-2758-48D9-9CBD-7BA6245895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id="{A3007A8A-7D8B-4E97-AA29-893BE2145C0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id="{DA1341AB-A07A-4BB2-B9F0-149BF0F4CB6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id="{874BBC86-825D-460C-899E-E4E7B93BCA4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id="{72772E11-83C4-4310-BDA4-CA509AF3DB6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id="{C4FA689F-6AC2-4F4B-B636-CAFD875472B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id="{8B521C72-6B49-480C-89B6-429053F57A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id="{3711B846-FC29-4E4B-B5DD-C9B3B2CE72D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id="{49AAE460-4779-4E6B-9D78-D1D51C1FA0C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id="{8F97D200-D1A5-4A74-AA72-7C1979D2BE0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id="{5584F06B-A480-4CC2-A111-614733016D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id="{8D593C65-3908-4811-8CFE-3A532E0DF34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id="{2B87C00B-790C-4FA6-B740-43C093406DCF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id="{6791959A-62DC-49D5-AF45-8D67D70C665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id="{9B19ADC6-654F-4091-8506-1B2AAF8683C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id="{06ECCEDE-E018-4B6A-B787-B8BCBEE06A8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id="{0A390536-CE34-4DBD-ABF7-6CBC6F6DABD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id="{D915F521-3345-41E7-ADCF-FF1EE11B1DE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id="{5C57206B-D71D-44D0-AE21-EACB413D13E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id="{F7E60A37-17C0-4A4A-A3D8-EECEC693132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id="{0E2E346A-382B-4F78-AD81-6F09220897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id="{8C86C081-CA5F-49A7-A295-92FAAC1E5849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id="{0B7FEAF6-0A4B-4327-82F4-278F8787D36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id="{B6C690F7-8D81-41DF-8795-328C305326B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447490"/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id="{6030502B-F466-48F3-93CA-51FB627623C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id="{779DD46A-072B-4C79-B52A-F8EFC80958A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id="{5DD4DB25-33DA-4BA8-8E96-4579C6EF59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23665"/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id="{F9E6F5EC-CCFC-47F5-939F-E78BFCE3081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id="{83A30D20-33A1-4E56-8CFF-53696AAAE6AE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id="{D34EBF28-A5D8-49D7-A747-FE145C7EDBF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342715"/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id="{A8C2FE72-7831-457E-A702-4610BA2E4CA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34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819150</xdr:colOff>
      <xdr:row>522</xdr:row>
      <xdr:rowOff>0</xdr:rowOff>
    </xdr:from>
    <xdr:ext cx="9525" cy="28575"/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id="{4FAD600F-A2AA-4FB2-987D-3FF22C8740AB}"/>
            </a:ext>
          </a:extLst>
        </xdr:cNvPr>
        <xdr:cNvSpPr txBox="1">
          <a:spLocks noChangeArrowheads="1"/>
        </xdr:cNvSpPr>
      </xdr:nvSpPr>
      <xdr:spPr bwMode="auto">
        <a:xfrm>
          <a:off x="1244600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id="{C49411D4-846C-4ED7-9559-26E2565306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id="{BA12DE25-193D-4BAC-BC7A-738CBE6D4CB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id="{E5EF72E4-E6A2-4A06-A593-14FE7C32DC6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id="{9DACCB83-F077-474C-A28F-733F95C985C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id="{4A1D3025-F89F-4F15-9A1E-2E5AB52442C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id="{338211EA-D02A-41D5-81D9-299D8C64D50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id="{D6EC9D1C-BA61-45CC-AC12-9899726F95DD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id="{399E3135-94D3-40E1-8DB4-412A1F7D9A3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id="{271D3F91-6ED0-4323-BB65-93FC94DF81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id="{79592B00-F3D7-4E89-B636-FC71003A5BF2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id="{D5823999-986F-46EB-8219-D3D4BA93523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id="{B5EE2CFA-5A37-4B7A-83F7-60B5DFD54C37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id="{02BF1C7C-ADC7-41D3-9B45-110E0E67FD2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id="{768523BD-98C0-4850-BA70-2BDE09AF261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id="{80759032-C381-4D0A-93F3-3E4C40FE4050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id="{C9C5F7BA-7F49-4292-810C-85DAA64FCCB3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id="{472FCBC0-2BBD-4E91-899A-1CF2964E4684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id="{63B1E221-5D4D-4FBC-8C35-249C5B583C76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id="{AE9DC317-B5AC-44B8-84CA-7E622FE7937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id="{38898E75-F09C-4000-A4FC-0C7D314DB87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id="{0F4FEB12-0E2F-4163-985F-DAED0D06C301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id="{81423716-D049-4326-BC02-32961C5E892B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id="{5E47E255-7796-4124-918B-6B54808DCA4A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id="{672AA588-E739-407D-A4A3-6AA18E4ACA45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522</xdr:row>
      <xdr:rowOff>0</xdr:rowOff>
    </xdr:from>
    <xdr:ext cx="9525" cy="28575"/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id="{5DDCF4EE-03BF-4FAB-8724-ED88A50273B8}"/>
            </a:ext>
          </a:extLst>
        </xdr:cNvPr>
        <xdr:cNvSpPr txBox="1">
          <a:spLocks noChangeArrowheads="1"/>
        </xdr:cNvSpPr>
      </xdr:nvSpPr>
      <xdr:spPr bwMode="auto">
        <a:xfrm>
          <a:off x="1025525" y="696214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522</xdr:row>
      <xdr:rowOff>0</xdr:rowOff>
    </xdr:from>
    <xdr:ext cx="9525" cy="447490"/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id="{401C0A16-9C9B-466E-B261-6AF6344BE7C7}"/>
            </a:ext>
          </a:extLst>
        </xdr:cNvPr>
        <xdr:cNvSpPr txBox="1">
          <a:spLocks noChangeArrowheads="1"/>
        </xdr:cNvSpPr>
      </xdr:nvSpPr>
      <xdr:spPr bwMode="auto">
        <a:xfrm>
          <a:off x="1035050" y="696214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D3B160B-BF46-4EF5-ACF1-7AB194900D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7D373ED8-8327-4E8C-B743-46D68BC0A5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6856C2E-928F-493C-9492-6DCEA59DF1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4DBB7DA6-EB23-43B0-B5E6-95AB0BEE09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C5BA1110-8CDA-42EE-8922-5DC2BF18EF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A3E5FCD6-8138-44FB-8A65-57305E337B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9E9439E8-6C3B-4EFB-9E06-1F6B922687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8EB9D44C-7691-40CD-9552-ACB712DC1E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7B4D6D82-BB99-4B42-8371-73B70F30DD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FED2FCB9-3567-47B7-9A7F-EC01112557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B6268017-CDFF-45FC-94FC-2231A9E6E3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9C42CD5-75CB-4369-94F2-5701E4B275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2D3E2B43-2F9E-4ADD-8740-DA6EAF80BF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8038D6B9-927D-4599-A819-F00EF92FBB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18F7D781-F1F6-468A-9C73-A11D313B53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FE3755C7-784E-442A-A0E1-921C82EE3D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3303D452-48D2-4989-8ED1-54C0AF8E0F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B32D3D5C-FC45-43B7-83B9-4CF970B05E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6BD353E6-90BE-43A6-8552-530416D1CB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41CC5E02-7F37-4D35-A778-A63510BD85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66B2F5EE-F30B-4B72-8208-D28990C484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EE46AC57-8A33-401F-B60A-627C103941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3F76517E-FB55-46A3-AE18-2074213D38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54A015A8-F9AC-4F6E-98C6-F3FEC9259C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D1580BF-B25D-4941-8D4F-ADA033D00C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188279D7-3C90-4B16-918D-DAA9A7C0D2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293FDAD4-887C-451D-8F52-D5EA7A470EC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C48660ED-DE82-4517-A61B-A9079A860E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2CDF21F8-2D8F-4DE0-B116-DA4AC4EDA1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9D9B2CF4-662D-4D08-B423-A40E11896B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86A6F41B-3F91-4ED4-A808-9DDFF95443C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4FE85989-4B3F-42CC-A0E2-7AF49A0BFC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7FDC2803-A3F9-4AEE-A8D0-765702B6A5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949DC4B9-C1E5-4FA1-9D51-3C24737826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3259AEE8-E7FF-443A-AFA0-2895BBF054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DCEC3AE6-560B-465E-923C-6A6F02FA8D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A23A63B4-E6DF-4018-ADA3-C98679DAE1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0A3342FC-4B39-4360-BC4F-317995475B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DA9515F6-5389-47D0-A1BA-7A5BE25C63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D29A9ED3-17FA-43CA-89D8-2B7587CDD3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FF43E640-EC57-4E61-8E05-B0DE490BA4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D44CE015-0833-44F7-91C2-6FA87D50F5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2220BF3D-1C11-4657-A23E-5F659AB676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D1BC5251-11FB-4AE4-90FD-905260282B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3B1F31CD-D938-41A4-884B-9AF1575649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A7B458D1-B57E-4539-A703-A2FC49F243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A6D848A3-3EC7-48E4-88B9-BEDCCBC2FA9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FD3F7C1D-59E7-4315-8C94-4DB7274FCF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2277AF57-2AA5-434F-BCA4-3FAF0E74BB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AB306935-5784-4061-8C81-2A59EEC499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52AC35E8-D06C-4DEF-A7D1-BAA48A53997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FA59352B-E017-4C5F-B88E-D9DBA29D39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F199B909-48E9-438E-987C-A1F2EF6664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C44DA7DE-23D1-4E9E-8AA3-0C6076EABD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3481EC0A-269F-445F-A72F-4C424B572F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75EF0FAC-5440-4DA7-ADDE-CB9602DE85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DA86F9EE-AF11-4B4D-A58A-AF4F116CB0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C3FFA010-2A47-4885-A1F8-3D35526BD0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64A39773-9DC2-4E72-99E4-95FA880E35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1EC8550D-56EB-4A85-BA7B-278DA5B248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AA6D5731-5D97-45FB-B543-53BFF667F1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90D8C157-0626-4E83-BFFB-882041DAB5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FB212DE3-96EA-4B97-963C-A269F4D91F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32699009-364C-4373-897B-A9AC56C291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154127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21F273AE-8B0A-4AC4-95EE-BA89C939EE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154127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55909863-DD23-45FD-91C9-D1A99824B7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F9C35DA9-1395-442B-A10F-02D5769E36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B7BAAD43-AA63-45AC-866E-BF1D6C904E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C1AB1766-BFCC-4750-8216-84AB611348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087B2D14-B2A6-43CF-A567-D210A72A20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56E9FC87-95EA-45EC-B967-1F8DEC1AC3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EFD44676-3D83-4C0D-A7D1-8507B7C6F9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7C10DE13-1494-4C68-B409-81493257906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C475042D-EA88-47FD-BECE-429230F2F1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C24C330B-AF11-4675-9F7D-E6AE215333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B3B83AC5-1AAE-474D-9BE1-D719C9B19C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C4B3A802-3FD2-4E48-A062-EC1A6545F3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C5BF2EB6-F15D-4959-A699-8595F22537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474DE3BB-78DD-4238-8CF5-8B339D6B40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79DD70FF-5200-4C7B-8E3E-8A1803EF45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BA2F3060-4DF7-4F77-A3E3-CC2349632E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6720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F7DA8787-DC6B-47CB-9F32-8CE84C122F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3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6720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233BF952-3A13-4395-B9E1-CE7B997960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3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6720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98E0FCBB-9F71-4958-B1DD-7CFE52B7EE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3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6720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BBE1D79B-610D-4B07-98AF-416D2FBC8E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3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C91A1078-693E-4D6D-B061-68C2A9C22C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593C1E41-62E2-442B-8469-D772A180C0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BE337F62-9EF7-4FAE-8FBE-44A1DE8563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FA48BD86-2EEE-4468-9B70-12A19F4877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5F1B81CF-CCA7-4776-9162-5AF6173D93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E209E28D-6047-43A2-8523-8132432830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3DDF5FFB-FC6C-4F8E-B508-EA4A3471F5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FE420E1A-1F66-4D50-9572-F247C4BCCE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15E29A7D-6A07-4BCD-9644-D5E4D58381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CB19835A-7F84-4BAA-97E9-8A47DEF967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45F817A6-BEE3-48BD-93BE-15164A81FF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AC8D7669-235C-4140-B738-323A4A5F13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7A5058B6-4956-4F4D-9EFE-8DA5990A17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89DFA01D-B448-4414-B315-FC310CCF0DD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075EE6CC-F6FE-40CB-9119-AA53F8753E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2FE3426A-AFA8-4A92-8FA0-E7A5674828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B27E6F7E-4104-42DD-AB58-1D85F48B32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3DC182F6-656B-4D6B-B445-559A08C370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303324BF-646F-4C36-A288-710678BE8E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DAF63933-6D71-4519-ACA5-BBAF611144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1E435597-5633-4631-83CE-D411568C2C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C6A4BA23-E9A6-417E-8F03-062A3427CF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A2294158-ED51-41E7-BE35-108E42EABD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3B734506-1051-4050-8F66-0EAD0D5FB4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0CD7634C-2F8D-4259-8772-F06C001ECA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38595EBC-BE79-475A-AE08-DE5BBA6716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64C5D803-8ED2-414E-915B-F036A07DCF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4BAE0BD3-150B-4445-A9B1-B50EC5E43D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7C5E04FB-4AA5-4D46-9EEA-BA69A9CF7C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660F424E-0EF5-4052-BBC9-DC5A430A12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0D2BDDAF-AA25-4F47-AA76-6C3A3F63DF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396409C2-C39C-418A-915B-A625CF8FC0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1AA9563B-AFF4-45BA-9D3D-783C778CCF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77C2C018-44CA-438C-9F58-D05C45A6543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F9200AF2-2A50-4E82-8969-170DB30DDE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E53EF4BC-90CF-4DC3-9C3A-105B72AC44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88CB2451-5657-4A3D-AC8B-B20C31F23A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35738034-485A-45CA-BE28-32B5606056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4FECC5D7-9EEB-4F1F-A9B6-47B6276756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8C40BF81-C01F-4830-90DD-0DBA12A36F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3394F967-CC1D-4451-B59A-E06EC3D7FC7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1EDBDB0D-3CA3-49AA-B07C-C43F914C46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7416679C-4E14-4FDE-AFFF-5A4331A2C7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7EF098D6-7DA1-4578-92E2-4EE7E6A0FC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ACFE6889-8E04-41CB-BA46-BDF9520103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5A582178-BC79-4D4D-91C8-A7E9BC9768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4185D29E-3C35-47AD-8B41-415788DB6C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F8F6ED54-B433-47FB-9E21-694F5E31D4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4C2E03FD-7279-47DE-86F9-E4D768050D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74C3E99C-274A-41EA-A88A-C27868ECD9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13AAA4B7-35CC-473D-8E12-EBD8393A98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DEBE1103-0B21-421B-A328-F2A199C254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61012746-C188-4E30-91A8-E8C8D53857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28730395-8B89-4D29-90DB-1279C220E4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51DAC65E-3779-44C9-B8F3-DF3EDCFA8D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094B6D4B-25FC-4FFE-BD73-EBC673060A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FA84C164-2104-4F6F-A4CE-1FAD993ED0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66E90981-C3F8-4536-BF11-32B7785068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74E22A18-7A52-476F-8DF4-8EB99C9F38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A492C043-607E-427A-8CC7-F5A3663E23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14979A20-A6EA-486D-9786-B9019EC55B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922FE516-FFDC-47CE-8466-815BC62BA0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99B026C6-C367-4493-B4C3-34C71083AE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940738E8-94CB-448C-A639-820D8A3E92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B1ECC9C2-39F8-4E48-BCAD-B7356E029C6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FDCD1E02-9F4F-4338-AE4D-30431F9626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EC85FFD5-9457-4BC6-80D8-20EE9E67D8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56CE21DE-BB2D-409D-AEC3-E2302647D1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4BA78449-EB9A-43D1-9E31-BC89C0B725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9E52E572-993C-4385-891B-6FC83DAE409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503336C4-C539-413A-8D20-A015DCF30B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1C81D0C3-0BCC-41AC-BB01-B321D18C0A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674DAEE8-84EE-4C41-908F-69D6A6AA6C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AF62F738-CCD8-494D-9EBC-D086FC3FF0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7F81B30E-D385-4547-9A24-8C7F36054B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05492280-A5DD-4367-9D44-FAE6EF2221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D042487D-0EDE-4A94-A4C6-7FBBED3469A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C009BA3B-154B-4E43-9702-B382A7D19F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4815A312-7C8C-4E06-86F5-8DA1D3464A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D36EB422-4C63-406A-A21C-54DB81DC8D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1002232E-D91A-4E41-A1B5-9F7346534E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14405400-11CA-4063-9ACB-930E9FAE27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AD280FDF-D7C2-4496-86CB-434522D7EB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D7A32EA1-EE96-4486-90B4-D07042ED71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56D8911F-D37C-4B02-8D65-E11622CD01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C2839578-BB46-4E90-B043-CED0C7B102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2E4577D1-1FC6-413C-A148-93A3A69AD0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DDACD113-EC53-4C0D-ACAC-11EAF42142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3BC7A560-8492-41C5-B2A1-92F59A4EDC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DF4071FA-B495-4585-8C24-05DB8CE392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DCFCBA52-95B9-4CE0-94F4-BB7D2B35BD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EB33D598-0B35-411C-9BEC-A976174749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D38220A7-F66C-467D-A07E-317095C9C5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E6EEBFFC-DBAA-4A28-B79B-178B5EFA53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29E33F50-2B37-47E8-BF62-EF1CBB2BEE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6720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A53E139D-166B-4E5D-AB4D-BB035A7291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3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6720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1CBBC3B1-BBDD-47CE-A09F-0237C7BEC4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3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6720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E14F5131-F1DB-4716-BF26-1F78849D1C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3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6720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6C829878-F625-4826-9767-53744F6144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35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80DA68C4-9E9E-422F-917D-76BEC131AD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856F6A8B-33FD-49AF-AE14-7DC08AF24B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383CCE3B-CD70-4AAB-87B6-5C03074A4E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10233D3E-3395-4807-93BC-BBC9C48A49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2C6B4E68-887C-4FCD-9039-465AA07346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281F9FA4-915E-414B-9CA2-294C2EDE27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8CB7A42F-5452-42BC-9F47-F4B6514638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C5ED680E-5267-47DB-950F-732A4B9069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C9E17AAA-5E1C-462C-B373-A06FACB839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A6E95F96-FED0-4A4D-B54B-A69421195E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922059FC-EF46-4A8F-AC0B-6899538D25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CE8D0C0E-547F-4471-BDB4-01C314AD697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89471198-51C5-4EDF-9541-78C234F9D7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86166590-A6AB-42B6-BE22-61709AEA9FF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0AA9EAC3-A824-4C91-BFFB-13EBC3EC9B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920F91F7-1C31-472B-A516-D666870FDD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E7182B65-7ECB-4DD6-8385-45E6996ECE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B3949ED7-0E1A-4DDE-B7CB-E807AB9AD86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3B26E462-2CBD-43FA-9A71-3044F915FB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95C4F757-362E-4EE3-88BA-42AB8526C5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8B703DF1-C8AE-43FC-AC03-E20E486A85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DF143148-EB10-47BB-81B3-497405A835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7E757F66-56C6-4A09-B65A-CC9B64C11B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E8920245-F9E0-4653-AD99-6BEED8EC5F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08F910C4-0FA3-44C9-B110-358F347ECE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95B34EC5-9AB5-420D-B8A9-53ED346745F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F28EFD06-8144-49B0-8E51-759BF5018C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2372FF48-54B3-4374-9EA0-A9EB3506B21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E80565B3-228E-4A05-AA55-A209538C9B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4CC5C22C-A1CD-4004-BE2A-C25DBACC6D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CACA80E0-60DB-448A-93CE-8C73BF6450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C1164D1A-6836-455C-8C56-C7F53E7D42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44560783-0B51-49D8-89FE-D80F277259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95B13770-F7ED-4BEA-9583-CC99A1196D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BBB8B2B1-2C8F-49D6-9FD1-A0535BDABB1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58998CD1-07F8-4291-AD83-E1DE3936B6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1C3E71F6-2126-4127-B446-7691F81678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22958055-89DE-43ED-94DE-1B15F3062E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04D1B051-7579-4EBD-8480-3A3974CE24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D070641E-2FA9-44DE-89C7-D7C34ED540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11E9B44B-6825-49DF-A76E-449009DAE4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5890FE69-2A24-4EC8-AECE-20A71A37E7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1262A06F-3270-482E-8EBF-22E3936A35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0343E8E9-8935-4A38-8E4A-09CCD7B1C5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2EB2A2A7-F162-4B46-B85A-3A58637183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8019089F-8CFD-4775-8820-1E227D7E7F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AED11BFF-83C0-41AB-94FB-9B4DC6B3B3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AAD808B0-F474-4B6F-B806-7782DE86D41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84D7DD8A-6945-4839-85F9-9E7AE731747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4351B875-69F6-4A37-93AD-938B718FCF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F2FE4529-09D6-4D9D-950C-81A9E36451C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2C37BF92-5561-47D8-8A23-ABB711B850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08AD235C-37C2-4455-99F6-ED91671D0C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F2AAC815-9675-4242-A7EF-0A6F994D71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28420115-B48D-4C6A-900C-D9786D524F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2A96FC48-A70C-47BD-9552-D0AC14C6F9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813CB2DE-211C-43C8-B127-3D663848F5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2DEBC866-4513-49EC-86EC-12AB5CD794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9D5C69C6-FD2B-43BC-BB59-02620401B99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E7D9FC46-7140-42C3-B875-648F8CFDD7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E4F2AD30-9378-4D75-B9B0-AA4C54DE08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1165BC45-09A3-403C-879F-52684C9C46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387F362A-1F9E-40D4-A1DD-8D6BB081F4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3812A009-D383-4787-BA85-A580CB14D5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EFEB9722-7408-479B-9F6A-38F2249860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D7CACE71-3CA5-467C-AE01-5D273EB78F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0BDF03CF-4AAA-4822-BEAB-3443A3F633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D98B9506-028B-49A4-B20A-C9439A8166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53E845DF-0F97-4159-A43A-1A05DE7EFB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4D69239D-0023-41AB-B246-A6FDEC243E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5B806145-C0D5-4615-A69C-E9FCA61990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CDAC44C6-BA45-44ED-B3E0-A2585B784B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F5914C58-F843-4CE7-B891-997E35DD3D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0A0BDE8A-9178-4F39-9F69-069AB8D919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9E517968-006B-461E-A3F4-969C167F08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FD003676-3CA4-4D92-B8AF-4B53EE57A2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C0DDF8A1-9A6F-4B1A-88F2-051A9D8604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FCE6D323-81F2-47CD-95EE-14C8B8E9E6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FA7C08BC-DBA3-47EA-A8B2-2F34F727B4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55BDFAE7-3447-4748-AF5A-B42759D34A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F63363FE-5D8F-4C95-BF42-057A52AB4B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81BEE555-896A-4B47-BA2F-80BD8228C3C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6734252C-AA9B-468F-AC7A-2A72E0ECC0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4A5AF598-99B6-4966-A731-A42D9DD465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80F388ED-8ED8-4AC5-8CAD-0302D34425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73329A8F-141C-40E1-ACB4-F2D0593E20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DAFA5EE0-76EF-45BD-9969-5BC863C041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24526658-AE59-4624-8096-FE4D3D4134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22F76B11-7C89-418A-8B0E-63597D4361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57C7A10E-0EE8-47B6-915A-7ED54A1B0B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8C6F391E-E167-4E66-B45E-6F2070EB9A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113DD8D0-D1B0-4C5F-9639-3A9CDCCE62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AD445ABA-83E2-4E8B-834F-6188243FFA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8CDFC6A7-8505-476E-A3EE-A1DF7002351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170B5482-E99F-4A9D-8CA0-CF50FC6F8C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62783F9C-7AEE-466F-A516-6DFA3CDE11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5514FDE0-0D83-4102-8133-5F453B0E9E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4518275D-B73E-4EC2-903B-7DC1838246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E1DBB3BC-AC08-4B60-8673-8B362AB712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ADEBC55B-D810-4F5D-8B8E-7FF24769C8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DFBBF49A-3E3B-4762-9558-DE2A99A68A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5FE142A5-44BC-496B-A07C-FB4D337076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8847D80C-216B-4897-89B6-8AF6B1994A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AF56668B-8E69-4380-BACC-575A42DA345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2B02C143-5AFC-42EF-90A4-3B6F45BCF2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9D13F6F5-2632-417E-ABC6-4B431A20C2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BC12DEE2-5B9D-4A89-8586-2F62C2DB85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17DC3CF2-3550-45DE-8CCF-5B211CDD800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CA744848-38A5-4EEF-B1FE-47F98882DC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EDAE45C0-9386-432B-9852-0EEFC8A633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6047889A-3409-43E2-B2A1-A0798C2FCE2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9F68677D-5BD6-4381-9321-292AB9F89F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B097C580-4DD6-487D-8F8F-4E5F889EAA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97190D6B-8EB4-4EFA-956D-190F73B314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70E45BCB-49FC-4562-823A-6761C933BD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1FEBF3FA-8935-4F1E-B63C-6E471730A5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7E90FFB5-904A-4FE9-BF0B-E13EC4FF72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3BCF1421-82E2-44B0-852D-272253BF62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DC536D01-C8FA-403D-BE8B-523B02590D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451F0F4E-A7F6-43DC-AFF6-8603CC589D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74F32DC4-8180-4760-9478-98ED9C8A70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B9B962D8-4200-414B-AF84-5B67C08A92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521</xdr:row>
      <xdr:rowOff>0</xdr:rowOff>
    </xdr:from>
    <xdr:to>
      <xdr:col>1</xdr:col>
      <xdr:colOff>828675</xdr:colOff>
      <xdr:row>521</xdr:row>
      <xdr:rowOff>28575</xdr:rowOff>
    </xdr:to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8E567EC1-1FF0-4170-948D-46E8C197D2BE}"/>
            </a:ext>
          </a:extLst>
        </xdr:cNvPr>
        <xdr:cNvSpPr txBox="1">
          <a:spLocks noChangeArrowheads="1"/>
        </xdr:cNvSpPr>
      </xdr:nvSpPr>
      <xdr:spPr bwMode="auto">
        <a:xfrm>
          <a:off x="12446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C9A19751-946D-4325-8FEB-1674274E81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1978CCB9-7EA4-4F2F-A337-E48E0B230B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1980F07E-CA49-477D-9015-7FD684C2AE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D3C2195A-B1B7-47B8-BE36-D8EAF61399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1A8A201A-2498-4C9A-B4B3-B903C69329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EA1ACF1C-DC73-415B-ADF9-1A82A63F40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08BB5CAE-F085-4A20-8CF3-90C8765462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0375222C-093A-46A5-8F0E-971DE6A5D9B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485B2B3D-7D0B-4237-92F2-E9AB06E3CA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72973373-928B-4A5B-A2D4-EB652B0F37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4323955F-0750-4B38-AA65-BEA35603F9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EBFFE0DD-4DB7-4CFB-9CB0-1CCB12BFF83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FAAF0FA4-860B-4D7E-8CC2-5FBFF1C2C8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238C5630-8F0E-46B1-B765-351B04F542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660E580F-DB94-4590-83B7-C807BD1063A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CF8C7C81-F33A-4645-A3E3-A45439BF5E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C3BEB144-1640-4089-A91C-2FB1018D96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16E76E48-7165-4F09-A175-83586E223B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80B236D8-B43D-40B3-A38E-AE3FE3B820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69750737-C095-4679-81C3-B9183B67EE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BAD28F99-4EAD-476E-A635-56598297B0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E208045E-991F-41D2-BF2F-87D6C16DEE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EBC4A6F5-34E4-4433-8271-8D112D6187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E04754B2-3C8C-4CD7-B70A-4EEBD5C71C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413D20F1-E584-496E-9A1F-DBE5BED1DA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431FE90F-0181-487D-A4FD-DC738E1A71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50775E16-4AC0-4AF4-9769-26D9E041B3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82A57F47-C8EA-48AA-9AD0-B94C944B95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521</xdr:row>
      <xdr:rowOff>0</xdr:rowOff>
    </xdr:from>
    <xdr:to>
      <xdr:col>1</xdr:col>
      <xdr:colOff>600075</xdr:colOff>
      <xdr:row>521</xdr:row>
      <xdr:rowOff>28575</xdr:rowOff>
    </xdr:to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A1F29F22-09AA-433E-B1A2-4EC120B3A5ED}"/>
            </a:ext>
          </a:extLst>
        </xdr:cNvPr>
        <xdr:cNvSpPr txBox="1">
          <a:spLocks noChangeArrowheads="1"/>
        </xdr:cNvSpPr>
      </xdr:nvSpPr>
      <xdr:spPr bwMode="auto">
        <a:xfrm>
          <a:off x="10160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6576FD74-176A-42A2-BCBF-6F617EC491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76433785-6A91-43BC-B0BF-F984D06B69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AFB15CD4-B18E-4106-A2AD-A59D09C498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7F9DF113-78E6-4117-B835-8092489C0A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32F281FE-849C-43FC-A25A-34E162AFE0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88E9A3B8-F8AE-434D-BFDF-4D43332432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F27E5A29-BF83-44EA-B7BC-4B49239B66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33779917-2446-49DA-B256-983F29D4A2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943BC527-82D7-45DC-A303-27D0D37F8C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8C97668B-9FC3-43E2-A9AA-17F275567AB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E2C4CB9F-E4F7-4485-BCCA-26C866F658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0463E523-0ED5-4D6D-B3E5-C2096A2E97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2465B7C9-89B0-4A59-A19A-E66A202FD9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8EFEA7EF-B5DD-4A29-9B73-701F47E3BD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B6CD6455-D193-47E3-A187-B0B20CBA52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A470BDEB-FAEB-4133-B442-2528172FA0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BBD6179E-F813-43A7-95EE-FA81CFF534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F510E059-EC41-486D-B2A4-36CD53B0F8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6F838640-EE4A-4211-9AC0-CC6370286D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19050</xdr:rowOff>
    </xdr:to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9C786ECC-86D2-446A-8C9B-C6EA56EF3C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05B75EE4-96B9-4190-9D7C-B9B8021915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E74E085C-90FF-4E16-A95B-17F74D56D4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5A481733-BC2D-4BEA-AB37-8558D2C35B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4C7B2D9C-4B21-4617-9BD9-8207466F19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4008262D-8C4B-4338-9DA9-415A530B19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83470EE8-037A-41A4-A13B-6076DAEA9AB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E5A0DD0E-BC68-4BE4-93B4-3CE9607672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D3120DB2-BBEC-41CB-AA3C-371E3BBBBE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B32C30E3-0971-4CCD-A0EC-C9320F8A1F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329171A1-32B1-481A-AA4E-65ECD28795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A8685CA4-F182-4C99-9E75-43896580A2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04610161-2A17-4ED3-BA2D-B15DCDDCD8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64A1F442-6248-4D5B-B03E-06BFF8345F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4D9810CF-1649-4F73-8B52-30B68377BA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F84CBCDC-668A-4BD3-BC8B-4AE63A42C0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02780918-A2D9-4CDC-A88A-382F03E49B9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BDDD3D38-1DA6-4DD4-ABEF-A1F7B354CD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570B6E8A-AE12-41D7-BF42-5A52708873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79F6EDBB-7EEC-4BC0-8E61-DB35DAE549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65FCC4B5-B0BD-450F-B93E-0431E4566D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B07A1B40-5A8E-42F7-BB69-FC0012C1C4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6ABA9DDF-BBAB-42C6-8308-BC7B32ABEC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C12D0B7A-7838-493D-815F-17494E9173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66A49036-56F2-46AD-B386-5B94409DAC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22411</xdr:rowOff>
    </xdr:to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3E8C131D-68F9-4563-9098-5933988CCB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57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22411</xdr:rowOff>
    </xdr:to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158562DE-EE39-4D8A-9ECA-A487212619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57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2EC7F6DF-BBD8-4C50-9E31-CF0C87B17A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7EA82FA8-76EB-4768-A728-D9C2DBC49C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24A0A104-9070-4301-8139-3B2C9E656F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84E71070-EC6D-4B0F-BF27-F03ED7F362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3FE8112A-407B-4864-9EB3-FACDF28741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5FB02571-5202-4B21-87EB-92262AFEC7D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5A4475ED-4F13-406D-A114-DB338DBF9B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A46DA825-52DD-439B-81BD-5AC984ECC4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9082DF36-3B79-4728-963C-5D0FA85545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B4ACFEFE-70F7-4B0E-8533-0B32092CB7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40A55F53-911F-4AE7-AEA5-A14E98CE8D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CE20D102-352F-4E38-9B24-0527E1F956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6E7E72C4-66F5-4B73-B52E-D0C437E5E8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B417C62C-1F8F-4EB6-BAFF-8F0F5F4C84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C9A1414B-67B6-4B10-A909-EF02817ECB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29AF7AF8-4654-4EC2-BE2E-CFE361D405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23ADF48C-F6BB-42DC-95DE-70F8900BAE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74B0F36F-B311-4ECF-8C48-FBD8EA5BBE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0F7129F2-C111-4B90-B667-49E6A5639F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A551F2C2-1AA2-4906-9004-26B37F6B7F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E656D75E-E598-48AD-B225-7947F5E23C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66C27277-869D-40C6-998B-2BA9858B07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DA8D4540-0531-4ADB-9B3D-16A88CE744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2921E0A9-7A91-4D28-BC47-10A6B6E970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B6230616-9979-42DA-B955-B326A1BF8AD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EAEE9832-8B90-45FD-8F3A-1357336E063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00DD67A0-7AD5-4190-9442-94D6C42D11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16245</xdr:rowOff>
    </xdr:to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AC2BA4C8-43F7-4DB2-87D6-4E093D4340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4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16245</xdr:rowOff>
    </xdr:to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7A2D5628-E45C-4C49-BDB6-669E97E25FA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4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16245</xdr:rowOff>
    </xdr:to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BF4DB427-63A6-40E5-B7BF-A33403C9A6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4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16245</xdr:rowOff>
    </xdr:to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91A7D02D-D185-42F3-AC5F-5E8443E449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4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BE000AD5-2443-4ADD-9E51-68F341071E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6872DB7B-C83D-4714-95DA-3EA1CC32B1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FE46596B-08EB-4DEB-9B5D-573C8AAD74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0C845A1F-E442-4632-A6E8-859103F26B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A9869C15-7569-479E-A324-1B38A67FF1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EF32FA0C-5C96-4B78-BE88-C3EE3F90E9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04117489-0544-4AD3-BA6B-6972B7CF31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BCC4B22E-EB5E-4EB0-91F1-4F7583BFAB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05BF0961-035E-4785-9796-FBD44643E2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4045C118-B982-4D32-9BA6-53737F2B8F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3C02CCF8-129D-45FC-BE50-402C08C06B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AE193E89-F277-42E8-AE2C-B4FCA4F368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AABEF4D8-264A-4548-BF92-9D03E2F513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11C306ED-F4F4-4E01-AD75-9922CDFD89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F956266E-608A-4CA4-9B3C-B5E8F12E33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EFBCED99-9FF9-409A-BE5E-2467B1C9BF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BFDE8DBF-796E-4EB3-8D61-CAE00EA538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2127E957-DAD2-4637-8EEF-A1313D7517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CC6EB759-A5DB-4DEB-BB4D-EF20607AE2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5E97AD6F-ED21-4C8E-BD05-A2A273554C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3721E6A4-FA58-49D8-88A4-CC9CB31CDE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930E173D-EA0F-4C28-BCA5-96E5AB5F26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D5D542E7-4DC7-46EB-B58D-C0CF7BFCB8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A772D397-530F-4B0F-ACF6-3ED6E6E841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BFF054A7-BB4D-4DF1-913A-CC87BBB554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B3E85BFD-DAA7-4121-8BA1-6530638B23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1C4907B4-00D3-4B04-A0DB-30AC9AB4D7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0E22938A-4078-407B-B228-F21E1FB7A7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A8C232CA-511E-47FA-B774-E15F40ABB8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BA4EE787-B7B1-48AD-8E6E-31C8756544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A9AC1F11-DEBB-48D8-8393-FE3DB78A5E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D6FBB3E0-0619-414D-B774-4375FECEE4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7B361C2A-22B6-42EE-8A82-F74564EC05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8CBA1B2A-B988-4155-A48A-B92EA9D63F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86763D9B-4DF5-4D99-81E9-52C22A204E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7133B98F-E9F8-4E4D-BC64-04885D5854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C6EF7E53-2318-4824-8219-63C6D0AAC9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FD3EFB87-7FAD-4702-8F97-EEFA801D85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E3873862-F84D-4114-9856-6BC6CF158A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01B82185-7E9B-4ABA-B0BD-6D819FD637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9201F05B-F9B7-49CF-A8DF-779AB341DC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2EE13D3A-FA2B-41EC-BB3C-DEBE946DB2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F1DE8A29-9C77-4C87-86A8-BBD8601B79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1F3F0AE8-033E-45E0-976F-8D505889CB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0449F0E4-F8AB-42B6-86EA-82F99FD077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100F9C52-E8A4-4087-A512-4E05B6FEFE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6EA13245-7F91-427D-B6D0-30D59BC734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B88E0B5E-CD75-42FB-B410-50525DA56A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D728865B-F248-43FD-845C-2542272D45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ADB2E13C-D0DB-46DD-851A-9DAF00341E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3B72BBB8-5C62-43D8-B903-0099D75FC9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75DDECA7-2027-4A44-B045-15EA156D7B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19050</xdr:rowOff>
    </xdr:to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440F785F-A7E1-4A41-8BFB-7C473BB191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4A46E79A-3D87-4D5E-9D96-6F3B58048C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18EAC446-2A49-41FE-83A0-8E55516679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3E2CBBF8-EBC3-4B00-A6A7-DDCE11E95C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45B4BBDB-1091-4EC1-A702-7F4DFF6A4B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3F1B882E-F00D-4E1F-8380-CC462A8B98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4FCEC064-10E1-4FD8-B37D-C5D672716A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6EF17AF0-8035-4F05-AB68-32C7D935A0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523579A1-40AC-410B-B89E-47A6B1F607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82E1EAAC-E8D9-41E1-BF2D-58A11F5D72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F0C8C247-D63C-4B07-A7C5-3025438F06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8E687B54-D34C-4BE0-AB94-17C71A21A4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70036</xdr:rowOff>
    </xdr:to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D7E47A97-50BC-4D1B-95AD-9255195E4E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70036</xdr:rowOff>
    </xdr:to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003FE463-5685-46B8-B12A-A677CCA3A8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CDA4AED3-0DEE-42B2-8AFF-B6B731C6333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5A273165-8E85-4449-B023-2CDFBFDCF1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70036</xdr:rowOff>
    </xdr:to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887625B9-EB26-40D7-B873-141E3F907E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70036</xdr:rowOff>
    </xdr:to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0B176279-94E3-4560-B2D4-E8E62B9C6B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05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A9532375-5B6D-4818-9B16-B30693D3A9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9D3C33C3-3291-42BC-8DC1-F8E724FA100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154127</xdr:rowOff>
    </xdr:to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5095E1E6-655B-47CF-8ED9-721F8B78F4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154127</xdr:rowOff>
    </xdr:to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0CBFCB5A-78D2-4629-91E9-53FC9E5B6F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4D95BB8F-9A48-4873-8440-C9B17F9C72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3BEAA3D5-7F68-470D-A7A8-BD272F45B7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BB559A6B-9477-40C4-B577-D93F4C185FF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2FA2CA64-B55B-4ABD-B02D-39655FB625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15C70C45-055D-4062-A2DA-9E3C706A457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EF488D7E-0601-4FF6-8F4B-634BEB294C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F740AFE7-FE30-4BB6-A645-86B120B7D4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8642D1A0-8AB4-426B-B0EE-1FEDB3AEEC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4CA06CA9-9E07-4C3F-92D3-F6021852B4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1ADA6DFE-F326-4566-B3AC-E348A1DC8F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A216B63F-9F53-4091-BFDE-B9F98017B0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1D7614C2-DCA9-418A-A32A-3DEEA25DE6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549F7D06-D725-42E5-A841-D346B5A46F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826BB81B-C3A8-463D-8164-7100E43FB7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FDB1D540-F6CA-43D7-B451-76F62048E8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146236</xdr:rowOff>
    </xdr:to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DC9D7026-4C9A-4923-9423-50C62EFBCA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939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146236</xdr:rowOff>
    </xdr:to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583F22FD-88CA-453F-8AEC-05841341F3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939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146236</xdr:rowOff>
    </xdr:to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5E737E70-3D4A-44FD-ACF0-12189EE3F4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939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146236</xdr:rowOff>
    </xdr:to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58A7B75F-010F-489E-9EC3-D6442401D4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939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38561393-86D7-44A1-929E-1C3C57CA7A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EFB1F1F6-BC54-4A4A-8083-2C9860E7DB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1CC142E2-1054-46D7-A17A-9D2DE9A3BE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7C073E7A-DA41-4C3B-932C-54185C3AE5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9A9CFC0D-4AF3-4FA7-9C61-C20587A858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254ABB7E-6917-448F-A983-680EBE32E1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D8121393-A06A-4E65-A4EA-E5D09E8411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0FCF876D-D96E-4DF8-9E3D-6B8B3589EC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3BA49DCB-B06D-42B8-A0A5-63FF4E0B04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C461A171-38D0-4DA0-B0AB-0491A44331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48A872A0-CF00-4D9E-B6A9-B72D64A288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CBAC261C-0826-4B74-A3CD-9A5C1400ED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3361</xdr:rowOff>
    </xdr:to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A480AF4F-3930-4275-98AC-EC57804FFD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97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C395DBBC-F964-4BF8-9F1F-5C20C07862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A3C94B5A-502B-4077-B313-50D9A983F4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021FCA0A-99DF-4C08-A0DE-C02D1B5C2A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AF405D01-2153-4420-8DC8-077B3080E10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F15CA2B1-8511-41FF-9C1B-60DED55E75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AE6A56FB-CAA3-4157-87C1-0B9989012E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DB9F9331-FF43-4A58-B499-5301C50B62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586E81D5-7B33-48C4-A534-4468DF43FB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1B5A75D2-32AD-407D-B35E-DFEB1E2E4B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E0B21E8F-57D5-4D40-B85C-5DAE1DF661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8F96D35C-BEF4-4EC2-A2F7-6F8152DFCF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E85B496D-6016-4500-BDE2-880400F2DF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C1271873-496E-4B32-B2C5-B6BFB56B49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F0115FEB-2D6C-474C-93B3-BB0CBBD13D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38B9BBCA-9BA8-4A19-BF91-7CF1E987B9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F248B125-7C17-41A7-9FBA-30C573485C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7C2296F3-CDF4-4CF9-B46A-0153BA04AB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804DB68E-A05C-493C-B0FE-0E3A25532C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4C59AA23-2A20-4E69-9D1E-1E3BFC2674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63924D67-74D2-42FD-8395-197D0A1374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45DDCD40-A6B8-45E2-92C8-39A35E80111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8AB85B22-C001-437D-BFBC-493CB89063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D661457F-7F8C-495C-9F1B-EDAADDA76AC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17F14C86-92FD-442D-AAE1-B31A52717D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9FBF838A-E267-440C-AA6D-5852E164BC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4ECBA8B5-4DFD-4797-A6D3-D703BCEF7F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98E0F3BC-F0FE-4546-AB54-9C030B9CB4A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B0BC0BCB-EE98-4162-BE7F-05699F5798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F2C1AE05-540E-4188-B227-6828931AE5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9ED2D506-0C45-4960-88F8-EF650A210B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E43A1D1D-9949-4233-9E45-29083C85DD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DC837B15-9AA7-48E2-9DAA-38315F223B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C65EC118-5E56-486C-99B6-5DD7197B12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BC7E6D25-33BD-4C20-A1C5-8110D116687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BFD0BECC-A7E5-4A81-8E38-DF85CE9EBE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923B7AE7-0854-4A6E-9C4F-EFEB16E4F6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4EA6D5FD-2401-4E74-8E12-12100E14EE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32DDF1A4-19B7-4352-8E87-8F3317F432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137EDF1A-294C-4B03-9C27-C3200F0717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EACFDDB1-CD1E-4FC0-91A6-440CCBE3C6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894CDD67-BF40-46F7-9099-E7DC748AF6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31DC7BD1-10CA-435B-8DF3-0832847278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43702036-0400-4628-BDE8-9557F6D03C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F14D7510-0348-4DB5-9400-37169999D7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3AAB6F97-AA11-4BBC-92B6-BAA53521C1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CD2AF531-F398-47DE-88C0-5A87116E0E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8A17A387-3065-4FC7-8760-F968EB5A6B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B46EBAFF-09A8-48FD-8F72-007BEC0517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2BBAE584-812D-48DF-9E30-A4A660F213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FD31895A-9191-42BF-928C-BC835AF072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383BD56A-CB29-4132-AC45-2034B2ACC9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8EEB51B9-BA42-431F-BB91-53B9D2D297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9814F239-2A1D-4920-9535-F59B4EF944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D00E4780-3228-4D84-A397-8A8BE606BB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9D0A6735-AD1A-4E24-936A-C27E22F027C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5954DE73-505D-4FAF-B758-903A3324A70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FF0B17C7-10C5-4E2F-8A6B-B554A3217B3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7E893AC1-F5C2-4C3D-B93C-FF71C4261C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0A1B2DAB-F7D1-44AD-8E28-8B79BE05B6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D8577219-DFEF-4CA2-BDD2-E5F367A642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7F162A3A-3C65-47CB-B4D6-9692790076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580307BA-CE6C-4AC7-B72D-48D9EECE08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9E369AEE-4F37-487A-B024-0509A6CBAC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8146CF98-86E0-417E-91D0-E8E3E89548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133A4B0F-40E5-497D-B695-2146EA3777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4E8BC241-8F3E-4E7A-8518-A5C40F8A7A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8E4937CB-877F-4FDE-A255-7038285CA6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5F3D229C-A3FF-4B18-B349-773F7D2F28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05574090-4F50-40E4-AF1B-C581D57FF9C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7063353D-3384-4470-8EB0-9F77FB5AC1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98611</xdr:rowOff>
    </xdr:to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40739F95-17E2-4799-BA95-BDFA495539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3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C6CE44F5-9EDF-46F3-A591-CB7931EE8F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F58DEBA0-B412-4544-9E88-B1ACCEF9EB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154127</xdr:rowOff>
    </xdr:to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0D3153AF-C5CA-4C3E-BD25-74955F4D23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154127</xdr:rowOff>
    </xdr:to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6521BBB4-8013-45D2-B792-59DB24B5BD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0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F9EF950F-8947-4868-914F-B4A4EB7BF5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AD14AF45-1475-4A2B-97D2-A47D2D9A45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04D2DFE9-C6A8-4E00-8144-1845F09982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C01E28DE-E01A-4538-BE1F-89BA19F6FE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939453EB-54B3-4279-B194-D44214FE3B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60506883-94AE-4D58-B72F-C6A8924B90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783ACA9D-5BB4-4417-AE06-F11BBE94A9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FC96C79C-BB56-4F16-895D-2F43C28612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7790B71D-485A-43CD-AE73-61A3A0F0C9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8F85D8E9-4B87-4AD0-86C4-31E7EE9027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6F2C070D-6312-4933-9A11-806B8A7F4D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F1920235-4DD2-4B88-9CC8-EC51B7E566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1F7F5CF1-F468-4F1A-B87A-4CC3BCC88E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C2DDFCF3-956C-487C-BD67-03024D2EBF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E0558570-5185-494A-80FD-448FC66D2C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16245</xdr:rowOff>
    </xdr:to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BD7CAE79-F3DF-4E02-983B-33DAFF126D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4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16245</xdr:rowOff>
    </xdr:to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FE5D0E9A-D1DF-4232-8CB0-D3D3599087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4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16245</xdr:rowOff>
    </xdr:to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C8ED9337-E8BA-4ADD-9F9E-532933EEBDF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4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530</xdr:row>
      <xdr:rowOff>16245</xdr:rowOff>
    </xdr:to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DEC66A55-3D32-4CB6-BC61-0F18410D96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4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4C7A0538-E7D0-431A-83C1-615D7D9F64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780AA7A1-B892-4833-B797-56C273C2EB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C71CE06E-7969-4233-BE34-497C0EB758F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14558EB3-940C-4DA2-B9F4-57B7725304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222607C3-3ED0-4C88-AC45-517D41F77C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C572C0DA-4F4E-435B-9124-3EF501EAF5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34E1E100-CA8D-435C-8100-E90524359B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A2123986-D0F4-4A4E-8DC0-70AAD69A81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917840D4-0ED8-4FC4-BBE0-8E066C86750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022DC84C-A847-470C-A9FE-68C524DD14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7897B2FC-1D2C-47D6-85B2-B97585055C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06C1B80C-359E-4CAF-83CC-17A875F2FC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31936</xdr:rowOff>
    </xdr:to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9C1ADC36-0B72-4A00-86E5-7FB86CA82F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25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5C58D984-3AA8-46E4-B39D-5E1C9D3B44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368D921D-4410-4D6F-AAD6-E2F22FE9B8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92855FBE-45D4-44AD-8DE4-97AD35BC56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1BE1DD3D-5991-48DC-AF4B-D057436C97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81567AC0-1062-4E36-93AB-E81A48BD5A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D85F7518-0E6B-400B-A3D4-D199F02D1C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CF58E220-384A-4F24-A10E-485CFDB9B0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6ABCFD2F-3ACD-45BF-8B61-CC43A3E588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543FA866-2980-4EE6-9DF4-89796EB9C7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712AC60A-D12B-4978-8A02-5873A595B1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DF46F263-4357-495A-B63D-D6A0AA1F31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25EC78C0-7A44-46D4-9652-3F8A96AB0B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C3586094-543D-4826-A600-7936484BAF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4B519E0B-6BE1-49FE-B551-A68EE19011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BE2473E0-DF06-4A56-AB67-D1E775162D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7464BF35-CE02-4232-8D52-FCDA8683FB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5A5F41AE-5481-4C0E-BC2E-BA77AC4D0B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1BF45EAC-EC88-4FC3-AE68-27D3D240FB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712D808C-E293-4E2D-B265-30ED70C39E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B0407602-FAD9-4A17-B757-271C7BC93A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90542ACD-F29D-4DAC-B3EB-C96CEE9BF2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A88FDCCF-9A20-4174-A1E5-F1D3C6B244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4E93A463-9517-4718-844C-28E4F79C09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DA68CC5E-82CC-4F1F-805B-AF6528758E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10084FD8-A7F3-4DDC-BD93-7C1760E079E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A58356AD-1185-47A6-8A8E-1C2529F57D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E7B6C297-6074-4525-8328-722722D824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7877DEEF-0B12-44E4-9C0B-451D484B24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BE27345B-4CF8-4625-B1A3-AF8E6C7804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7249392A-6A5A-4687-B2AE-1D92E400B1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E4400335-C76F-4B6A-A5A2-E2372D18A5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2C97A008-8F94-4600-B59B-5B1FD22D57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C3BAE252-B6E1-4662-ACE5-5588767956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5E094576-E9D2-482E-BD44-AC824CEF21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BBF5AC32-C75F-4930-83C4-6EC6E63BA5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8C54618D-4DF1-4E7D-A677-6B955787E7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BD54442C-98B7-4D84-B4D0-34A58F1921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F3976D78-B4B5-4348-9480-6B2282629A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694E209B-C90A-4B63-81D4-FA6BB32C1B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6E9EAE6C-096D-4963-8E47-2093B8749C2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0C2E688F-1ECE-4986-85B9-68741840FF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313C08A5-39DC-4BB3-8C79-73F66F1D9A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AFC88CF2-D80C-49BA-BEBE-731E3EB721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6EBD453D-4D61-421F-8A66-9B98D8FF6B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0AB14A49-F506-4413-AEB6-E910DB13E6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635B0662-67E2-426A-9094-88331448AF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66ABF5E0-47DC-44FA-B91F-75BF91D59E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41265228-00E7-43D3-A658-AD861F465E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C6E3A662-6CCD-4541-99DF-8705885CCA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F1944627-8078-4A39-ADED-6AF7736C80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ED9201AB-30BC-4701-B3D7-1817C1CBF1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F578EC28-0CCB-4443-8030-9290667AAE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F9E63F6B-4D05-49DC-8F4E-CF5A88D196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F16AB8C7-F438-4341-95CB-07E30E538D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E73ED483-832E-453F-9347-DDC9CD2E2E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75807FD2-461C-4B55-8370-9261F68F75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C487B357-52B9-482F-AEBC-4F5704C2C9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DA2B8A02-38E5-42C3-9F6E-7E59D15D9C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3836DC0B-828B-44B1-B7E9-3C7CA8C661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B8670ADF-C4FE-49E8-BCAD-D021CA9F8D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168C251B-38F5-45D4-8321-3B692364AB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3E38A733-774E-411A-A302-7F54DFAA83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6AB7C695-9FEC-4D88-8760-02D8480AF6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E871F115-54B7-4053-9AD3-4E502078A9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8D4BCF4C-4C99-41FB-B094-6D1F681C9FA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C58B0934-1FA5-4134-9E70-33E2411BA7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2C193DF4-9924-497E-B689-C94275DB61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3D8180FE-3140-45B7-A28E-78A2DE0AA5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BF7CA14B-88F2-4AAB-8A38-0CA6997AD2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B0295339-AF0B-4876-9B52-761F82E9CE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C02BF7C0-28ED-4C95-B83C-D9263375A9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81568C21-4D05-4166-AC2F-3848F73334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C4626474-E67E-4598-919F-179FC18B5E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D41258F1-E3C6-41A1-A2B8-A25710E8E5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8642EE20-2F77-4835-9322-7D2C10C8DA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539CB118-F89D-4F71-9ACD-88C40E47E7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C9833A5C-E3CE-41F5-9164-342FD2AA3B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D9CD1202-E8F3-41DC-A6F9-043F3B6B79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73F0D412-5494-4BC2-97A2-7E2214B382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F5FCCFD8-4787-4049-A566-EAFF6E8195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B2038339-4D8C-468A-BAB8-DE8D3D3C05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DDB63217-61F4-4A1F-90AA-2783C95C7C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0F4E7F61-F99E-4A48-804A-B4D14EBF54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5644FC47-5DC5-4669-B9DD-60F9DFFCAC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89824B93-E2C3-45B0-BCEF-B60234C855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A39FF8C3-5C9E-45FD-B124-FEE7E594A1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62F8E71F-7759-462C-9B25-AC61AB40C2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FB20E34C-F302-4C0D-A759-3B923DCB7C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7BA05BAA-45DD-4AB1-AC78-518E430A4A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FBC6CB3B-5205-4520-949A-2030A781E2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201D1089-2E36-41C5-988D-2C60CC1397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DD66A51F-4DF8-4A1A-A3C9-9CB196E09F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3AD8E8F1-5FC2-4EEA-A785-D3AC770C31B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28375758-6D47-40AA-AFFA-0A7866C841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7504F9C2-E16C-483E-ABB8-42BB2817C7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0DAF035D-3B6B-4C3A-A9CC-723B296A72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A1704BAF-AE1F-415E-8B18-C78AA57EC9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8DEB30DC-1625-46BE-A532-0ED1D337B9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FA4AAA2C-958C-4795-AA7B-8F241A2764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1CD76801-9615-4057-A24D-FA54EC78A0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06A32365-7D36-46FE-8848-2F7C322E00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A6F9A7BE-90BD-4164-93DA-0B85B9371D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9D8F5BCF-5E07-45A0-A9A7-7DEEDC5E84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E0D6A938-EB4D-4497-8E0C-8AF829CEA9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C1FB9C9A-F245-4545-B9CA-4B7D48887F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300391C9-E67E-452A-8A8C-AA7054A3C6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7EEC494B-34E1-4297-98E7-39B1E24831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90ED364F-58FC-4134-8949-2672611AB8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496BA792-8DF8-44BE-8034-196FC4E6B1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9885DF15-AD56-48B9-83E8-6017F9863B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54D50665-2255-4DD6-96BE-450430961F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EBFC07D0-19AD-4FB7-86C4-C5BC28CDCA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323ED7BF-9DD8-4FC2-BADA-9EBD09EEF6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635D2831-4A93-456F-9D4A-F646A9B999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293EF275-1881-4A5F-9CC0-D23841EB30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D9B3CEBB-3969-47EC-A895-C8ACE8B3F7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96BFCB0-610E-402F-AD33-B50D36AF7B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B386948D-EC2E-49A2-9089-47B3B48816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D3AD2F70-0CA6-42E1-B84A-096D82298A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29855025-598E-46A4-BCEB-0AA0B37D27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ADE62C43-A9E1-4D59-912E-090449DBD4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ABB703DF-CFB2-4302-A023-2376C2A173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261E8129-288C-4456-97E8-898E5F7234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B04750D1-06FB-4BEC-8200-F985A3BB60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51019B98-E7CD-40AF-8D4F-F0A577565F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BC61936D-DAA3-4F58-87E8-25F15B6CA5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4C387B33-F7C6-4CC1-A506-9C47282956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5AD6543F-3BB2-4618-840B-2B694B7CA5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F7DE7B6D-BA88-4BDE-AC5C-B1C94F6888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8E20F5BF-2476-42EE-8612-FCCC2818B9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7E2E1AA0-0004-4415-ADA0-DE9009078B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AB03365A-80E3-4172-84CA-2A90510F5A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839FF793-33E1-4422-A979-741B10E822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B7D42899-7F49-435B-8FDC-4DCBBD340C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E468B0FE-659D-4BFC-9AE3-246A10BC58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DF6E1197-FD31-4FA8-BA58-AC7E9FCF23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EED7EEBE-59D0-4CFC-8607-DD5AFF6177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411FC566-7152-41D7-8F40-E6A8A25FA9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A9FD5A78-730A-4BDC-AB9D-3F6D38ECFC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18F3C7A0-4E68-469F-AB52-E3916FC03F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044E2D95-A190-414D-A314-EA6C084964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F9EDCBB3-5CC3-4B84-B8EC-0A60A6AB6B0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F1F25666-FE24-4D36-B2CA-2781E19DAB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AACBECD0-2A66-4D63-8DF9-8E65D733FF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D2228C2C-0E85-48C3-BE81-56B09A5475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7B1F6B16-CA06-4B64-8149-981B4B8605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4928DC43-D85F-4C52-BFEB-1854B118AC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8E88A8FB-5D86-4FFE-B0F4-AAEF60C9A0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7AB82EC7-022A-45FC-9852-E13C6C7B57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990A5D91-F54F-49E4-9057-F246F01D2D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521</xdr:row>
      <xdr:rowOff>0</xdr:rowOff>
    </xdr:from>
    <xdr:to>
      <xdr:col>1</xdr:col>
      <xdr:colOff>619125</xdr:colOff>
      <xdr:row>522</xdr:row>
      <xdr:rowOff>123825</xdr:rowOff>
    </xdr:to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6E17DC0E-6EC0-475C-9171-1D6258D1BF3A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02A465CF-1755-4456-8777-3A03B93004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FF0FD345-EDD2-4D23-9DC8-52572A0CEA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B71E0146-A998-4074-9820-822453052A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7ACDBFAB-5416-47F5-AB08-51DEC2DC38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99425D06-AD4C-45EA-A26B-51B4023A82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9B8BC646-5DF2-4868-9C03-D53713D047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5B82803B-F371-4BBF-B073-D79262F945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A5BE9060-F1E8-46BC-9075-BE3869263E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E0C15717-5B92-4A07-8590-783210AEFDA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A7BC7EC3-63FD-4E64-B4A2-CFF6D35D51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E5A0753C-5C4E-41B9-B7D8-A21F88B482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261905E8-2CC8-4127-B4AA-1B9BE39A50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E534F393-1D98-454F-8555-7EA596966E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70D0ECD8-69BD-4220-9528-FA0A65EE0B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18635DE8-691B-4800-81D1-EE8CAE289F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DCCC563D-184C-4EAC-9581-095BCAF4BD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4574D8B0-1524-4F2F-BB52-93E3A950E7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1F068365-3B0F-4A48-96B1-A2476256173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C040D4CC-7D08-4EAE-BBF2-EB4C7782AA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AA89F0F3-7D39-4293-B101-9E8DE7B624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F7BFF7D8-6D11-464F-814B-0D5B89C9021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804459F3-3577-467C-BD97-3F0FE4A4DE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5678E478-F5D6-4194-A45B-91AE99C571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2D0DFC61-D49E-4380-B800-9D1CA25F46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9E839E30-C8C0-4CA4-BB34-59D922D057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5A7DC8C0-7F32-4A75-9C75-89034A14AD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03E66E6A-0BFE-4A27-826E-C8E11A25E8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1E1A2BEE-56F9-4C1C-AC59-52B619CC9C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47DFAC43-42C5-4E1B-91F0-B4962257E4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1DC850E4-E104-4963-B030-F02BBC679B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1CC9B8BB-D581-454C-8EB8-F86F1623F1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32DE1F07-035B-4B18-8212-11876048C7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80468C0D-47FD-48ED-A8FE-1A58085D89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45F82D6D-BF7B-4CC4-B8F9-CADD566E75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16D4CD0A-CE41-44BF-ACD3-C5A9B959A7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1EA04009-CC15-42EF-9708-EF7A353BAB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59B8329C-0104-46AD-951B-D8E2625603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E1CD50FA-EA86-47AE-84D9-639173B015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FC3B8E6A-43A3-4B12-AD98-7EFA269D8C8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A45E182E-5B89-44F6-A31A-B8E05A6F41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A3D54B7A-F043-4381-82EA-27175A473E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EFAB3FF1-0585-4B35-B036-A0A98EAAD7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3CB947AD-7700-4305-893D-AB28687278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A3C14514-A436-4A3A-9952-84AC5398AB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4E6620E8-D28C-4F98-8FC2-7A7B7BDCAE8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367C5656-F176-42D7-8028-FC4407B439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BF6571F1-A6C4-4542-AE7A-ABD5FBB1B4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21B6949A-13C5-4242-9BE2-23105A1744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9C673AF4-8218-424F-920C-13F69140C7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39FC6167-B5BE-48C4-AB37-1B075B2EDB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E5CBEE27-E47E-41F2-AC12-5AC74D3E6F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4095DEF8-9670-478D-B4A3-FB4811296E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1C0B0D31-2D4D-44EC-A231-79DBE44D44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BE66D527-7421-4219-9814-0E05CE0628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E6917DF4-152B-4F83-B8FD-FA2324BF86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158573C8-0040-4D29-B939-09C2FDACC43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DBA70D44-575E-4F95-BEF9-048FFC2158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B152F549-DA4F-4751-89ED-F1BB6DEEB0A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A8C18EEA-05BF-4F37-9784-A0DEAFC400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4D018C48-3A8C-4515-A819-6BDC51FE49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81CBAC48-00D7-4676-B2C6-C8D0005B9B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1F38D6BD-1563-4EFA-99C7-213E6855EC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DA4453A9-DF5C-49C9-A861-DE70333EC3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B50DFABF-34B6-4E7A-8FE9-2B7DC4C806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83EF36E5-ECDD-4A21-AD13-B1FE3711E9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1F6DD046-9F2F-4856-A545-E17730C278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69F81AA6-6B91-4EFA-B411-C78B0ADA3C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5BE7C6C7-3900-46BF-BD39-076716BB78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4E9718CC-F07A-4176-81A3-DF84CD1557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70FBCBAF-4299-4991-B22B-146390E768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DA65DF94-4530-4046-A331-EAC4CBE1CE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C9486DDC-2EBA-482F-A832-C8FBA7C67F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1AD0C84B-EE87-4A64-AA4C-D3880E6A4B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7E68399A-1DC4-47FC-B82A-A039D3A7E2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BDC26793-96CA-454D-8A06-7E2D3B0E12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A3E2CF0F-147B-43A1-98FC-3515568476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ADD0D12D-4E6D-41AE-9A5E-26EB0BBC39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5715B82C-FD57-4CF6-A2D7-553DED5681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EF1EEF47-3E57-4E99-8432-931F8E6B99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736118B1-32A0-48F8-ACBD-9C7D742DB8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7714A723-EE0F-4C8E-9213-6D9CF9D6D8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95242473-A705-476E-95B0-DC85A7C3C4C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F70D3690-331E-47F4-ABC2-3E34FA8CDE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9C51910B-23DE-41C8-B64A-225B3C6B35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5AA1F6E3-F470-49A5-8443-CF0B900F586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488CF28E-A6C4-41DB-8682-8A92EF1645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AA415F3E-0736-4DA1-8838-D88830C45B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D9EBDD68-3BEF-497F-9BA5-7659963769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DEFE4621-099B-4197-8C2D-0071582631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C438357A-CE06-4E92-B303-B6FEC27617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0E38402F-BA5A-4CE7-AC09-303AA7E2CD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63C17C4D-8469-4C2F-B270-3ACFD82905B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87A1B357-8222-43D3-A51A-9E0321F7EF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88B0D4F6-A5B3-40B3-936A-A47DD28AE8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C96CB11F-E124-461B-8517-8C0A110A2AB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25AD84D7-7AE1-4246-A18B-79779A3BA3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D8993CAC-A046-489E-AF9F-02677B84F0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4D80DE0D-8170-437E-AAA7-D47057C0AD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456AF5F0-10F7-4A75-901E-8CF3DB3503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5C995E01-4AA7-4E4B-A320-0F70E01BF9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7E2199F1-D7A8-4AD7-84A2-3BA92492E6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0211F57F-B684-49BA-86E3-CA748D467B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66D79BE7-E6DF-48CB-95E3-35008FB172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88B778B4-3AF1-4D84-94F3-5788E2EB81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1FF64107-FC31-4384-BB3C-57B879B00B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A0CC8ECE-CB84-45FB-9F3C-57CF0C5B8F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B9CC6D62-3E9B-40A6-BF01-DBE7244660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3EB1FB19-558A-44EC-950B-16B93A1EFA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31A4CFA4-A0C7-4AB7-B54D-587488246D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2ACA5A4C-1D9F-43AB-AE2C-0FD2DE27F9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AB8994FF-D92C-4120-84F2-ECF19D4DF1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8FB24875-D649-44DC-8871-585D3FF72D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46138159-D361-4C27-BE28-0F206B9366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C12836F0-BD9F-4816-A9AB-58DF86DFCE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51014F12-81C4-4B0B-B209-497924B88B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A6E17A09-666D-47C6-BC65-3F21A6D10B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65EB3ACA-7708-4FD1-9460-2EE8485673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24BA3DAB-00CA-4E2B-B3AD-4B629EFB80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852CBC36-3E37-4C45-93F1-53338F796C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C34A3BA4-1882-4B24-9919-10185A5114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530B216B-8893-4F72-92A7-582642D756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2E8F0847-1CC9-47F0-A0DC-47CB148E50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D50213E4-4EAA-4B1B-A840-071C391101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7286C1F8-2B9B-47D6-822B-D3BB16A672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71829B58-482A-408A-B42F-B38B7EB4A2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31B00DD2-4F45-4CD1-A2C1-FB65CFC028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B56698DA-681E-4E9E-8CA5-951A937545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8737F569-60AF-4FEF-A3E6-876855BA62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F5E6A8B2-11B8-4501-A875-D6B66F4B0D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31A2E23D-2F21-49F8-9C75-690F2291B5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5C8F3323-8D44-4503-A1BE-37FD579D5E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9482E4C1-9E85-4D80-AD00-5F47515295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F492C834-ECAC-43E1-B4F0-7AE6D5D3BC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1ECD339B-2E06-4323-9ECB-807A5F419D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EF64AE85-4EBC-43E1-B976-76C84CBC68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30403611-71B3-42C3-BCA4-203D811673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DB77A5F8-783C-483C-9621-17E55932520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EA317A27-210A-45C6-87DD-488777FBF2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FC690482-7296-492A-BC73-D723797F15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4DD491C9-8A85-4B32-BAF7-08B42DDDBA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DF510385-6510-494B-8F5D-C2405526AD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877AEEB9-EE8E-4301-BC54-B3DDA1636F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8BA72599-F029-4BA8-8E17-D568878FCB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15E70EE7-AAD8-42B2-A816-BEC25A3218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A9F28F4C-9C30-4D21-A8B1-B8854EBF4A0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4F2D8CC7-7D36-4B1B-B515-77DCB27D61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4FFB408D-E9B8-49B5-B300-FF7541D3F4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11B92748-2F6D-461E-B77E-8D2DD75040F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444CDF5A-D2C8-4DC2-AB69-369C7BE0A3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0D8A39D5-32B7-4525-B235-89E87E90E43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BD44157E-7967-4FC7-920B-1DDB7BF4E8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FAE1CA17-AE1B-4F2C-B82B-3D69D22776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5CA16F84-4B83-4C44-B57F-92BB40388F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87EBACA0-7F43-46A0-8685-F9AD7CD6A1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D60D0497-B79A-41B8-83F2-0DCA93E32D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BC51D23C-DD7B-4F86-B446-451819FA27E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CCFBE49C-B00C-41AD-A8E4-AC94C838CC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57EF0C42-8083-41C7-AB48-1EB7C11E4E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5E0DFF3B-7B33-4B7E-9C16-BF0A98E3C3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702E60A4-243F-40E9-86CF-7B433C3A1F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1F34EB8C-8631-4527-836D-A74168DA5C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41C2450D-3507-4926-905D-5D8D1CCABC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83C79A5D-F5FD-461E-891F-CFD76EFCA6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AF80A2BF-A3F8-4811-957F-6C697600FE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C80FBA00-AE8E-4770-A042-F8639F076D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C36E33C6-B9D6-49BD-87DE-C2D392333B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89086</xdr:rowOff>
    </xdr:to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FF479734-2AE1-41F7-837E-481A556510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89086</xdr:rowOff>
    </xdr:to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E3CC3598-6BD9-4B02-8FEE-9825A0C917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89086</xdr:rowOff>
    </xdr:to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6BC61E8A-69EF-4B44-8315-088C3A6848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89086</xdr:rowOff>
    </xdr:to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B9246BDE-2974-4D14-81A4-41720F1361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2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EF853475-4B52-4292-B218-F140C20974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42ADE204-0B71-4D4E-ADD2-C59D50CA70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3361</xdr:rowOff>
    </xdr:to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C6F147A3-FD42-4136-A6BC-10DE24917D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3361</xdr:rowOff>
    </xdr:to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A675F50E-E742-4BE9-B16E-90752C2E13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DE1D9874-9CDE-4B9F-9FE1-21528F8AE5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A347AFC3-F06E-45BC-BF32-6F719AF06E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32D7AD02-1986-4BA9-A348-075EFF1C540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6764292F-EF2F-4AC3-945B-0DAA19C360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110EA143-A005-4589-AB31-C42E4DD2C1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1659959E-7872-43D6-9AF7-26947CA415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626A335E-AF2B-485B-8B40-BE9EB77706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ABDF1BF9-81D8-4D3F-8F92-FBFD7B0A8E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6133C45A-5A85-4695-B8F6-67F73463EE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8E21461E-17CD-4DFC-8CB9-F0EC740251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88A27DDA-3BB5-40FD-AB08-CFEDDD67885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32A56125-3E51-456E-A1B4-EC3F3589B2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9B63CFAF-55CF-4D96-874B-28B599E946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529</xdr:row>
      <xdr:rowOff>157486</xdr:rowOff>
    </xdr:to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8A87FA11-BF1B-45DD-9FE3-9D77BDAA70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529</xdr:row>
      <xdr:rowOff>157486</xdr:rowOff>
    </xdr:to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F226AC8F-10F2-4A93-88E3-DCEB9E2FB7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529</xdr:row>
      <xdr:rowOff>157486</xdr:rowOff>
    </xdr:to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1514EC1E-846A-4495-AD77-8BC50FA4CF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529</xdr:row>
      <xdr:rowOff>157486</xdr:rowOff>
    </xdr:to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4695337E-9DD0-4DE3-84B4-7923DAF089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2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EE28C65E-EBB3-4A2C-B718-4CE528BA38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8F8F72DB-5307-437E-A251-F494ED1D1F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34F85B69-2320-46B4-A3C3-476AEC1ADA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B3203E33-4A1D-4F0A-B483-B4E39A5F05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A109F19E-524A-4E8A-BA3F-AC89B71E73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B648C2A0-F493-4639-88F1-3410A1870F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06009271-8003-426C-9CE7-D57145B8E3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BE8CD3FD-044E-402C-AE91-C371BCABBF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86267D6A-4377-4CA0-B56B-0DCEEB6744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0DB0E1CC-D325-4C1A-B444-EB13E28FC6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CF494D5A-195D-40F5-80A5-81280B6A06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F16A6D94-FA4E-46C3-A146-C6E5C20E29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526</xdr:row>
      <xdr:rowOff>22411</xdr:rowOff>
    </xdr:to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EA9E2B44-7D0A-4234-93F9-D46E4B2973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16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D169C255-68E3-44EE-ACF7-2566048538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644D7CA3-0DBA-476A-9DED-423DC8A57D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BD3A654B-C320-4FAE-AD7D-D0B10A2A02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02A4F801-3D3C-4525-B24D-C74B75FA26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2737ECA5-FC4E-44B4-9FA8-6A6A775729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B47D63E9-28EC-498B-ADFE-FD14C25189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9B6446FC-9757-4D62-826B-FB2AFD98BB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5B202B56-3F08-43D2-B7CB-84111ED12F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7C261B9C-3B1D-4F3E-9E4D-2F01FFD918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7F896E11-1B09-4CCF-A0C6-B0C6DB7FA3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24B2B7BF-5C92-4092-86D0-91E0F5A26E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A0D69159-389B-4E70-BD75-7854B550B6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2AF04E0D-CF9F-486B-A06B-9AE7C1267E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4E09945D-18D9-477A-B5A6-0AA5613702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1413B718-B260-418C-BCA2-47972A379B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1DA7E366-5030-43BA-90C2-86E8F2E0C7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2291B782-603A-43CC-BA15-94BF2453AB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A5BC7641-AEAD-4E52-896B-99FE06CF38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E1522995-97B5-44ED-9AAE-748FC89A6A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3DF6FA7D-CE07-46B2-8251-429D1B3851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0E4659BF-0193-4CEE-9300-42215BC89A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07194BBA-6132-49FC-B841-1D84646876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19050</xdr:rowOff>
    </xdr:to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342F4670-7D35-4C8A-8AC0-13BB89D97E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521</xdr:row>
      <xdr:rowOff>0</xdr:rowOff>
    </xdr:from>
    <xdr:to>
      <xdr:col>1</xdr:col>
      <xdr:colOff>828675</xdr:colOff>
      <xdr:row>521</xdr:row>
      <xdr:rowOff>28575</xdr:rowOff>
    </xdr:to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F0DC3F17-ED8C-40DC-9DA2-D45EF36A6A28}"/>
            </a:ext>
          </a:extLst>
        </xdr:cNvPr>
        <xdr:cNvSpPr txBox="1">
          <a:spLocks noChangeArrowheads="1"/>
        </xdr:cNvSpPr>
      </xdr:nvSpPr>
      <xdr:spPr bwMode="auto">
        <a:xfrm>
          <a:off x="12446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0D62773C-5D5B-40A5-81D1-C6B717E3E0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AC57F2D7-795D-4F98-93F1-879906E22A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BF1ADD6A-EE11-408E-B6A0-08D084435C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5BF45A05-304F-453E-A31A-E06BBE2FE7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7B65D3CB-9899-42CA-BE1E-8B5C2906D5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4FF5E39A-8321-470F-B96E-E9B86E9DD4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9BA15668-CE8A-4025-B94A-AE026742C8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0AEFC66A-1789-4D51-82C7-4C5F5121D2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58DF809C-1EF3-442B-958B-C0A021A039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E132253F-A209-4C13-AB70-3248BE52DA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5E887CA0-90AF-4BA8-BC54-5276BCFC70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17B4AF00-28F7-433F-B1CC-9206559266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A561CA6C-896A-40CF-AAE8-920C5CD547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8D48AC02-F557-41C4-8200-875DF17DE7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C563D62C-6C21-4C81-B626-DD1F611550D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BDC632AF-C8D1-46D1-913C-C0C58C34AF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B4511359-9167-4551-8E2F-701E60ED32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919FA777-A485-42DF-9D06-3640344968D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A9AABFC1-3E7B-4AD8-A3C8-74F4303530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CD83D195-9334-4651-B173-1CDDE37693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A21E13E4-BCEE-413E-BE9C-3C8EC83EB0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533D5C46-BAD3-427E-8D5C-8F726C298F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848A725F-71B9-40DE-B60F-8F26A653B8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498A9BB6-073F-4145-8CAF-83F31A7ED0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C4511F68-0AE0-4B19-B02F-E66E227812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3361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05AED9ED-09F9-4561-91DB-CE65EDCF0D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3361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2389C52C-0567-4EAC-9614-81E978DAB3B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38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521</xdr:row>
      <xdr:rowOff>0</xdr:rowOff>
    </xdr:from>
    <xdr:to>
      <xdr:col>1</xdr:col>
      <xdr:colOff>619125</xdr:colOff>
      <xdr:row>522</xdr:row>
      <xdr:rowOff>123825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E3F1B1FC-3D65-4059-A2D8-AF4AE8174B6C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12886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46CF1902-1926-4721-B6C4-333311D454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12886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C3787A45-5239-4221-B667-0A4147ABD9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E1E9A3AC-4B41-42AB-BA87-C303BF004B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6D46DC31-1E21-4C31-9BA8-91734C02C9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9676540E-1236-493B-805C-59E453608C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13AC4DEF-CA91-4C6B-A3C5-9D5C82B332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ECED3D75-3E89-499F-9471-2908B5C6907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42886CC5-4324-4D6D-AF98-897C164A3B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8179A8C2-D2FD-4AB1-B71D-B032DFBF1F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9AB9CDCB-1C9E-4118-B09E-F386E2379F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774C668C-F2D4-483D-9609-A744E2FE25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4868CF9E-70DD-4E60-BF09-2AC0EBD680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EE5E1CF8-D009-4285-81D9-5246B68B803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E5A279E1-D193-4BCB-B0C9-33374421BB3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E4F15CCF-8F22-4CB6-8EF8-5B9F2D7005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521</xdr:row>
      <xdr:rowOff>0</xdr:rowOff>
    </xdr:from>
    <xdr:to>
      <xdr:col>1</xdr:col>
      <xdr:colOff>828675</xdr:colOff>
      <xdr:row>521</xdr:row>
      <xdr:rowOff>28575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C014CDE6-4427-4400-BE3B-4C0CEFB6255E}"/>
            </a:ext>
          </a:extLst>
        </xdr:cNvPr>
        <xdr:cNvSpPr txBox="1">
          <a:spLocks noChangeArrowheads="1"/>
        </xdr:cNvSpPr>
      </xdr:nvSpPr>
      <xdr:spPr bwMode="auto">
        <a:xfrm>
          <a:off x="12446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F646BFDE-205D-46CA-B143-F587E3B2FC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98554F9E-7BF1-4C8C-B6D0-5DED2A503D2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3F1EB940-864B-43F8-BC9C-20E05D84C0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A95DAB16-6E26-4FD6-9799-29F7EBDD77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42697015-1B5D-4FE9-84FC-3BDA3B52F6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19542626-1F6F-4EC0-8B2E-B6A36A59DE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7DDD7CAF-37A6-4D0B-8940-4E09B5489E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3BD5AC34-9D5C-490A-8A41-E4E84F8028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41D7F4F2-47AF-415E-B6A5-42B0BE729B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7FB4B178-A89F-4093-84A7-9034C34CDA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4F3F42A3-347C-4C59-A19A-E1A39046A9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CF01795E-9C48-45EB-92CD-AEA1B77383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521</xdr:row>
      <xdr:rowOff>0</xdr:rowOff>
    </xdr:from>
    <xdr:to>
      <xdr:col>1</xdr:col>
      <xdr:colOff>828675</xdr:colOff>
      <xdr:row>521</xdr:row>
      <xdr:rowOff>28575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09BAC64D-7D23-474E-9233-9C8542F0D72E}"/>
            </a:ext>
          </a:extLst>
        </xdr:cNvPr>
        <xdr:cNvSpPr txBox="1">
          <a:spLocks noChangeArrowheads="1"/>
        </xdr:cNvSpPr>
      </xdr:nvSpPr>
      <xdr:spPr bwMode="auto">
        <a:xfrm>
          <a:off x="12446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28671C88-CEFD-4F13-964C-6060B7BFE2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FEF656EF-332B-453C-8571-95A6BAC97C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59F9E17E-DC19-425E-8600-B0C1696A71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A96B7BAE-FD24-47AC-8D72-B7A2A8C262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7F1F08B7-E57F-4822-9BDF-7A7068E2E6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6F80E876-BDBC-4D53-AFD8-63990762FF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6186E404-84AE-47E5-A371-A900FC675A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95A95C68-E21D-418A-A7EC-133D2D6CE1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112850F9-DB92-4330-9FFC-5A2A92F3BB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72FD2398-F03E-41C9-851D-AAD8478D8FA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F2250941-55E6-48E7-B9CE-4D2F950459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33532F35-623F-4241-83AE-5B93E4E1B5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4D7E16BD-FE88-4582-BACB-A059F3335B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DD30F939-AFC4-46CF-9D2A-D534FCB85B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1B2B882E-4A4D-4413-9B65-FFC6B8C695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7BD7CA27-1949-442B-80FD-6DCB9FB8DE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E69E7F7A-DCB7-43EA-8245-9257051107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7008B4D2-A5E2-4D0D-AF65-7A058155CD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3321F5AF-449B-41C7-9476-4AD61408B3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D7EC7178-03C7-468A-8540-F18FF76A33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D2D128F0-0DE9-474E-B804-6277DD1DBF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99B12CBD-1907-484C-89BF-41A48405B0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C6B26286-96C2-4840-AD08-FF7104DC93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DDEF5A96-73C5-4D57-9894-A8BDB9CAFA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99674206-7E15-4435-9AE0-EF54B1E068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41D2E45C-C85F-4F96-BE1E-7CD28B9CC0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0735234E-3287-48D6-9D2E-2212FF1010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90A5FAB9-4099-4F5C-8578-EEF765F267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E6F5C17A-4FD3-4127-9F6B-DF04E8322F9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43DB6D02-C59F-47C1-8EF1-4CF49CF06C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EA8B4802-2D84-4A45-9A0E-D7D41385F8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455F4FC7-3A68-4848-98EA-90AA99BABE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732D9056-6F47-4841-8DB1-3B6F30201F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841767EC-63BE-4218-B4C4-8CFABE69BD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B54FE498-41C7-4351-8739-211ACBF5A0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144E6D04-327D-48BF-87A8-18212B58AC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359579AF-6AC3-43A4-9115-6E098CD385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06D7CFC6-AC89-4AA9-9D2F-68B190675F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E7B69ED1-73F1-4BD7-ADD6-F482757EDD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73747BEE-E5CA-48D8-9510-E3EA68952A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30D76D46-8F4E-40FC-B53D-AAB4F06781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6D6B7312-A3DA-4A06-90DD-E04223DF7B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63AFB2CB-2090-444A-B744-27D0CAADC9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AA69A273-EDD5-496E-9A7E-69DC6BA54A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3130719C-4526-4A30-A7F8-9380B532B1A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020C51F3-7A8A-48EB-BE7F-087F4D7F27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0B313D99-A121-449B-9DE0-89D83B003E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082AAC4C-5EC8-4B1A-BD32-7FAF223895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05C1D881-B78B-4473-9F91-97902A3B174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1B59B564-CA32-4E59-8B5A-2BA3AC8E1D9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DDF97315-58DD-49AF-AC3A-2A2F9EAD17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9525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457DF643-F06B-41E8-806D-202A0A3F0DB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B288C740-E9A2-4CAB-8679-BF7ECA6883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C5D5341B-AC55-47F5-A304-E2F44279F9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8C7D0782-207C-4F4C-A7CB-384564D7F1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8321AA20-6F38-4266-83D2-36A551C160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865056A1-770F-4A4F-BB8E-7C711263B9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2AA760C9-141D-4FBF-9C6E-A1499043C7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E8EDEB7A-74F6-4A89-BF52-3F53778AE2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6C6A95F4-709C-4E27-81E7-5FB64AA122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413D9B1E-3326-45FF-9234-19BE590D4D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CDA62CC6-70CE-4E93-9970-7A11FA8128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0CFD02A6-1956-46C4-8B1C-17001EA140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707F959D-E98E-42CD-95C7-FDE14780B8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1CEEA3AF-6BFF-4DB4-B797-48347BE48C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363915A4-2A80-41E7-A534-8458AB39C8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86186911-B73B-443D-9AAA-1EDADD51DD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EE3F66EB-9497-459E-9318-56E64FDD816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D8D675EC-FEF5-4CA9-83F1-519205A563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61892671-5859-43AE-97C1-293AD54FC3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123825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773EEA57-BA48-4BD7-9903-7E2E18507E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CF7C161A-1124-4DF0-8714-E4F87031FF6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92467E57-C74E-4C4A-8FDB-48ADECDB25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45887EFF-976A-481D-94A5-46C8AF7B6C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33E707F5-90DC-4C04-B3CB-5ABB59A109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02E9C052-0F3E-4BF0-98CE-9EA56A54FCF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53369BCE-7D4B-4934-9D29-99BF5B840E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51654494-FDE1-49EB-9A73-6C280F0D88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0BB8318D-D311-4125-BF36-20BDB51A2F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521</xdr:row>
      <xdr:rowOff>0</xdr:rowOff>
    </xdr:from>
    <xdr:to>
      <xdr:col>1</xdr:col>
      <xdr:colOff>619125</xdr:colOff>
      <xdr:row>522</xdr:row>
      <xdr:rowOff>152400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B3D81CC2-7BD5-45D6-8CBB-A75DF49A9A8B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DF23500B-C8B1-4592-A52C-F9507FE55E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0945A24F-BEA4-4190-B68B-69E402BFAD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AA2BCCB5-DEEE-49EE-A881-0514DDE989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31936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7314B7C4-9FB7-43A9-BE8F-D8E19745C2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66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31936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9D94FA0E-313C-4DC9-B4C2-BC488DD57E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66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E3EA3880-B8BD-4539-AD57-A1A15E77F0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522</xdr:row>
      <xdr:rowOff>1542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42674EE9-0144-49FB-A16A-F5ECF34B9F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602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49C9DB52-078F-490B-9429-C7E5945E2E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521</xdr:row>
      <xdr:rowOff>0</xdr:rowOff>
    </xdr:from>
    <xdr:to>
      <xdr:col>1</xdr:col>
      <xdr:colOff>619125</xdr:colOff>
      <xdr:row>522</xdr:row>
      <xdr:rowOff>123825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EC00A150-0519-4A08-9BB2-615169E55B1F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28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12886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820420F5-9C20-4620-88CC-524B49B1CF0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12886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4FC10DFF-0EAF-4808-9972-F7C3D3FC84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7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B13B765F-408F-40FB-824D-1A33818A84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CDEF22A6-9671-4360-B653-A57247C2D8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6CAEA1DE-5E37-4ECA-8320-8637712A77F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CA0AA816-522D-4B7C-A334-8C0E9BB217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2746A11C-510E-44E3-A8CD-48B51C4845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7BED57CD-CFB1-488F-9F82-2B32E26723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FDBA48CB-A637-4D59-9208-1CEA857C08D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497F3DC9-035D-45F7-AA26-9D1C140908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8ADB2ECF-EDDD-458A-A96E-74E5C5EE1A7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B6B7EB00-E0A3-452B-95BD-9D7133F683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8C283427-B3BA-445F-8694-0C9E1051D7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6A28D859-31BF-499E-8324-6887A495E6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5AFC0968-7E44-4ECD-8007-0E879E1FA2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2DA63A81-5FFF-44B7-B42B-CF8A528B4D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A1F04B3C-19C2-4E8D-B151-82C27FB896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596066BC-CD5B-40CE-9296-DFF08FF2A9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91F674FF-75A2-4E24-9D19-5F9DFDEE60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02B22D86-0DD9-4908-8901-83A1D916B9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2C104EE2-040D-42E1-A39B-7ACFF78940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F749426C-A73D-4D99-8814-6768776394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3560C271-6DA7-4DC5-A325-680C11E68B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1CCB36B1-9CE3-4DC1-BBFC-3CBC208461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E573C6B9-6D4F-43C5-9176-2888B495E70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A1E7E9F8-8266-4127-9229-E4027886EE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25E874F9-26AE-4EC6-968E-63CC6B31E4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F6400FA0-D63B-43F1-B4B0-E0F5BF8E4E5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C9999223-ADD4-40C9-A15D-CAE9361DA8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CE408069-826A-45C1-8AD9-B66F2A18D0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5FE1EE02-A216-4766-B28C-BB4F66E5C2C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9B02C7B4-A40F-4EB5-BA16-47F3A5EF99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AD0EBC82-23A2-4F20-BF12-A73BE84BCF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74C5A623-780D-4B0A-912E-8E0DFCE3BA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46793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B9512050-F6AF-4167-A83C-589FE22F38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23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46793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2DBB0745-7A87-4D90-ADBE-1C2D51F3C5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23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AE232346-3C90-4DA9-9E5A-8B09D755F2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4051B68D-C139-4B44-B8A5-7ABB9DF700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BD3498B4-4111-4833-B5FC-291ACB4235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6F371667-57A0-4583-8251-873E896CA50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C54CA93F-DE18-49D4-821A-C903CDEDAC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8CFA34F5-7750-46B3-B50B-2C78A1B01A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F3083F51-F0FF-484E-A458-AFA5DDA7B8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800F8633-5272-4D43-95B9-906BDCA56C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5902BC33-BC65-4F59-A9C1-EB59E25556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F44D8224-7383-4FDE-BE27-0655D62C17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5D92483B-9C68-406F-A7CC-EC5610ACCA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516246F8-EBF2-4C2B-8632-08050937B3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25861A1E-27AF-47E5-8C85-9DA02828D6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BBA66189-993D-46D9-9DE0-2625317445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78C39C81-D201-4176-8635-A9DE9E0261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4816A155-BB12-4230-8CD7-E3990469F2C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22290B34-4488-4353-8942-2CD0962E8B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2B1A0745-A9CE-4D7E-A2E3-8B145FD6EB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FA0BA62C-519F-481C-92E4-832CF7CB6A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66299730-154F-4A8C-971B-C1B9850D3E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650E3DA6-83A2-4924-9ADF-40FB64E607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821A9BBA-4C0F-4184-A086-5B42BC8769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3EA799C4-BCE0-4391-B2C1-9F90AC67A0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D8BA448B-86A3-4EC3-8511-B0A18CF01F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C0A201CE-0C18-4243-8311-5B912107EB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A834201C-C19B-4963-8E31-68C08E3922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828593F3-F2F8-44C1-B2A3-7F5C517EF8B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39207866-7054-4BC1-A1BE-9E2705488B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DCB0D492-D8BC-4646-ACC7-517C02C8AB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C3E50B2D-A00D-4C94-A872-2CF635086B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6BA8951C-2A6D-488D-B02E-53833DA502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5170CD7C-B625-478E-9704-3AF7275BBF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D599D332-76D3-4704-B2BF-C52AE1F22B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243FAB3A-DC7B-40B1-B645-083C4BF91C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893D2843-E8D4-4254-A9A0-013942BC79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9BF9AB86-0435-453D-B5A9-F7E2782089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D25FD06C-3456-44AE-BDAD-BA3703A48E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9715A8B7-4CC5-4F37-8D21-394AB43F47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2E6910EA-BF7C-4AB0-9EE6-BA8038842C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3B63D582-01B9-4313-B00F-774A164850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BACD9ACA-7065-40B2-A4A1-76A6D14E98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4126A3ED-817A-4D6D-A9EF-CF3C8CBD53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C3EB5839-355E-4EAA-AAB9-6360513A66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B9CC5D64-D5DC-4105-B40F-F348CD9D64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A593216A-65B1-43A9-9504-BA806314E1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3FA3A676-F1C3-42D0-A8D7-99AFC30159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34913A72-8315-4A2B-B989-635E4C4018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20F1C621-B622-4182-8846-BE084F9160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34BE3535-D005-4377-807D-7E36C4D762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9A134803-6B07-4AA8-B418-89965A7930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B703D6C3-8197-48A5-B446-D243559AC9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31E6C6BE-A938-47EE-8674-E841F8FBB3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F390258D-E93E-4BA0-845B-0F46ECD017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8E23A255-063C-4A4B-9AD7-B8D8203B85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E29A734E-27E2-44FD-832C-0B4F7C9BB9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33DBD4BD-FE58-4440-B17C-17C0D0E095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2D925B28-5D29-40D1-8411-3AD88C5533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EE5EC011-4EFD-476D-9BF6-CE72B655BC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37D2A8E5-3B82-4060-B972-09B2A0A882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A46D20EE-BB0F-4CF5-BE77-9A41D30FFE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E8873302-AFF6-4CEA-8578-A5595D1BF3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B6425780-C890-4CCB-AC49-D0FD64A252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78E18C34-64A4-4397-B7C5-C28390116A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D5B282D4-A589-4910-9FCA-05E6113BD4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F3C051E9-E19B-45A8-B524-26A74B510C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7F50D367-38EB-4D74-B123-3E48DF04E7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6B96DBB2-0B05-431C-B5C0-5AFA71613C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409EAE57-3FBE-41E5-971A-77F7609E6F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D6AF767D-577D-48D4-AE1A-2F092A5F08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EEAB3162-7C92-421C-9E68-17CE5D4E19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9F131D82-F7E5-4944-BD0C-810E108620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AE2842F3-E0B4-4B01-B7B5-E3075E6BBE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0C488630-1023-48F0-AA48-0DAF828671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DA242201-F8D5-4F3F-A957-9CF7B183B57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65CA3905-771B-4A43-9B9C-A1479D3F77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9968E488-BD43-451D-AF63-0B516871D1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81E1F5A6-06EB-4A0D-817F-CB38B351CC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D615D644-834B-4363-8711-3D9A9812CB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2F316703-7EC4-40F3-9E48-15FC17AB85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917AAF0E-3A0E-49A5-81DF-C44CF6BB40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C1F46AB4-8C17-40E6-9546-5335C33319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1F94B854-8C80-4344-B2F5-BC87299623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27FBE753-8423-4E57-B0EC-06A5FD7C25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3F8049B6-017E-41B5-9E69-2D33A2B2DA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33F6C402-52F3-41DA-883B-ECD6AE789E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0CEBBCAF-B4DE-40A5-BB54-BD43A7736B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06353FE4-3DAE-4C99-A19E-449916E64F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6A9D8CEE-467E-4468-8524-D72F6068CE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0E3A2736-96F7-463D-93C9-9881D7FE4C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241F989A-BB00-4017-AC6E-63B7DC3612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382B6F12-82F0-4F7A-878B-9A5208D8C1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20CB7C85-794B-4AA8-9E28-BAF8EFFCD1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830D33B2-8756-4544-A385-4102B5795C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0F167040-FEC6-466B-B21C-37039556C3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C7C5D1B2-C8C5-49B5-8B42-C2A493119C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225B45AD-C191-4FAA-AE13-D023BF0920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6290DF48-159C-4349-8CD1-5B033EA01F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32CB49AE-060E-43E4-8AE7-86A24A61A1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14C5B144-B5FB-4770-96D8-2ED79FC8E7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4CE7A7BE-E1F7-43C6-8FF6-867E6BAA849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A74E1F2A-EB65-4D70-AC46-333347EE46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442F0CB7-56AF-4E27-9AA7-F0CF441F97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939887D0-B6CF-4914-964A-7747A16153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5FB541A9-DB25-43EA-B046-F720300EA0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AD023FBE-FB1F-4F32-A6DB-EDC76C5C527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E3CF853C-C23B-406D-AE61-E6BF41087A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57DE90B7-0F21-4259-BB13-F9363C639D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4B5F27F5-E6E5-4132-9E5C-F0F589B1D6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B9D17ECF-7988-466A-9701-D573801035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74DB6D09-196A-4DEC-B31E-350CD5B045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C994B4BD-0731-4E32-BD1F-DB170D1371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66B996DD-294D-4F58-8D79-A564DAE027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AF00B873-5F34-4DFE-8769-60B32534A4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E99D33B1-C0CE-4947-9CE7-D37201FEC7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7A8218C5-7BF9-4979-800D-D6429C8DB5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4C394FD9-43A5-4800-B7FC-884CB64FC7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C21F8508-A621-45EF-A3C9-107BDF2A4F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6DE079DE-6D41-4586-B8A2-A184C40D1E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BE08C9EC-BDA1-4230-B5E1-389DB77356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D1888A59-1E06-4322-95AA-FA64409B21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8CA58772-0B23-4C2E-BC3B-71CC5D859A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2D87779B-65C1-4DD7-94E1-22E7427553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7F2A0E12-08B6-4EB7-AEC7-35A3460AEC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3B953E7C-7A41-4AA5-B244-CBB2EF3339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1902A1E9-E4F0-4118-9EA5-16DDC19096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005FEE14-20F0-42D9-BC39-A7F4B24D280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3D70AE08-4507-4A4A-8B8F-F5A0ECDA91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6ADDFFEF-5F89-4E78-8BF9-E84C8F3947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1CB9469F-C4D1-4483-8BF5-090E2862CA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9B942CD4-BFBE-4FE9-B085-C5BDE7984D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3531E350-EEC7-4C82-B754-F09538A501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BA1F1061-6DB5-45EE-98AC-50C2C407B4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CF282692-351E-4FF4-9851-64024BCC74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4C2482B8-5AAB-47BE-ADD4-5B1992F7A2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C9E2CED5-5200-4740-AFF1-D650CBDE7E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E738017A-5668-411D-89CF-ACE3FCE3AB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C8A358DF-B0E5-4FAA-938B-7CE35BBAEA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DD8E3ED6-8012-4E91-95AF-D2D059BAD0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568E78E3-5871-49B5-9D05-F71CC85EA7E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B1C3C0DB-AB30-4F88-841D-17D6CC4E69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A026124E-2D84-49AE-9F58-16CE774CABB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10E3FB7B-9848-4035-8AFB-227C03A1DD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41C234BF-4F6E-4DA8-B934-1F03B6DDA5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ED381E00-2812-4265-A419-BE03FA09D6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4287904F-0626-4414-A305-0590099D3B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02EF7F08-AF79-457F-802F-A5AEB31FBD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DBF095F5-0BAD-49C1-BF24-9E57087D94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438BB11E-272F-4081-AC96-DF81F8197F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C7429C58-20DB-483B-8F3A-8E14F41747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1B7A1F1D-F99D-4318-9CC2-E2B30142EF0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0FD22CC9-B830-4613-92E9-F72919DD9F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CEE04289-4021-49DF-9629-B585392D75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F6C9DC67-4C93-4FA2-A2F0-816BB8C6DE1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9BD98FD2-8724-44EA-A542-2FDE3E71B5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856311A4-5739-4AF4-8B8E-BB0C242DED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725E43A3-5930-4673-B1C7-33F0585832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4CB93571-D690-4E02-90D5-9E10F41B3E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F3D50DD1-1280-430A-B14E-1603B5476C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C939C3CD-525D-403A-8E73-2E6DF01A82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60314D0D-2C40-4AAD-BB0E-7178D1AFB3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D687A794-05C3-4295-A749-C500035D3C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C0A5770C-67F0-49AC-96DA-C35857806E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11921EC7-9B5D-4B7D-A77C-332C40A447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7DB3775B-4BE8-4A0E-8A44-3E39088F1D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654E8FAD-D766-4F3D-BB98-62CFE0D03C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53D845B9-2C7A-44E2-9DA8-7EEB762CDF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94A38BC6-1505-4C97-9529-5375163B8E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B84DC24D-A3A8-4AA8-93B7-B5DD6C0D52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B7BEFE26-8549-4984-9A03-732EEB0B53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EDB3EF72-FBFF-458C-8FA0-65A26021AF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id="{F1CB46F6-580C-44FD-B23A-E231AD289E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id="{C14C8FCA-899C-4C74-852C-B2607FB64D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id="{229A312A-07EB-4626-8FAC-D5D82F7283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id="{327B7D8A-A6E0-4E06-9D2D-ED6CA390DA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CDC83335-5ED1-4205-8EA0-FA3F97238C1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id="{BC0E9E2F-1C32-4633-A4CE-204D60AAFA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id="{7855B38C-124B-4457-8920-0E77F621B7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A0150A79-7D1B-4030-9CA4-AD691CABB0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DD6E716B-C8B0-4BF7-96E6-CAA230313C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id="{2DCB69F8-C361-4B3D-AB5A-955CAE9231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663533FF-A7D3-43B4-B851-52D1836BE5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id="{2ADD87FB-7672-4ABD-801F-6FF447EDC5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id="{217ABF53-64F9-4B20-907D-36C6EF3187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C3C36038-2AD0-4126-8B57-B2163F07AC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id="{FD55BD9D-9F6D-41C7-BD70-A8896B2357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id="{6959DE13-7185-4A75-9033-E4E1039CF0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4CB6B077-17EA-4A93-ACF8-24C00BB6E7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id="{7818D088-E21A-4EA0-AEB0-AC5A9FF0822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id="{6405173F-73DD-43A5-9FF3-1CB0E49822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1D1EB701-4344-45F8-B786-8D5490A0643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F613D8C4-972A-4BCF-A9CF-E3A1CE63499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632DE6B0-3AEA-4021-9A3B-C874612B24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id="{6CF1DCF4-1C2C-4076-BC4D-3A9D54A4C2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id="{A275C9AE-CEEF-40A6-97F1-DC7898EA7E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id="{6E2BA7FE-25A3-4133-9507-FCB758D5E08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id="{B974058D-20F2-4236-9F61-B25D186DCD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DEFA617C-BDDB-44B1-B5BE-2C889D79CA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1E21D3F7-9D57-4286-BDB2-7D87A283A89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id="{E5942462-DB1D-4DD5-9E8D-B4B9F1DE17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id="{3100F352-9446-4015-9C36-927F400A13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id="{D0521DB9-D207-4AFC-B106-B9D171B9C7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id="{AD87B2AE-4939-47BC-BC16-D0CA7BE073D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id="{3E3A60B3-2D87-4D08-A28E-B69F91F2CD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DA69189E-C1B9-4085-A5C2-2282B93376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20406886-F0BA-433A-9E14-5A261E5CB2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D16EA3B0-9B12-4FE6-9019-985062A2181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id="{5A36D29E-38B2-475A-A36E-06E21BFB70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id="{581D3882-09B3-4671-BA51-C6E06A9550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id="{1254E91C-2286-404A-91DD-E702B36AB9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12456CC2-FCD0-45F1-A86C-3E4E21DB92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id="{A889994F-FFBD-4E9D-8243-63590B150D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id="{16E35883-2394-4BAF-83B8-1B460AEA37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id="{E9AF79AF-3F80-49BA-BEC8-8AA8F45739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id="{B89A97BF-F7CE-4548-97FB-6248EA793B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C06A2F6F-F99D-49BB-B029-1FBFB232C4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id="{1A5F2781-47E5-4E42-80CC-427ABC7F10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id="{6F690E63-444D-4C2E-B478-15FD057A75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74AE8A68-3630-4ED2-B6A4-1335A0548A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460A5741-FB68-4186-BB51-C568BAFE7CC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id="{0A60FFC4-6682-460E-AA47-D07E008C0E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id="{81368432-8732-4EF1-992D-48423906202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id="{FAAC442C-F767-4A9B-80E4-F2B9D87003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id="{4420B7C9-05E4-4AD2-8C08-4AEA86C78D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id="{C87C00BD-1CE2-46B3-97BC-5A5EA93B48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id="{8955577E-A1FF-48E1-9D11-264EEF9489E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8792E778-47E3-457F-9FCE-7D5815F0C67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id="{0460A871-6B5A-4B1F-9A2E-19907BD687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id="{BB5C7E05-3516-418D-8E8B-9DEFA37F62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FD285F23-C312-43A2-B3E6-CC2508DE03C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FBEF5BA0-1B1D-49BC-A595-282013DFBB9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id="{1FEA09DF-2AF1-4F25-97B8-FD1E355189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id="{70FC16C3-9AA8-414B-860A-F78F1A83B1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id="{2DC65AF9-A5ED-41E3-89A0-28CD2B2007C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id="{896A6A30-17B1-4189-97BB-4B4D8FBDB1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0FEAC06A-4ACC-4579-8F06-A9EA28D496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id="{756D53AF-750A-4E47-8D7E-BFF17F87D8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45880BDB-ED6E-4002-9C68-C6ACC44237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id="{270151D8-FE72-4ECA-9445-9C558531F8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id="{6DC90EF0-3D3D-4827-8216-F92189EC4E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id="{D4644DDC-1974-4FD7-A55E-2C75CEC85E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id="{7FF6F80E-9F95-48D8-A601-BC064BB5B8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id="{327D00A6-27E3-4558-8235-DA465675B1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id="{1C5EA119-135F-4D49-9A70-4681D4F2B2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id="{5FB43CA6-D04C-471B-98EB-A0C2C62DA8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id="{FAE152B9-6FC8-4F29-A9FB-4F62D8D4C0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186BC99A-53B5-49BF-AC60-17CB90D11F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id="{B0B1FF39-D38D-4FCC-B03F-B5FE66C0E6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id="{6FE440AF-D4CA-4154-98F1-29E7C6C77F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id="{5F90A389-9C0E-4513-A76D-232F50E7C4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id="{D2013C36-8068-4603-84BF-69A859C990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id="{46509D61-6443-4A8F-BABF-4C987E14E5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517D3F35-6666-47D1-83CE-9608EB11D0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id="{764B9C6A-72AB-4FE8-89A5-ABCAE22DC0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56A8CAE5-D7E9-4DD4-B00B-771BC446F4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3043E5D3-C4CE-4633-AFDB-49F814B7E1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id="{D23DC2A7-8C0D-4E06-B89A-A31DBEFB87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id="{01BF1AF0-25F7-41A4-BF53-388A5E3565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id="{D2D1A200-98EF-4670-8634-88571678C6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id="{F534618D-5BD6-43A0-90D3-98AF79EFEC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id="{F7C87D0F-0E16-4C2E-B620-B2BC842E8C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5027B79A-844E-40A2-BF76-93E73F7C12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id="{A399A4CF-220F-4707-839B-1805412C2E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id="{12CF8443-8328-488D-BD9D-E91EA148EB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id="{FF7D9621-A08F-47A0-AB8D-18A0AEEB32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id="{351E4A3C-FC65-47C6-9A76-E375BD58F5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id="{6349990A-4948-4DE9-BF6C-8682C0AE7D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id="{43DA7F23-7D0D-4E58-8254-AEE42D0BA79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1D59DBF4-9092-4912-9A28-AFD2C6B2E0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id="{D80D0C2A-930D-40C7-B9A2-04C7BF08A3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id="{6712FABA-DC76-4541-86E8-A58617FCCA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id="{A3A96570-9986-4190-8211-2CA6A62158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id="{BE7DA063-7EC7-45D6-9F4C-7C93F5068D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id="{9478E467-959F-46C8-B2FB-FC555AD4D8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id="{D98985C4-ED05-45F3-8493-2BAE4E06FC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id="{0CB0C60B-4C6B-4C2B-8DC1-A105D10C02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id="{F4270D36-F176-48E3-B3D5-43457DD84E3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DCBEA3F3-A329-4677-8870-9C91237C0E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id="{26155A81-957D-4C17-8CFE-7A31FE66B9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DEE2A1E8-5A3C-4402-AC5E-9AB73576E0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9C893769-35B0-4A8C-85B4-590FEA2443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id="{B8D957C6-BA5D-4456-9FA3-D9330302FA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id="{8E2C9189-F6F3-4BA2-8ECC-E499030C01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id="{3DB34CF3-77BC-47F8-9838-7125A53B46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id="{BC9543C1-7791-4358-8D6E-664E0FD836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id="{89DF0605-11DA-409B-AC5D-F89F5A9860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id="{6CA8E3F8-5C93-448F-BE19-AF1633BBF39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id="{A89C324E-6FF5-4F6D-95BD-D1364FBA30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id="{11FD6A3B-83BE-468E-BCB7-19CCE0059B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71B0358E-C185-4235-90E9-DAF787E0D2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id="{10785D12-A975-4EFF-AAC3-44CE32051C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id="{40F764FA-84AE-461F-9A35-74953AA84F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C872E000-7DC8-430C-AD20-D8925F5EF2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ACFD9073-E4CA-4A28-8EAE-FB8DF09C9F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id="{33925675-1E74-406E-8FD3-2D1C45A0D5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id="{9F46736B-2D58-4264-8697-DED91DF0C8F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id="{94AED9E7-4911-4A8E-BF03-4EDF567B23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35325BD1-EB31-4DAF-A8FC-E6C16FF702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id="{FD7276BC-0715-43B0-81C9-D64585B21F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id="{2F9082A4-902F-4A21-B6AC-BE6DDD23AE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521</xdr:row>
      <xdr:rowOff>0</xdr:rowOff>
    </xdr:from>
    <xdr:to>
      <xdr:col>1</xdr:col>
      <xdr:colOff>828675</xdr:colOff>
      <xdr:row>521</xdr:row>
      <xdr:rowOff>28575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id="{FCC22037-6741-4022-B01A-ECABEA314B3E}"/>
            </a:ext>
          </a:extLst>
        </xdr:cNvPr>
        <xdr:cNvSpPr txBox="1">
          <a:spLocks noChangeArrowheads="1"/>
        </xdr:cNvSpPr>
      </xdr:nvSpPr>
      <xdr:spPr bwMode="auto">
        <a:xfrm>
          <a:off x="12446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id="{4CDBDF9C-74A4-4324-81F1-5971871805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id="{82ECE2AA-D399-448F-B6C1-B01B640BB2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id="{55D91E98-045A-4596-95A6-5227521C9B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id="{EC628608-67B5-439F-A709-9DA9A9C8C6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1F030B70-029A-4621-9FE5-B0966437D3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B3005AB9-3574-4668-A799-4BBDAEBCB1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id="{8ACC4360-6416-4C29-903D-12190C00C8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id="{3DF1A7C6-D586-4ABE-B7CA-A4D5888E19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18C26743-F391-4A22-8E85-C758AA15CE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id="{B35A5567-421F-4867-B6A9-62CF0968AC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id="{5969650C-E2B1-47F0-A742-FEDCD4D1A7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id="{F9EC3BA9-BD19-40CD-A24B-84C90BDF17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id="{A6596B04-E45F-49BE-9AF1-7A37817AB6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id="{2BB568A6-AA36-46BA-A36F-A4C3020AA2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id="{D2C297A6-4389-4BF7-B4BD-A7ABF93A6C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id="{D7CD96CE-F0F0-45B3-B514-5D5ADAE489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id="{057173D0-DE95-49A4-AF24-2F1886B558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E361D1D2-15FB-4EB5-8A79-0DF9986E3A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8175EA1E-E830-476A-B319-1E20504B8C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id="{FD5D7338-921F-43F6-82ED-B4F2DB7E7F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id="{9B0023C0-75FF-4139-AF67-A57F4CD02C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id="{3948E5F8-AC4A-4962-AFB2-B5C96BF546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EB864A83-1863-407C-979E-5CD95D2E9D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id="{D277A7D7-31AD-4550-BEBF-D06241AAC7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id="{8A3C7F18-FF27-46EA-9B86-79329E67D6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54D0EF2D-3CC2-458B-AB82-E6635CA718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id="{6E2FA8B8-5BA8-499C-9D45-CEC685B915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id="{7B17B89B-692A-4C5C-AE4E-349B032B41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521</xdr:row>
      <xdr:rowOff>0</xdr:rowOff>
    </xdr:from>
    <xdr:to>
      <xdr:col>1</xdr:col>
      <xdr:colOff>600075</xdr:colOff>
      <xdr:row>521</xdr:row>
      <xdr:rowOff>28575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id="{C2F671B9-8671-471D-B97C-B2DDECB9612C}"/>
            </a:ext>
          </a:extLst>
        </xdr:cNvPr>
        <xdr:cNvSpPr txBox="1">
          <a:spLocks noChangeArrowheads="1"/>
        </xdr:cNvSpPr>
      </xdr:nvSpPr>
      <xdr:spPr bwMode="auto">
        <a:xfrm>
          <a:off x="10160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id="{FEE88AC2-C68A-4090-9464-8EC1461046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55B4774C-1E5F-4298-A602-555D14BC15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F3D7B6FF-1DFE-4695-800F-8F317B73B3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id="{506190DE-2CE9-4A56-82BA-2BE0E5B6C3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id="{C0821938-5803-487C-AC49-1586AC7B05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9279D58C-429E-4B7F-A31C-09217D9371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id="{843246D8-1034-4301-B590-7BF34EFB3F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id="{26F82A84-C347-42A5-AFAF-A5EF0A30CC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3A56FD8F-3944-4DD7-83F7-A2CACDA7F4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id="{E470B9B7-9858-4C2F-A777-C784D176D4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id="{3573153A-88A3-48F2-A7D9-852EFDA2E5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id="{BE5570E9-DDF6-4499-8442-1B6703E076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id="{6103317D-3371-448D-94E3-72ACFF2F82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id="{770C51E5-7CB2-4670-8DC8-357694EF9E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7ED24A76-6496-4683-A115-FB4B18A81A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8C600BB6-96E9-451F-A62D-355A059CFF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id="{8E7AD42A-E6DE-4591-BDE8-B2B53F8F3E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A1FC7C1A-A60C-4B72-BA07-8FEC08A1BF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id="{008C9A5A-396B-4D48-AAE7-1DECC7C521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19050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id="{D18F1534-8867-458F-A278-1EEAF6945B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id="{C04AF19F-2553-4183-B773-CC190EB5F9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id="{CB01EC36-3176-4C1D-BC04-BFB5C22203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id="{761B4753-9662-4DAD-A80A-ADACA14B19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id="{DA4BD703-3089-496B-8C71-6AC0E7A958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A243D026-E601-40C1-B069-065611203A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id="{58507E72-72BB-48E9-BBEF-7CD8DFAA9B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id="{FEB315E7-8C65-424A-914B-DE5796B8AE3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B8855825-4B2B-499E-9C42-57C8A7BC75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363898FA-F3E2-4834-A15B-FCE5EE069B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id="{938436FB-2FD6-4AD3-AF6E-3ABB0BACE6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id="{49AEE26B-16C3-4EA0-BBF0-B37391282F9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id="{429509FA-BD58-4634-ABB4-D6CE3F7B19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id="{EFCECEB4-9D91-469E-A987-F9E088D67C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355FE33E-F79E-4743-9345-97B701B0D5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id="{E8AE4005-7622-484B-974D-8C2FCEF703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id="{D66F02F2-7368-4009-8266-E613E98CA4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2ECFDA35-E770-4C14-A6A5-6C99AFAE2C3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id="{9F75CB64-ABA7-4036-B2F8-A108084A1A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id="{F83A973A-7EAC-4C17-838D-B105D4F8CF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4CAD52DF-9BBC-4676-88B6-A06813AEE0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EF64322A-6A39-4B47-9112-EDE78C6917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930F34A9-F6D4-44C6-BC33-A952CA892D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560" name="Text Box 1">
          <a:extLst>
            <a:ext uri="{FF2B5EF4-FFF2-40B4-BE49-F238E27FC236}">
              <a16:creationId xmlns:a16="http://schemas.microsoft.com/office/drawing/2014/main" id="{7CC550CD-267D-4C41-8008-B044B34410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561" name="Text Box 1">
          <a:extLst>
            <a:ext uri="{FF2B5EF4-FFF2-40B4-BE49-F238E27FC236}">
              <a16:creationId xmlns:a16="http://schemas.microsoft.com/office/drawing/2014/main" id="{4C1EE61B-7E41-4258-B990-F6A4BF69CD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28575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id="{D232081A-39C1-41EE-8BCE-B6147EB40E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28575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8342165A-A78D-4FA1-ACE4-18E000FEF7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id="{D07377A2-A020-4304-91B8-0FECBF8C7E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id="{34DBBF03-3D4C-4235-B72E-405D3F3293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id="{488D7411-78DC-449F-9A2F-3C879BAFB9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id="{76515F3E-0DF3-4A14-9C6E-B44C062C61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id="{32E2F385-C1CA-4026-8302-99790A46FB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id="{6EA951D1-4A25-4B55-B156-843949599A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id="{4D26830B-F036-4CCA-87BB-F8A05A9E81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825F90A8-987B-4B8E-9D5C-3427FE70904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5F82EBEB-FA7C-4675-AE16-C6B42C2CFC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id="{81FD4532-ABE5-4D3B-8D9E-9AAF02EF3E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id="{9CE04FA5-5E22-4A77-BB4F-1415B07496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id="{8E60F1FC-D2D4-4507-87F3-C7831185AF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id="{6070D6F6-B75F-447F-957F-098944C3CA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id="{AFC224C5-754B-46F9-8093-EDA42D6604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id="{60D906FB-D963-462C-80F0-36D244DC55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id="{57072C70-03C1-480D-B2ED-38BBBB3842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id="{7BA347E8-CC17-4845-8176-DEEC17B0D8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id="{F0C7E1EB-43F6-4B50-81ED-3F3E02A452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id="{B9F16386-75A8-4C3C-A434-BB8EC2F70E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id="{7BD7B0A9-76FB-44C6-A384-D43D18363F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id="{5E9A3996-6031-4DF0-A2EE-024493372F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id="{92684E08-ABBA-4AAE-BEC7-B797C361D9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id="{FCCDD1D3-825F-4F13-99ED-C5ED4C9AC0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id="{257A04D8-3AC6-4B46-B83D-38B90ABA59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id="{F39A0DAD-905B-4FB0-8174-8D7278D63E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id="{5242567C-F73D-4CFA-9D90-DEDEAF16F9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id="{CFB5F2FF-FD01-4B71-81AA-CBDBE6CC80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91" name="Text Box 1">
          <a:extLst>
            <a:ext uri="{FF2B5EF4-FFF2-40B4-BE49-F238E27FC236}">
              <a16:creationId xmlns:a16="http://schemas.microsoft.com/office/drawing/2014/main" id="{F21DE1D4-A582-4EC9-B42D-41E236F994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id="{D25BB7ED-7954-4EE9-B3BB-01BFC33471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id="{F9F66A27-0373-46AF-AF54-6A40E47B9A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id="{4DEE0C6D-5DFA-465A-BE84-213D3D9A11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id="{454EDFC8-EB14-4FF2-9D29-CC5DFD364A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id="{4AF33B24-DC41-4A37-BD22-CD75AFDB9E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id="{C9F31879-A55F-4BAE-991D-E64A7754C5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id="{7182663E-669A-4B51-9CD0-B0FDDF89D9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id="{BA4FB8F7-EF3E-4820-837D-3BCB9FC3DD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id="{AFCAF02B-6597-41F4-B135-CCAD3091D8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id="{22709948-34FF-44F1-88B4-CD9F3750D0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id="{191DCF76-0013-4510-8D62-FF2561781F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id="{589DBB91-97B8-46C6-86A2-34C7BFFB46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id="{6D67CD36-6827-4419-9FB1-578604F238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id="{CA9C88FF-2D08-4DF3-9D53-1E4B61C291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id="{87C3D2DA-D428-4220-9E72-CD60FCC631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id="{F87340CB-A67C-464E-A694-761BED4DA6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id="{11AEA11F-EC4D-4748-A415-EDCB8A51DD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id="{C15631AD-CCC9-48A5-A9F6-727A366C63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id="{9FA2F5F2-98D0-469E-ACBF-325C73DD9A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id="{58F36D08-BBD3-4346-96B0-33D57C6F87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id="{A1A3B8AD-3011-4E7C-BDAF-7174CCE50D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id="{199976A9-C409-4611-B0E1-D9FE0B61BC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id="{62795C4E-571A-4E1D-B057-D01D6E31D7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id="{8B084206-CAA5-45F0-ACD8-AA9635885C3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id="{E55AF094-6CF0-413E-8A34-47A27BF0A3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id="{74E65EA1-B107-4E35-9988-E5C3956C39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id="{A958E8D3-314D-4C05-98DF-C62C3E3013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id="{D6203EDF-3627-4DB8-96E6-9483A7053B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id="{D6E64451-ECC3-45E5-9DAE-33B2B95116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id="{1C8BE47F-9CFA-4781-AD9D-C28628C1C6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id="{70509DC8-A54D-499C-A73E-EE266B1AB5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id="{20D85E69-8852-4F95-B8C0-D77653C0DD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id="{A55B9372-1FFE-4F15-A952-E7FCD3EC13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id="{7B5675AB-7C85-4A37-9454-2915C371E4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id="{E9673A07-9925-48C6-9104-6DED519441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id="{00BB29F4-DA94-4C0F-9410-7757F26119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id="{DDBDE7D7-8944-408F-8BBC-F9437B7ECD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19050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id="{37C7E632-3C9E-48CB-8B5D-ECECF743C8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id="{08408940-943F-4FC7-9160-E06FAA0A690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id="{39218711-8F9D-4DB0-B6DB-A86820FBA0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id="{36FDF200-028C-49CF-A0E1-103C02ECB2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id="{A169B2D4-8244-4432-8A71-93EF4AA3A81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id="{49E303BD-0BDD-43D4-90E7-CB7A1F801A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35" name="Text Box 1">
          <a:extLst>
            <a:ext uri="{FF2B5EF4-FFF2-40B4-BE49-F238E27FC236}">
              <a16:creationId xmlns:a16="http://schemas.microsoft.com/office/drawing/2014/main" id="{6EDF62F9-72D3-4E26-85D9-7C81AB5243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id="{82418355-6C6D-48AB-BD1E-4CCB70F726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id="{518368C7-80D1-4C36-904B-471906ED5C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id="{024AA32C-E695-46FE-9E49-2D4FAE3037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id="{4338FEEF-3914-4DEE-81E1-300EE9EEC0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id="{4E8D537E-80BB-412D-AC59-E8867D3E56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76200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id="{7815C490-BA7B-4AF7-91E3-83EC6B53945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76200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id="{347FF896-8133-49CD-82F1-0C877CCE4B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id="{82713446-A2FD-4C0E-A726-FFB5063563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id="{66B9C73D-5C2A-4E82-ADA2-F458E46B81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76200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id="{177B5310-A541-4A71-BBC7-FD0AAD399B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76200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id="{9021E8A5-74E3-4E4D-977B-3BD925FDCD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id="{84EEA2F3-6F8D-4EC0-A21D-D2CF755E15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id="{6166BB9E-425B-4991-82D4-CE2E426C1C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id="{DD194BEE-FEAF-43F7-B5F5-F6288B970D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id="{A8CB8E48-3013-4F8A-8085-55568A8095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id="{BAEABF5A-E3F4-4CC0-8B4F-3EE1A83A0EA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id="{7F1EEEAE-8B7F-4567-8BD4-D1FD88C568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id="{729BEAFC-4A33-43FE-86AE-74289D7F70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id="{8F571F17-A49B-4682-B90C-950FC311C3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id="{86EE6A54-2DEC-4692-91F3-2B8AA85E0EA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id="{70088411-E666-4881-91C1-7DC19FC9CF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id="{F662D670-20AB-46FB-8803-EB9C09FED7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id="{ED2D99F1-6C69-4E0D-9362-8BFBBC227C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id="{2D9057D7-4D44-4B8B-AC04-8836CB1AA7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D4E8FB6F-8C01-4B19-A8C3-63DE17261E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id="{C83C7EAF-66D5-4F38-9174-B52F554527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id="{5FEFFBAE-875B-4BD0-B637-CBDB64C740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id="{1AB1D875-7C77-41AF-8C78-6DF41A5307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id="{57ADD6D0-4B13-4702-826D-2A64B9F1E5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id="{09459274-CC77-4C0D-BFFE-3005F5AE91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id="{9F341114-0BED-4F46-9811-A3CDBFE28F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id="{F4B97378-0EA5-4579-8A3F-B468E8D1C1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id="{445EE2A9-80B3-47D8-88A5-73CB2454F2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id="{E227C53A-28BA-4898-8652-00E2954DB3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id="{6E7F211A-5FC3-4CE3-AFA7-AA6779CF00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id="{F52CE41F-3E20-46A5-B38B-0C95011FE5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id="{D2A65D6A-22B0-453E-82DC-753D7E2384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id="{EE64F242-E14F-4907-A8E1-245B508DED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id="{F891652E-ACBD-48AF-AB05-069205F69E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id="{53243EF8-B702-40F0-A51B-FFE696195B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id="{FBF04552-5E18-4231-98A9-CA074F5D64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id="{98CD78ED-7C2B-47CE-9347-EDC8008CA1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525</xdr:row>
      <xdr:rowOff>9525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id="{826C6BD6-8E60-4F0D-AB98-C1EEE5BF03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4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id="{79893140-618D-447F-B3DC-D9D61C45F83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id="{065918C2-743B-4F0C-80BB-B04BE77998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id="{43D485AD-7555-48D4-8268-0CABEBD264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id="{C05D25A8-1CFC-4C1C-A946-D03E00F39F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id="{EDD889AC-4DD6-49D9-BE49-71D3F43529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id="{DBD1C6FB-BDEF-4035-97D1-6A9669438F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id="{0613A475-2A3C-4D5C-8ACB-EC36A79AAF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1BBC30BE-D2F2-4977-BEA7-E2BD046C57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id="{8679FAD0-6E3D-4950-9B8E-2C29344CF2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id="{FC3E36BB-4107-471F-ADA8-0E95C25AEA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id="{5EB0EBD2-A8EF-4B31-A429-840D7C4CF4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id="{A1F00D1A-4B18-4372-A173-A20611C636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id="{81FAA522-23D1-42E2-BBBB-525CA6D9CE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id="{F3F48DD7-7A86-4C7C-BDA6-FEDF0F26A9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id="{33BD73D1-461D-48DC-B197-572CBA8D14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id="{ABB7E2EF-5279-4A3A-A127-53281D7FAA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id="{5858D7A5-4700-44A0-A549-D7DEBA2EE8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id="{58F8A332-670C-48E1-B3A2-AE69BC35B8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id="{09932E72-5825-431E-92C7-BD444FD2FB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id="{C97B865B-0E04-49D0-A4CC-29B275EFED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id="{66B510A4-FFE0-4666-B926-9C8534DCD4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id="{6FCD6BEB-833D-47C6-856D-2A1FF7C3C6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id="{59118EEA-2ADA-4089-8DC5-FB010F2E3E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id="{4FCE2B75-74FD-4B7B-919A-B62C686630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id="{B290532D-EA92-47EA-BB4E-CE64692E19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id="{E4034ED5-303A-48F6-A097-426382AD19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id="{24C98F37-70AB-499C-9DB2-FDC633FB1F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id="{70CAB669-782F-48B1-97E4-52AD6569740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id="{8864C7D9-A6C0-4854-86C2-CC5AF77AF6A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id="{179A7926-6DD0-4947-8212-3E607C25F9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id="{0FAB352E-FBE3-4E30-9747-9D758C0EB21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id="{B3535FC9-402D-4FFB-9114-FF3F10D536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id="{83ADF461-BAFB-4171-B5CA-ED0915816D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id="{99819F6E-CA25-49A6-B55D-6A676AA0EC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id="{134B1B26-6196-47FE-9E02-88AEE9FD8B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9C1B53EE-46D3-4DB9-98A5-442914983D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id="{B743A646-2C05-4C60-9E59-5E6D634CEA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id="{DB08950D-BBB9-47F2-93A4-61001CBC26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id="{64B4F5EF-9C2B-4F57-ACF0-F211BCAFD5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id="{6BCAD6F3-3549-4440-BAA0-4A961DE4E6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id="{C5CB6599-1018-4808-9A34-23B1E93995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id="{81E77A8B-466C-44D7-9906-3FC44F3532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id="{CD28DF65-39C4-4DF1-B238-726D50C11F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id="{8463CE3C-2FD2-4D16-B02D-D424D82675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id="{3037CFDD-0F22-4DF2-A74B-DD9CC50891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id="{F9F9454F-208D-4A9F-A167-30D4C3E644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id="{52306082-86F4-4CB3-9023-F2880AAD57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id="{682A65E8-ADEC-4A03-975A-B6F81F431C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id="{424E1083-D3F8-4B6F-ABC5-970316F8F9E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id="{225DC89D-D673-400B-903A-1849314169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id="{C2BF2FDB-878A-48AF-9421-1B2D00C8CCD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id="{A92C7DC4-3833-470C-821D-4C4D495FA3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id="{7F308891-9C25-49F9-889B-51CF2485EE1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id="{53E654C5-3789-4258-8CA9-CEB0C97769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id="{E7C3E840-BFE1-4E7E-B640-863E241514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id="{071D8DDF-27A9-4D3A-A55F-2A6DDBA19B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id="{C4ED2BBA-C69D-4E07-9113-DDD9A04D74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id="{0A39FEA1-BE68-4CC5-9A87-0A889CABAA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id="{CDC78EA0-31F5-4F76-8E37-5D522FAA69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id="{1F70E2D4-8338-4A3D-B52D-724455711B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id="{A23F332B-F081-4569-91BB-A2B74DFA6F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id="{8F3D95EF-2C7C-42FA-A05B-BB3901E469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id="{69CF63A0-62A9-4002-9EAA-BFDF12D543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id="{D9CD347E-8B9E-44E0-93AF-54D5867A61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id="{5262BB74-9022-4648-B4E2-F301A14FD8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id="{2915B258-F673-4B8B-BD8E-ADC524FF10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id="{5355502A-B5F3-4482-B91B-D167BD8AF4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id="{3A27412B-083A-4595-8C9D-FC9B732081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id="{9328AE90-3F40-4801-9F98-9C08CEBF15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id="{25D4FD7C-D934-4892-95CD-3E28226BB7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104775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id="{5DEABA21-A581-47B8-82C4-76CB0C2602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id="{207A49D6-EB93-409E-81DE-072279778A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id="{A4E09F37-2B0A-4ACB-A633-12019B20BF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id="{E2146851-7C5D-4FEB-A143-5F41CDAB90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0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id="{240EB7C5-467F-46F7-B3AB-B4542054B5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id="{9A599AD8-B9D6-4C2B-B7E1-24CE957FF4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id="{906E7DB5-62C8-4933-ACAB-B0FD1565E5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id="{D3F437C5-A881-42C0-9CC0-EF819156519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id="{42F7FB8F-B2EE-44F7-A3BE-EF933853CD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id="{8188298D-FB87-46F4-99D3-AECF8175D2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id="{77D11409-B721-4D45-8DA3-1638F5B91D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id="{E69770EC-1052-459D-8340-040E858637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id="{F9BF8D55-548A-46A6-BDFF-6E765DFC02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id="{E780F908-421F-4963-BA79-15F75EBD6C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id="{0E0AAC4C-C9AC-4AFC-87BC-394885BA330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id="{F73A58CC-991B-4B1F-8288-661F0FD358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id="{A6930F12-D702-41FE-A2AD-17F248DD3C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id="{AF33969D-2F1B-4E76-8378-67F8895211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id="{8E54388C-EB68-49B0-8804-6F9F6465E31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id="{EA30C111-140A-4C32-B21A-7AD4705C9C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id="{1B2DDA3A-81E5-4F06-BD32-19F841BDAE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id="{E6AC0940-CE4E-4A16-ACE1-709CB98FA8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id="{624C2F03-FA56-421E-AB54-2AB1455EB3C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id="{77AAC2FC-F2C4-4E0F-8F3F-A3B675525B9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id="{D4E0F80A-F5BD-41BB-B4C5-C78C551417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id="{DF6A8B29-F229-41B3-A6F1-20D8D0D8FE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id="{F59C8618-DCF3-4342-8945-03EB944CD4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id="{BB2D8AFA-9E29-4AA9-9253-77635FB238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id="{67332CE8-F552-4702-93F3-0BE781FB42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id="{32231090-CDA7-4987-BF94-1B5184786CF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id="{0300A3C6-BD13-4669-A075-79E1FFA15B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id="{5418F57D-16F7-4603-A410-0EE2995723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id="{C6CC8CEA-F5F7-4500-AFA7-2F068DD7BE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id="{CCDF0DD6-2124-47CD-A476-02AF62C891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id="{C09D2D57-0C71-4D10-B56F-712DB6FB581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id="{CA06A546-D344-43C9-84F6-A6F9F2A23A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id="{2F08F52D-5A53-44A7-89D1-A81C005164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id="{2FBBA741-70DD-4EAC-B9C0-8114A89CFE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id="{6B65CEB3-EADC-421A-9E0C-C3EC234874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id="{335022ED-1CF3-442E-92DC-0C45BEB6FE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id="{25FB32B9-918F-40F8-A0B5-326355EA090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id="{92996764-397E-46C8-90BE-0B75F65E90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id="{C030CE1C-E90D-4F21-97F7-B90170C0A3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id="{E8EDC7EC-BF8B-4323-A3E3-A4BF69A6A4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id="{1ED4D2D6-4C37-4970-AF68-076FBA6003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id="{334948C3-42B3-44D8-A00B-40AF2E6865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id="{B206AF4A-61F0-45F6-9587-D54A334633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id="{2872B17B-1A01-48EE-99FB-FC7EA2A643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id="{9F49DBCF-4FC7-4344-B44B-29AA029F7C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id="{6BA2BC7A-3319-408E-90B8-425E8D0928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id="{96EE8BA0-20D2-4967-858E-448638F206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id="{B9217F00-471B-4AA1-91FC-FF7BC0A386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id="{5C536151-98E5-4722-84E4-DD054D81DF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id="{881713E4-AB88-4D5B-9D4A-26F5D73B97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id="{E5FBFB40-F36C-4584-8F94-F6644DC49D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id="{0CCEF33E-067B-4A88-A3E6-A724CC5E5B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id="{BC4F5C1F-B1ED-4EC2-9458-F2F6F08978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id="{861AEC64-3823-4E04-9EE1-F3109874C5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id="{A3BF550C-26B2-4924-9E96-0ECEBED1BE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id="{8083F0BD-8C33-4E0C-8AEE-05C519F53F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id="{79120916-937C-4874-8023-239494C958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id="{1C8C797E-9345-4A9B-9503-3A33213B646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id="{755CD1C8-7BB9-48B5-98BD-E0306D92CC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id="{69C57616-452A-4F11-B133-49A7C1C8F2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id="{C75A77C4-86C1-4B97-AF33-960372AC08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id="{04ECFA81-FF03-433F-9BB3-CE5CBE9A3C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id="{7A017CB5-9211-4E7F-A02B-33E3303915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id="{97D6C0EA-B7CB-4D65-B89A-D3BDCB277B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id="{EF71CF35-045E-466E-9602-01FB160251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id="{A334F975-473B-431E-BC00-A1051FAC76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id="{1EC230AB-BDB5-47D2-AAFB-F337FC99EC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id="{FC5625CC-B72A-4835-A823-DEC3E1866B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id="{D4A1F601-A2AA-43BB-BFD7-B840CF40F9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id="{4B605E4A-DB05-486D-83BD-43AEE95132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id="{47C42D78-D3C3-4BA2-A844-EF18848043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id="{C693392E-1AAA-4BF1-B4E9-497166FAB8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id="{D5CDAAA2-B089-46C3-B927-612AF07E48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id="{9AB23434-8F25-45D1-AFB0-698DD9C08C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id="{AFA262C6-F589-4BAF-A8E0-E5589EEFBB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id="{BD078351-F71A-4BDA-9AFB-6B0F81A0BB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id="{88895055-4CA2-4575-A324-6BF8626042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id="{0903F008-A011-461D-95E2-64C723ADD8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id="{59EE8CA3-3BF4-499B-936F-0D6A7097CA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id="{D8334B69-1A78-4539-B5F9-88AB30EB04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id="{929CB40B-A2A2-4509-B7A7-63A37B0781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id="{BDA4E505-4FAD-491F-860D-53C63DBDF0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id="{C9EDF867-87D1-4292-B2DB-3DD388944B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id="{A0CE1185-971F-4665-8082-DF8E1F3B75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id="{5DF6F196-FEC3-49BA-AF32-5F9CFE79197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id="{035C3422-4433-4FEE-904A-9246090186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id="{31ED4D79-135E-4405-B66B-144F84AF8C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id="{138153DD-7621-4FF6-A5C9-F4C4ED1586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id="{6037D33E-EF0C-4F37-BCA1-4B669B4700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id="{67474E4D-3819-48B0-936F-0ED30CEABD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id="{D67ED78D-0B01-49B0-8819-B3167FAA79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id="{9BB73F7C-3134-4242-BC91-49D2DA32FB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id="{C25BBEAE-43C6-4C04-9E58-4829B8C92C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id="{DCCFA730-573D-477E-A0BA-176C340321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id="{DFD791D5-6078-4749-A23B-349937CFBC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id="{561DCF17-D788-4C62-9692-E7145DF9BD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id="{A61DC7FF-09F3-40F7-8B89-404221DA66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id="{35EE82F4-105D-4018-971D-F8F37DC89F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id="{DD5A6CF6-AA30-4DB6-A41C-D5B44B6325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id="{0A439CE2-EAB2-4DDF-AB75-7C6E82D66C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id="{78CC811D-B19F-4EB6-876B-6FF44860A2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id="{09FB3E78-DD61-4E35-B225-12B56CA1BF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id="{B42D2454-127F-427F-912E-D63B0D9BBE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id="{7C5A69A3-6348-49A1-8C2A-E154FFCC0A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id="{267849EC-D2A3-40DD-99A4-7A4A895B0A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id="{6906DAEE-B3EC-4E8B-B97A-A561BDDE15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id="{43C3CA0E-314F-4B77-8132-678D76D822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id="{4165C742-5E1D-4AD4-AEB1-3015B4947E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id="{3E899DF8-E122-453E-823E-A280C4A96C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id="{8392250D-801B-4234-BDEF-55D575AB08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id="{CB62AED5-C790-44A8-915E-3A57C892D8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id="{20923C37-5B9B-4E4A-BFC3-757F3CCBB6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id="{CC87BA67-F441-41F2-A3D9-3363C5F02F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id="{7A67BDD9-BEC3-4714-81F8-1AC729BF5B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id="{85F9FAE5-9BEE-4722-956E-E7A856FD4A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id="{092AF60B-5E89-4140-9E87-919571EFAA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id="{92AF622F-E070-47C8-A28E-3BC1A6193A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id="{8DB47EB9-DFBE-466B-AE16-BBE2AEDC0A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id="{A6C6A102-28D2-4479-875A-95CF50EA08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id="{221C7B86-F2A3-4972-B18E-CC64C15ADE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id="{22986D31-961F-4038-B9DE-CBA30A0464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id="{896197F7-9D00-4353-B78F-58739DBD0B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id="{355859C3-1679-4BEB-8B35-989B4F9909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id="{0B283333-E671-4F60-80B9-F7901DE2D7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id="{E4806557-649F-4D88-A9C3-A2423A5747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id="{76017D8A-DE72-4F02-AE62-68C360ED02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id="{3EBEE4F0-925B-498B-919E-26D2B2D846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id="{B8C1995C-A9E3-400F-B65F-948512E779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id="{04A7BFF5-AC94-43B1-B638-49AB61572C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id="{4EE0F546-6E6A-49BA-B29F-59A1EB3B60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id="{954787FB-3CB2-4553-BBFD-0CB6562326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id="{06347D7A-41F6-4778-BDB7-A3481036DB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id="{611BBA7E-3135-4DC1-98B9-493E07C8577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id="{39E1B9CB-C25C-4A43-A343-EF6084BC54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id="{76504E9B-7F1F-42C8-BF7A-C01AB31FA7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id="{F676D114-E49C-43E6-9FAF-A62D38D298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id="{5650E0F3-0416-483B-A8C5-A46A5132AD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id="{1FBBEFE7-64FC-45F0-9834-F518D120A6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id="{7972F636-0FBC-414C-A6B3-B978C1FE1D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id="{494DE1E3-6AAE-48E9-B09E-244CADFF49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id="{51ECBE25-C6FD-4C25-B145-0772B6257F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id="{66253DB9-18E7-4B48-80CC-4050D31875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id="{D9F478C2-599D-479C-9879-FA75954009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id="{2B877DBD-0D2F-4732-8C4A-D1FE9E1BCD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id="{23EFFFDC-C6EA-4AA8-99CD-11C544B641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id="{53B7AEA3-8B78-45C5-AD03-7142D1BB13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id="{6E248E4E-51A9-4EAB-B0F2-5179D224BB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id="{1F0269CF-4D63-4D69-B622-833B910733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id="{386FAC44-D305-446C-B61A-A04293677B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id="{6EE24A49-18C3-4248-9341-73E0A1B69C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id="{A1D35D13-3B00-408A-899A-36D969FCF4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id="{38F5A14E-AD8F-4F3F-BC33-100E81EBA9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id="{88736B92-12A8-4449-9CA1-F84E53E449B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id="{BE766F02-B959-472D-A391-285D851D1E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id="{2B1069D4-B87E-4D1A-BAE1-DD25AC3A18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id="{EFC999D5-2593-4A99-A55A-609C3AD594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DBDA6FCC-65CF-47C8-A401-F15B87720C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id="{670B57A4-7BBA-4E76-9D89-0A49278BE8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id="{581D9766-A387-416D-B523-E79CC65D83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id="{D6D46DED-0DA7-4D40-90FB-21E0A6A43D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id="{FF46847F-3CD4-4F61-9F11-B74F21F0CB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id="{83D6BF0D-3144-4ABB-8063-C320F2A4D0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id="{4AAFCDD5-4BE0-4432-93AE-C226016F26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id="{7A3D7829-CE4C-4382-ADA9-8CDC0D6660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id="{E35EEACC-91F2-4366-BBC6-9F4AA3D52E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521</xdr:row>
      <xdr:rowOff>0</xdr:rowOff>
    </xdr:from>
    <xdr:to>
      <xdr:col>1</xdr:col>
      <xdr:colOff>619125</xdr:colOff>
      <xdr:row>523</xdr:row>
      <xdr:rowOff>123825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id="{DBA276DF-19B1-403A-8C1B-6E48FE32EA4C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id="{2809DEE1-E5FC-4817-9355-D53C066453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id="{09305901-6E34-4B67-8F11-EEB9A9152E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id="{BF90EABE-35B8-4C5B-B25C-AF0E2D1BA4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id="{4C675B1C-EBEE-4B7E-9615-3FA58615C8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id="{2E8621D5-AD4B-471A-81C5-54C6B09435A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id="{0B747DB6-587B-4731-AC6D-B1FA9C29D8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id="{0E434AB6-9865-4E8F-8CEF-92DA1C4806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id="{E3997AC2-0ADE-43D4-BC76-47C3C68B36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id="{53C3340A-F650-4B89-93AA-5231E29931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id="{1ED7041C-877D-4B58-A432-FB352D8E25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738F639D-F5A5-4A88-862F-419ED31DC6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id="{A28ECFC1-AF86-4580-8C1B-E3E21AFC9A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id="{0FA13984-07AE-45DB-8601-180C0BB646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id="{E03B7D2B-8955-4018-8D2A-EA6209FE6C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id="{2AFBF4C1-DD43-40CE-B477-59D3610F78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id="{0358C459-663C-4D15-A737-8FDFA863CE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id="{02A4C45C-44CC-4B0D-BF36-8279AFA356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id="{88F9CCDC-489B-4800-A3D7-4D17586129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id="{DAD1A55B-5641-4B42-88C3-68AD186060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id="{69463F35-1D9E-4D53-BB9E-9CAFB09EE5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id="{4620BA94-5164-460C-B0A1-1B0209BCFE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id="{7BF12E92-FDA2-40E4-90EA-A023F0FE9E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id="{B1BAD2C9-911B-43DD-B858-B2BC20E9C0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id="{F8F6E533-AF88-4D46-9F14-ADBAE664F3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id="{DD9CD96D-D047-4156-B53E-7B4CA13EE6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id="{34F5CBAA-32B6-4EFF-AE3D-58AC937DF0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id="{CB1DFE90-C0F5-405A-A869-6C676D891E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id="{8BECD1D9-2484-4F12-A522-9CD3DBE2AC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id="{C5E62BDF-2F57-4EA5-BFBC-D4C3F02889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id="{C86D1EF5-FF6A-4388-9199-3FCE9FB751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id="{939D7093-3A76-4275-9E94-B56DB6DEA6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id="{7F24834F-69CE-4750-8957-7B3F1FF17B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id="{844A63DC-9B8F-41E7-9E84-398C1730FA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id="{749F5424-8588-45D4-A8A1-F5A4FB7151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id="{9A2F8C9C-281E-4FB6-9E84-A37EE8B5E9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id="{0A6BBB5E-69EF-4019-B456-39D1AF6D7F6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id="{13FB8E12-09E5-48F9-A7D5-45C2116ED5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id="{03BD3463-03EF-4BB1-A431-4F10BE0F1E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id="{DD71C1CF-0E88-4E3E-98AE-8764DB56B97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id="{F599DF9B-F417-4634-9FDD-CF635364C6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id="{E8BF832A-672E-43FA-BCB7-2C148243357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id="{BF7326BA-21AE-4642-A5E5-306673CE61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id="{BE2E4EFF-BE06-458F-95A1-65B41FB60D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id="{03F9DEDF-EB61-4524-9652-2CCAEC132F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id="{7386BD73-3D83-4F93-9182-E87C4CE467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id="{03E0BBDE-42D8-4190-B956-E1259CAC5C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id="{B823297C-BE72-4587-AD31-15EEB20A11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id="{794579E6-BB7A-4575-9C15-A0C9FF6F1A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id="{6923099F-6222-49B5-B5A9-7D442CA7B7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id="{820A0602-EED6-46A7-90EA-B02645B42B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id="{D3AD214D-9BA7-4DD3-81DB-8E1EF60FB1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id="{196DAB23-91FC-49EF-9405-66EAF0B9D9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id="{EFB431B4-868D-4F5D-9DA8-CCC893158C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id="{0F7A32C4-2BAB-4230-A97D-0D3B89F8FE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id="{B898C128-F347-417D-8022-C9629BECE4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id="{030A8E2C-EC8E-4442-AFE8-3A284358FD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id="{73A9D742-8EF4-424C-9BCA-902A0BFB73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id="{8CDC7E99-B5C8-402A-93B0-1A1897FA32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id="{9E3D9D2F-E0F3-45AE-B4B3-CDD412B706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id="{20A1AADC-6672-4EFF-9715-4FA7780D24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id="{C0C132D5-5138-4CBC-997E-16B590CAC5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id="{664C05EE-F655-4D77-8757-B47A377469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id="{327E8934-7A23-4295-B55C-50369542190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1F89D8F6-50C2-4EC2-A814-299D2D48EA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id="{2EF28279-384F-4029-BCD7-0E942E8601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id="{1E81E496-2E2B-4DDD-BE45-9A3D075988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id="{CD75CC19-DF52-4301-AB99-4B4D05FF29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id="{16E101BE-5768-449B-9F59-F3EDC00161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id="{BA991602-CBAF-4898-8B4B-36314817024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id="{93E0AAF8-FC71-469C-AF3F-7B8D9EB042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id="{EC07C097-63D8-4121-B151-EEDA91EE90B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id="{039E3DE4-001D-4236-AFDA-5AC6F5A195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id="{DB8BCE6A-CB09-4D8B-9996-471C896B77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id="{78ABFAF3-C61A-49D5-B002-CC3FC4AEFC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id="{D4524AFA-1936-4D9F-A4AF-6DD2105FEB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id="{F8C4FFA6-237A-4FDD-838F-6CA1EC28A5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BDBD8F8C-02DD-4E12-8013-C89AB55AAA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id="{DF539207-2CAD-474D-AEDE-D661DF5C38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id="{7D7D91DC-2575-4346-84B9-E5861E0926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id="{BAC8ACFF-F0B4-48B9-A68D-BCBA480616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id="{4162C795-2560-438B-81D6-A5380F2577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id="{FA426674-F6B5-4888-A777-6D10FC876C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id="{104B06BC-B46C-4DFF-B4D4-865327F811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id="{6AF51603-DCE4-40D8-B430-5778684746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id="{F4A93D70-36DF-40A9-ADAC-FCD44C40A7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id="{69EE20BF-2FF2-434E-A977-0BE1A8A59F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id="{843E5C04-5ED3-47A9-B4D4-54195AA334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id="{D94E7B1B-C8A4-4094-9067-CDDD1A6797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id="{C8A7A9E5-7364-4690-A1E4-19F968B991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id="{870229C8-754D-4BF4-BA74-28A8F432F0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id="{F760CD03-921D-48B4-8486-C30EB69790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id="{6B08DEA1-11C1-4E2F-B0DD-65F90BFDDE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id="{EB5716B9-9FB4-413D-A058-E2AC3BEAE1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id="{761F602A-B26D-4C37-854D-1F99E38ABC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id="{C9F69C6C-38D4-4137-948C-5AFC8F1792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id="{F5868949-E60C-4E30-ACC8-B1240D4672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id="{153E6CE6-1337-4CC8-95D0-190225AECC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id="{B329B802-6DFC-445C-9491-CA9512A0F7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id="{4E7AA886-5154-4557-8100-81AD3B966A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id="{AB5697A6-2649-4660-BF97-B4A07F09FC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47A7889B-56C2-4A60-AA20-B5ACAFD218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id="{A5679D5A-6E06-454A-9890-B65BEA8008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id="{19FEA936-8FE8-443B-AB3C-B9C7EBBB58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id="{762F8555-7CE6-4FD8-B02A-C10E1B982D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id="{236A67EA-7051-464B-8661-057851EA8B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id="{F374D775-CF3D-470F-9194-9298D87181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id="{58A13BDA-00FE-44F1-AE31-404EB6AF87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id="{20A17EF4-CED3-4986-9E2B-9EC93131A1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id="{BAA6DDE0-34FB-46F7-9E55-A9F7348117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id="{1F91E258-E4C2-4EEA-ACBC-0588AC523E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id="{053845EE-E2C3-4A96-8E86-CB7F9BE8FD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id="{F6561508-78F4-42CF-8D88-3D52937420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id="{C74ADF3F-5C1D-438C-B878-EE66CC1E6E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id="{78E93580-1BC5-41ED-928A-8613913ACC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id="{609F9B7A-568D-4FF1-A312-3A1E701203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id="{6E849DFD-72C8-48A4-B186-BF2143715E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id="{9A17A748-64D0-4787-BED8-B7A5503639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id="{6DE3BE1B-9030-4066-81EA-9307902C3B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id="{4A24001F-D360-43F1-830C-B876B4B587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id="{418F1D64-E88E-4413-940B-1A15C4C0EB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id="{71AE9A7B-7061-4FF6-BB22-248AF8D79E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id="{5FE63D99-7474-4F04-B5D5-C0A1D090B5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id="{8F7D2AA2-4783-4A47-81D0-D89E9A6D6C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id="{45BC1342-D5E7-41B5-B864-734022ED37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id="{377A31F2-5C4D-4C84-9529-F80E86BF62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ECE80812-7E02-475D-A97B-868F9DCE9B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id="{50CA31C4-3C45-4642-8CAC-6C78770EA6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id="{1A41FA97-AEB1-4085-9D26-9F546C35E5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id="{34B0CA1F-6A14-4066-8C88-C56B32F4E0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id="{6B1F8896-285D-4C26-A237-23A8AD9E38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id="{43AEEABC-15E2-4112-B1E6-81DD8C749D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id="{6E764D0A-431C-4619-B92E-19773BF0F5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id="{F784ACF7-F949-4D65-812B-32BED7EA4B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id="{2F371187-E8D5-483C-B94B-B9842059DDC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id="{EB5E81AC-B5B0-4D0B-84A3-C7AA72672E7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id="{53FF4045-7539-4B09-908F-F9D2BF3EE2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id="{1AAFCA5B-B9C9-4E99-B27A-1EFDD4745A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id="{564E3F32-E393-4B94-A682-B388EDFB01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id="{D402C9CB-65FB-41CD-A707-9682A202BE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id="{9555A51A-1EC8-4F3F-901A-FDF3A096BE9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9525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id="{276DDA66-F968-4F97-B1BA-9DE06C0B7D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id="{CAD581A4-7EF3-49F0-B5D6-E8648C2341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5E2FE020-7314-4A7E-90E2-B56955979B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id="{C9FE939E-5597-4BFB-ACE4-D3CED34D53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id="{5EED2117-AC67-478D-A608-9F5FEAFDAC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id="{E432ECF4-B4FE-47F4-A878-B888ECA6777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id="{F28463AD-CDD5-4549-9F70-BAEC442D20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id="{EECF0704-764B-4663-BF2D-75B91B77A9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id="{FD7F33C6-0AF7-4F29-BD05-DF23AE362D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id="{22544149-7D06-440D-AEFE-9FCBE16811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F9EFDC7C-0B0F-427B-BDCA-CBD8D5849D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id="{EBCF3FEA-A6BA-4040-AB1A-C012599052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id="{107ABE2E-014B-4FDC-B2EF-5EDD5463A0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id="{AE5485C1-B694-4F7C-9108-CD94EAF1D6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id="{C1286FD7-B92C-495B-9D92-7F4FC69DAA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id="{2C040737-6B68-4FF7-900A-6710A3B25A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id="{7D3EDE7F-ED5C-47B5-A46E-55E91535C46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id="{5AA366EE-7CFB-487D-8693-449EF8E40C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id="{6F2B6B16-038C-4906-B40A-FE4DCF8BF9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id="{15B1BFE3-5B4C-4279-BBCE-A940772347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id="{F1658B10-0AAD-4CDD-953A-E1B17F737F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id="{C974A333-43E0-489C-A5F3-DD5798DE38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id="{D4036D26-2830-48FF-9451-241CEF7860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id="{236178C1-8133-46FF-A111-7D72D069DF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DA304F4C-F013-4CCE-94B3-8A53B0E247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id="{66AC4894-EDFB-4F35-8ABD-2223F7A4A6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95250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id="{D4842DA7-D1AA-45C8-A8EE-26797A7BB3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95250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id="{DDF7016E-F3CF-427F-A5F8-2E6FFD2083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95250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id="{BFD816F1-03F0-4053-90E3-FAA6A58FFD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95250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id="{C7BD7057-FB56-4F59-99EB-7133D1CC81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id="{DE7EED12-744F-4A30-A9E6-040B6FB46D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id="{63E77594-DD5F-4B5F-B2E9-52C77D8B37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id="{D002D22A-31EB-4206-9566-3D41CDA7D4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id="{5C5A9770-CF1F-4847-A4CB-8D38F00E73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id="{AF07CC24-D520-4ADF-9AAA-B808177385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id="{FB3E3CD3-251E-4386-9D9A-F2FA7A2861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685800</xdr:colOff>
      <xdr:row>521</xdr:row>
      <xdr:rowOff>28575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id="{77F2BF16-2E87-4E42-964C-2102EAEDB4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id="{7B0E09A6-F77C-4F96-9C04-ABAEC10ADF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id="{48442955-A722-4A5B-B1E8-6342A7C956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id="{9AAE5604-4393-4188-A5E5-EBDC87853F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id="{4B70D4C5-4370-44DE-BFE6-D691A28A74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id="{91C4606F-9163-44AC-B21C-33699D8B41C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id="{45BEDA91-663B-421F-84F9-96A0586F57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id="{8D412F1A-B5C2-464C-9696-B311574FDB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id="{1F312EC3-B9B1-47FD-9AD1-7DBB5A21189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id="{F8102E20-C126-4545-97DE-70386C99C7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id="{19B58365-3A53-4FFC-A456-261CDB647D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id="{E24EB50C-969A-461E-BBD0-1BB8CB60A2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id="{986F17B2-8329-41EA-86E2-FC3C38D5B8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id="{B1FC2811-70C9-4CB5-918C-D31F89E410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211F2858-7449-4BB0-94F7-FD4051B5CE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id="{6EEDF596-F881-4390-ADBC-672C384F31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id="{4E202DF6-8182-4295-8591-26F83C8AD2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id="{38A78839-3326-4FD0-BD97-7D9560D668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id="{DDA58E4C-AA7B-479C-BF5F-17BD373697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id="{CAB39DD7-7538-4361-B37B-3DEAEE1EC7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id="{9B0E9384-2DD9-4C5F-80B6-6C2DC57302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id="{5795F477-FD53-4708-A856-64C31C8B82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id="{4ADF6422-1104-45D8-8CB3-5527340899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id="{6C3D09E0-EABB-4307-B594-FED2B8A9D5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id="{13E72446-E415-432B-A108-557EBA9E674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id="{2AA32046-737C-4F65-B61D-516A2C091E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123825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id="{5B072D67-B5F0-4188-B182-5022C7DADA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id="{739EDD02-04B2-4150-8A80-EAA62518BA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id="{6E2114B4-5522-401D-A8AD-3E1A1C33BA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0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id="{2B81D0F5-9BF8-401D-B07C-B14440F583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id="{58CA3552-8204-4B7E-B5D0-5B188DCD99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id="{4C6A31CD-9F4E-48E2-9280-6005D90F15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523</xdr:row>
      <xdr:rowOff>19050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id="{EEB358E3-BD71-4271-A74B-500398879E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819150</xdr:colOff>
      <xdr:row>521</xdr:row>
      <xdr:rowOff>0</xdr:rowOff>
    </xdr:from>
    <xdr:to>
      <xdr:col>1</xdr:col>
      <xdr:colOff>828675</xdr:colOff>
      <xdr:row>521</xdr:row>
      <xdr:rowOff>28575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id="{3FF9FBFC-D815-43BD-B1AF-EC85B13BC024}"/>
            </a:ext>
          </a:extLst>
        </xdr:cNvPr>
        <xdr:cNvSpPr txBox="1">
          <a:spLocks noChangeArrowheads="1"/>
        </xdr:cNvSpPr>
      </xdr:nvSpPr>
      <xdr:spPr bwMode="auto">
        <a:xfrm>
          <a:off x="12446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id="{31E699C0-8364-4670-950B-A8B75C661C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id="{E5ACAAA8-05F1-4582-A940-C6F0D57961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id="{020CCC56-2A9C-4725-A64B-A33AED5F8B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id="{806A52DC-4AF7-4896-91FA-AE837A067C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id="{08409B35-B12C-4958-A2C7-58D0C46D5B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id="{AB0EEA23-762F-4FF5-BA70-F4E0DE00F4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id="{5FFA0F25-4E80-4B84-A73A-7C157014EE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id="{138D859E-242F-4803-8D29-7DDFEB84040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id="{8596FDA5-CF70-4CD0-9259-492EBBAAA4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id="{7154783D-3B0A-4BC2-8928-0C2A2DB15F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id="{68A89C88-BDC9-428F-A2E1-41F5F73E69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id="{DF6ED08A-F5A0-4673-ABFB-253A9B9B41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id="{20C9F8D3-8271-47CC-B7BB-7DD9F6CA70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id="{6B0DD60F-D215-4C48-A1B0-F3D6442DFD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id="{EAD68AD1-3703-4289-941E-CDAC86704C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id="{297934C6-26D3-4C26-9239-6D392F90AE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id="{53457CDA-7383-48D1-8014-8214975C65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id="{F46A8E7D-05E0-45AB-816A-506EA66A61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id="{9FD07ABE-C60A-424C-81D8-1CBF864C192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id="{BA98CFB0-53D2-4D4C-A644-915FB78B27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id="{D97559AB-F0A6-47DE-85D4-2B3B6D66B3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id="{639E4FD8-74F4-496B-BAC6-DE8227B4F5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id="{D2E134F6-959D-4B39-9278-BC6FB5F396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id="{52BBAFBD-0667-47BE-95A0-FDA0EDAB07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521</xdr:row>
      <xdr:rowOff>28575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id="{0C42F656-FA5B-48D7-8AEE-C609F30E02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id="{0ED19BD1-3FEC-4184-8A7C-0448736309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9525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id="{A7144A01-E076-47E8-939D-ED0F2AEDCE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521</xdr:row>
      <xdr:rowOff>0</xdr:rowOff>
    </xdr:from>
    <xdr:to>
      <xdr:col>1</xdr:col>
      <xdr:colOff>619125</xdr:colOff>
      <xdr:row>523</xdr:row>
      <xdr:rowOff>123825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id="{39F0A266-B40C-4D0E-B731-03E10CABC685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44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19050</xdr:rowOff>
    </xdr:to>
    <xdr:sp macro="" textlink="">
      <xdr:nvSpPr>
        <xdr:cNvPr id="2157" name="Text Box 1">
          <a:extLst>
            <a:ext uri="{FF2B5EF4-FFF2-40B4-BE49-F238E27FC236}">
              <a16:creationId xmlns:a16="http://schemas.microsoft.com/office/drawing/2014/main" id="{099E6D3B-390E-48D8-B9B1-9202FAF2C69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600075</xdr:colOff>
      <xdr:row>521</xdr:row>
      <xdr:rowOff>0</xdr:rowOff>
    </xdr:from>
    <xdr:to>
      <xdr:col>1</xdr:col>
      <xdr:colOff>609600</xdr:colOff>
      <xdr:row>524</xdr:row>
      <xdr:rowOff>19050</xdr:rowOff>
    </xdr:to>
    <xdr:sp macro="" textlink="">
      <xdr:nvSpPr>
        <xdr:cNvPr id="2158" name="Text Box 1">
          <a:extLst>
            <a:ext uri="{FF2B5EF4-FFF2-40B4-BE49-F238E27FC236}">
              <a16:creationId xmlns:a16="http://schemas.microsoft.com/office/drawing/2014/main" id="{28899809-8997-45C3-8E20-461770BC1D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id="{D4E8C771-53FD-4568-A30B-8A3A70B472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id="{EA0E8043-D567-4CF4-B592-0717A42DA4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id="{F1EEBB83-88A2-4303-BA11-1702BC633E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id="{7765AF41-5E16-47C3-9636-922458EB2E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id="{2BE9D59A-296C-44D7-8936-0E57152B88B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id="{B603E554-D163-4D00-89E5-B318F2E39B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id="{C76728DB-AB62-458E-8B4B-4C18B0C3B4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id="{5F7DBC00-4427-4814-854A-47F207B5D26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id="{9EB19983-447E-4A7A-8EFC-FE2CEA66F7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id="{8AD83330-B2DC-4B7E-9B0D-A51CBCA67B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id="{3245D57C-7088-4ACE-A66F-8C1E78D704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id="{08071BD9-D633-4902-AAE6-5C47F69276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id="{2DEB695A-8E68-41F4-8C6F-77ECDE425B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id="{BDF886A1-44F4-4E50-A8F8-E14C0EF35C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id="{D272F7FB-38FA-494F-A24D-6DFC7056D1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id="{B0361DAF-1A34-4EBF-B862-4C4F821B576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id="{128B137D-0B62-468F-AA58-28C9AA6E8B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id="{D22C7CFA-8AFD-4184-8525-9E4CEDED56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id="{98A7B626-54C9-4329-80FC-4763055202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56577"/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id="{F8915EFD-2051-44A5-B8CD-D073C27652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56577"/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id="{99D9E992-5014-472C-A019-8968FD570BD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id="{D5C1893F-0156-4230-ABCF-9041DCAC65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id="{20FF4330-7642-4CF3-B690-BCB5FEDDEB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id="{A0744717-2532-4817-AB7E-396305F937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id="{CE92C827-C5D5-4507-B575-8A4412B466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id="{8D7A8C19-0A28-4689-AB55-DA0206DCD4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id="{8C62EEBA-7FF4-4ABB-9F86-000CDB7D5A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89414"/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id="{8DF717AC-C0D2-4770-89BE-87AA85FCA6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89414"/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id="{B6CEA004-6CAB-4A21-81C5-FBC8FE6101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89414"/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id="{E2CAFA5D-8804-41F5-B063-C3EB6D213D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89414"/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id="{AECFF824-5375-40D4-843B-E6C6D1836F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id="{150D850C-DDEF-48F9-A549-3D4E3981A8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id="{6C1611F7-9340-4028-BBDD-99BA3B9045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id="{7F7D196E-11B3-4897-84A7-0B9D4704F1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id="{D42CE97B-B178-4393-B142-18D2F19639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id="{2795B6F7-25FF-4124-84F4-4BB7808BBC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id="{EEFE3AA8-3881-40F9-A5DB-022A232277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id="{F0C26A81-2B14-4687-A4D5-4DE7257291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id="{4D8E519D-80D1-4957-9A44-DAE811F8DE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id="{62618067-4FD8-4078-AA2B-3198FFD717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id="{B003C48A-46F8-4F6B-84AC-1B69648901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id="{03286C1A-E6CF-4DE3-84A5-058F9ADDDB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id="{5B94B823-8604-44D1-98C2-5E90D1F93C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id="{3AFFA600-C240-45E3-8E6F-BB20F95810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id="{D16F97A2-1B00-4969-A3FF-2B6F8435AF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04" name="Text Box 1">
          <a:extLst>
            <a:ext uri="{FF2B5EF4-FFF2-40B4-BE49-F238E27FC236}">
              <a16:creationId xmlns:a16="http://schemas.microsoft.com/office/drawing/2014/main" id="{69475590-2921-4F4B-957C-F71435C765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05" name="Text Box 1">
          <a:extLst>
            <a:ext uri="{FF2B5EF4-FFF2-40B4-BE49-F238E27FC236}">
              <a16:creationId xmlns:a16="http://schemas.microsoft.com/office/drawing/2014/main" id="{A981B6E9-FFAB-40C7-A8F1-9EA7F8409F0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id="{0CEDA566-4493-465A-9B63-BD1E2FA970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id="{ACAD58EE-68ED-4E96-9B88-7FA8F5FB92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id="{B1EA06C8-B317-415E-B6F6-C4F054C1BA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id="{D28D5ED2-7017-4DAD-AFFF-732CAE6514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id="{CB33D770-3BEC-4E26-854D-0BE2170C6E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2EB5E63A-A02E-4A3F-870E-53E6011502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id="{A8E0433F-2C22-4A85-BB28-1C97AF9FC6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452D3350-60E2-45F7-A802-44546B7AAF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id="{30035753-070A-447A-AD63-72BCC4065D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id="{04AAC76D-D256-4281-9976-32ED28AE46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id="{FED071EB-B1FD-473D-AAF5-346228DCA2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id="{1C0CD0E1-6062-417D-A586-DCBD1FFB9B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id="{CD917F46-1740-41BD-9A2A-DA9BB2B081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id="{1AF56A07-1C04-4A02-83AC-B33BFC864B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id="{D4FABD07-5AAA-46CB-B2C1-5D003B378B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id="{4713FD3E-03EA-419F-998C-CDDBB72238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id="{915F3286-9424-469A-BC7D-C5C9E39A1E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id="{364D497D-E4DB-4369-85CF-9B8B53B8291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id="{C0C69CB9-981A-4704-B888-5821DE1426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id="{47E6E124-6838-41A5-B923-DBB5D609CC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id="{12A2C234-C3C4-495D-92D3-B3563A3D24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id="{45D11965-0608-453A-9E36-1E4B77AE5F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id="{567B04C4-8185-47A1-9ADE-6F80C4BFA2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id="{4A569317-A2CB-4A3F-8E4D-48F5CD934F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89414"/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id="{B3282EDB-58A6-4CFE-9FEF-028E92AD84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89414"/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id="{8E7CE3BA-FB27-4118-927B-DD6B05D84C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89414"/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id="{5E98F5F7-95D0-4935-80AE-BB39E37383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89414"/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id="{941A64A7-4ABA-4B24-AC21-2630FC6236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8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id="{DEB3941B-D4FD-4D68-8956-24554B279D8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id="{AA3B44F3-871B-4B43-9B8B-855FFB32C5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id="{40E23E19-DCB5-42BC-9874-61DD20B027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id="{4C64C21B-00CF-472D-99BF-76CBEBE297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id="{B9D26425-A8F6-4223-8945-2801EBE5E8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id="{C0B1504D-6C1C-43F8-B9A3-4D07AB67DE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id="{C50A082B-2A8A-4F45-8D14-828E924D19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id="{BBD2A699-39DD-4F56-9682-A7EA372B07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id="{75DDAFB5-08BE-4EC4-930E-936AB8CDBB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id="{F9627F09-B9DF-4AFB-B546-26D12228987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id="{8D054063-1417-4B2E-A9A3-09A5BCA45E3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id="{C7DFC499-7D56-499C-9A48-71126E4DA3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id="{E2E5C372-F195-4E42-8C6A-BB48F86E2A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id="{43C43977-F280-4859-94F1-856734AB18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id="{9D62DF1A-4A56-4EC4-B2BD-7109BDA87F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id="{A3C0407F-6CD6-4D1F-B861-1E24FB3AD9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id="{0C5FD0EF-9BDC-4B61-BE46-9E9538ABA4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id="{BFCFF044-44F6-455A-9EA8-37D25A35BE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id="{F0A50650-713C-4F8A-B2E1-5021AE091A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id="{D478003A-E881-4B2C-ACDA-F59D8F6348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id="{DCFB8073-C43D-488F-A4F3-81426D07F1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id="{D39AA5B4-401A-452A-807D-BEAD450FE9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id="{7FF61C3A-7FC5-4221-97B4-751C2F9EDD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id="{97BF8291-7D1C-47A7-B0E4-A4683AC1909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id="{0EB08A4E-CF95-4691-8170-1A5D8DE24C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id="{C22D0A8F-5EFC-42C1-B297-B4D8023F30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id="{F2EEB2F0-BACB-471B-9994-0C27526E27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id="{92B0B6A5-4321-44CD-BC23-B061AA04F9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id="{FDA4505D-1AE9-483E-905E-3B3C91096D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id="{FB9E08CA-B860-4CBA-9ECD-A135F13D70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id="{2464AB08-2386-4F07-B032-B3C7625F8F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id="{FA3FBCDB-642F-4786-9EF8-C5414185F3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id="{2361BF3D-8253-4EF2-925F-7CAA1097A2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id="{37B471BD-942A-4556-BB29-243A11EEA3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id="{873CBCEC-A286-435F-A9F5-5A7B56CA82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id="{0E77E0D0-2010-4ED3-AF1D-C76BCB1877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id="{F57120C2-5E65-4264-8859-E049397F12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85506"/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id="{683CD805-EC26-4471-83E1-71421203C2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8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id="{5FF09446-2A56-46A8-91B0-57AC614C2C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id="{E2EFEAA7-AD5D-4DA1-B0E9-F3E7AE07EA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id="{009B3823-FAB5-4EA0-845C-11521F005F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id="{561ED061-E0E8-492E-9173-5487642659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id="{E53E99D8-9F76-4544-B8A4-F5D5C9CE4C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id="{4A5AAAA8-01AA-4A10-B7B0-D03EA5EBA2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id="{DA7C3446-CF2D-426C-9068-EBCAE63A850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id="{95895187-4EDB-428C-BBC7-F294CDCA53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85152"/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id="{55FC7E06-D9FC-4F3C-982D-65F96DE702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85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85152"/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id="{223E5F7D-6160-4F0E-B59B-6BC5E0EAC7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85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id="{247BA05D-99DF-4577-98D5-D1F492640C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id="{D4CE876A-B0BB-42D2-8B3F-8C316CEF08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id="{ABF1F2FF-4FE6-4698-BC9D-26F97C45602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id="{9849F650-8F53-4A93-A011-9F0679E4E3F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id="{B424D196-FF22-43EF-9A07-5231C67BEC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id="{8644B40D-9668-44F3-BBDB-781573A07C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98939"/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id="{B7F81226-84EE-4A49-A644-A1A3C5EDFE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98939"/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id="{25A6ECA8-CAE4-41D5-BDED-FA35C09E7F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98939"/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id="{7E8CAD39-BF74-48DD-B2E5-638C2A196B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98939"/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id="{12AF9D69-F9BF-4B37-A816-80329BABF6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id="{878EDE34-EF36-46BF-B3E8-18AFD17382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id="{9EAD1A9D-12A9-4BEA-88EF-A95647F864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id="{8EF946F8-6A60-4594-BF6C-10F8A72B5B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id="{D9140308-50FA-4C53-9CF8-60D85D9C1F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id="{9B15FF3A-F0FC-4977-BC50-E92ED08F3A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id="{1251E39D-4F93-4842-8BA0-029AF58186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id="{008F0E75-EE6A-4416-AB28-F1527CA7FC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id="{66571013-B9A0-49C0-9380-4B8DFC6F39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id="{99E96328-54E9-4FB5-8BC1-621C95E4D8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id="{D35A092B-DD23-4CC0-AF82-6E8574C552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id="{7487F0FA-DC71-4275-956A-3FDFAD1818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id="{EA8A46AF-7CE7-47CA-8D6F-9757216D0F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id="{FA6D0BAC-B40A-4C3F-88C2-B6A10D9829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id="{4AFD2168-3D67-4D7E-803B-9050A49CA3F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id="{C876245B-8BD6-4D8E-B79A-3C57058ADF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id="{6884658F-25DF-4BF8-924D-A8F95152CD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id="{4AA3ECB2-F630-4282-9373-5CA904B552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id="{7BC4EE52-41F0-4328-B086-46AF99E248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id="{3F0D8DC4-F261-4399-A4F4-87F490F8AA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id="{F844E7C6-B6A0-4335-AF28-1722BE3CCB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id="{F71D242C-8D5B-4539-820A-973E2351AA3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id="{CE33ACF3-B0BA-4A02-86EE-4CFBF1F562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id="{036DCD18-B7A8-45F9-9AC0-068DD0CE65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id="{5A768432-DBFA-4FA3-BB2E-A9118B0BBAD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id="{DBF6EE9D-702B-48F7-974D-59D5A28DDB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id="{D41D3507-E076-4966-A2EB-A91FE4793D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id="{CF9C8E79-72B0-4521-8EF5-CAA2FDA2DED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85506"/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id="{8B61FF61-9DE2-4D5F-A64B-5F00F3FD73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8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id="{56C258DA-BF07-44EC-9162-4219FD7A450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id="{665D6D81-9CB7-4301-8485-649852A324F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32777"/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id="{1A05DDA2-01D0-4AC5-BA5D-A17C944A332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32777"/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id="{CE7E17C7-7AED-4DCD-B429-1BDB06D819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id="{B61F14CA-87A3-4D4A-BD8F-2EDBD2F4CC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id="{84011CD1-F16B-4CDA-A1B2-AA19F02716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32777"/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id="{C9722126-2DF7-4F52-973C-97A29E1CC9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32777"/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id="{9EAA95CF-4710-44E8-AB41-5F5D247355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32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56577"/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id="{972EA1A0-DBB5-4CEF-9F96-19C3524036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56577"/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id="{10F4CF28-9B99-4D3C-9CAA-1629C8DE60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id="{5880415E-1813-4AE3-AF13-229633D146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id="{784D5117-1E6A-4B8B-B68E-A5C811F119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id="{D213DF11-A4DC-439B-842C-CA2A4FEDE5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id="{F5628191-79FC-42D1-81B8-C9A5838EFA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id="{DA9293CA-3302-489B-936F-D3C5B7383F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id="{79702688-F87B-4CBD-A89C-924C1907F1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975434"/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id="{0F490341-92CB-4688-ADEB-93D415C7F0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975434"/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id="{FB26CF2C-94D7-4455-9339-6FB5212303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975434"/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id="{5A8342F9-DC2F-42B6-851B-511B14835B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975434"/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id="{37349997-374E-4CDC-91D2-7B8786A539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975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id="{584DF83D-3B32-4EBC-893A-B4492F79F9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id="{1E489C2B-7B99-49ED-B892-458AA9A707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id="{D6F6622E-D269-44B9-B5A0-3AA8B95B92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id="{90167050-BD0A-4B0A-A413-8C962727898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id="{08851313-3224-4A61-9A65-C2705E9719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id="{5119275F-EB3F-4C2F-9A1F-26113EFEBC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id="{3D0DB64D-39F0-4DF4-BA09-9ADE78CC3B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id="{3E2A6A99-2C53-4BE4-A024-4E57859808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id="{59319E7E-BFB1-4721-83C8-69133E8E17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id="{E21D4BF5-8087-461F-90AA-26A93EF207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id="{7FA51FDA-3192-4F8A-9C40-87D78E829B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32559"/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id="{808FECA1-8327-4893-BDBB-79126A4B59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3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id="{CA82A1A9-9166-49AC-B9E0-B5229387FC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id="{A8AB8834-253B-43EA-97D7-E8F555F237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id="{85AAED55-6BAB-49BD-936A-0A193575EE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id="{E18F2F89-24D4-4683-9521-83D4025701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id="{B9412423-9E17-4752-BAFD-AB51E5715C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id="{6FE5BEFF-BF74-45BB-B6DE-C4FB9EC095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id="{DF4F8921-87BD-4E63-8C6A-2C8641C92C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id="{E6AE4BFC-AE0B-4FD4-90A1-046C86FFC4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id="{A2A8F694-71B6-4D90-8483-7990597955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id="{0FD937FA-14F5-403D-B04E-07156814BC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id="{4A0338DB-2566-4730-820B-94502FE26E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id="{6955B49D-7E6E-4A48-B015-6BB5F280CA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id="{718AB244-48D2-429D-AE5A-5CF21D5DDC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id="{FFFCE52F-AC1A-4591-BED8-8C50DCC291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id="{F296B079-ACBB-4536-A129-1FE7C5324F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id="{B56B2518-6D2B-4F09-A99F-9DDAD51C25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id="{2CFF4341-3204-451E-81F4-4D816BFE5B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id="{03B07296-925C-4334-9512-73409E29E52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id="{98407783-F2FC-45BD-8D77-C1FC187C36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id="{8F66B5B0-5F57-4C91-A19A-ACEA685FC6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id="{4831F7A2-3F5C-4CF8-BAC4-DD4B5FE699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61352"/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id="{2B75BD16-3D35-4080-942D-4E20BE220D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6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56577"/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id="{F1ADF4EE-4F7C-45D2-8AB2-5025AFE1DE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56577"/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id="{2EC05710-5894-4B59-BC10-D169D94300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56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id="{8E20CC73-9F1D-4E68-A6BE-8E38B4D212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id="{4F30BEAB-F2F3-47AE-87D8-069C2E3EC87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id="{9E4F8BFE-FFD8-418A-A886-31B3403191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id="{F0E2DEAD-24E0-466B-B102-61D38376B7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id="{F7B54007-F8FD-4FC4-BDDD-813E90D17B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id="{A65B4A3E-DC70-4E92-9E60-108DA97BD9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98939"/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id="{B262A292-282D-4E29-8C6D-8143EF09D73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98939"/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id="{C75CC4F7-25D9-4659-85D0-01FFC1AC78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98939"/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id="{7FC59CCB-D279-48C5-A9C2-B45E0DADD4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98939"/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id="{D91B792F-6681-4489-B21D-FD81ADEC25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989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id="{CA7C6254-CBC6-4D62-B1CE-6F7397093A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id="{19668EBF-EA32-44D1-831E-A8E314DFA3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id="{E4BD9219-6ED0-4031-92E7-89F2FE7FBF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id="{B11D1075-FED8-482D-9CA5-25EB5958D7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id="{7A9541D1-835C-4844-AE88-AAE6E12C31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id="{DC26CF08-D1EE-4818-8212-BBA4EB04E30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id="{C3629813-5A47-45BC-ABF2-DFE10063FB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id="{A44C4407-4000-4FB3-947A-3465D0ADBF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id="{8A2E7A3C-53BA-4874-BB9C-086C8299F4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id="{28DA1F2C-AE0B-4E8B-8B7B-367016C30E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id="{117638C8-9647-4C97-B95D-BF9D5BA462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61134"/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id="{276A6773-BDFA-451E-A9E1-E661C881F9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61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id="{4313BEE6-97F5-4EBE-9641-071E40091A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id="{E66B7395-2AA1-41D1-A58B-8731436F15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id="{9D1E4BA3-1523-487C-9D94-E4D116A7489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id="{293CD02B-21B7-4D59-ABF8-00B5F1B480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id="{EBBBDD04-9EFA-445C-8469-CFB89DB0C75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id="{C69AAD12-6146-4A82-A4DB-878F19E378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id="{18C96BBA-FBB4-4AD5-871C-7DE688EF46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id="{2DC327EE-BA3B-49E0-AD1B-81816FC02A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id="{61F6DBB8-A035-4D1F-ACF9-D606BFBF0F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id="{DEB4867C-0F22-4C59-967F-05D1BBDCCF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id="{A34FCD68-FCB8-4682-9B56-D29F3F8AB1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id="{E01243CD-837E-490F-B504-C3EE2AD17D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id="{DC03EFE1-7225-4BF1-8DBD-A704E76C28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id="{864C5596-6F50-43CC-B6E5-9BD55C9073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id="{61CC3C83-AD2B-4320-A85A-9CAA7A7267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id="{324FA603-9E0C-4758-B41B-3B5D097A12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id="{3B2BD842-41C1-4485-A389-DFB84DF0C9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id="{9534B588-7B6B-476F-BDBF-DA959204F4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id="{AC026D15-0BB5-418A-ABC5-84BF1B7DFF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id="{AA0A7E54-7BDC-4C83-8C03-AFD69D7FBD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id="{62A489DC-AAB9-4D04-948F-722475FF54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id="{B24F246B-5DFB-4FD7-99FB-B3BE59AC74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id="{EC55CCD4-ACF7-4D81-8A9F-A8D9B7F4931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id="{F814D295-14B8-48B9-BDD5-02B735AF614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id="{B09A13DF-91B6-4F6D-953C-84257CAD14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id="{D17A199F-1774-48BE-99B9-48BF16FD1C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id="{30E45107-794F-4D9F-AFE0-7656AC370D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id="{358BB27E-846F-4A1D-B3DB-49DF40D7C2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id="{669E70D3-1472-4C09-97D6-ABEF7C03E4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521</xdr:row>
      <xdr:rowOff>0</xdr:rowOff>
    </xdr:from>
    <xdr:ext cx="9525" cy="290281"/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id="{15E93F78-932B-4C95-9313-154089FAE1C0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id="{445F28E1-BBE5-4E2A-B782-B54736A99C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id="{FD429CD7-DFC5-4AA0-9099-F987AFA2CF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id="{6220F094-3B7C-468C-A3FF-28DE5FEF61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id="{EE32B5D9-8343-441C-A605-A042E8E168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id="{87F510C3-C431-435B-B739-9313CAB795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id="{369D6B56-1DD3-40B3-A169-672BFF0F70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id="{C50F68B2-9BE3-40E3-9F97-2F45F3C044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id="{3FD63077-AFBE-4D16-BF23-DB012D3E57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id="{AECF53FA-8E95-4F2D-9239-A9B4FCA19E7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id="{57E0CDBC-FEA6-4726-95BA-66AD5DB05B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id="{63EB192D-D264-4BC9-8A91-69BE4EF921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id="{F4989672-AD26-419A-B99B-CE6B45E219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id="{D342B40C-E0D5-49AA-AF41-777E44E93A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id="{0EE8808A-C36B-4AA4-9344-C99715B6EE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id="{E95BE03B-DEA0-4A86-8F6A-1AA18B7BD8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id="{9A9A87E1-F6F7-4D00-8610-6B3FB8CDF1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id="{83DC08FF-5111-4EC2-A56A-2D7928F87E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id="{16B6503E-0AFD-40C9-BADC-F1E1BC9A66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id="{33653D3D-26EB-4598-91F8-FEE4E8611C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id="{CA4197D7-11F5-4AB0-A546-7175969F80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id="{A4416D1C-5CE7-49CC-AD63-75DE702101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id="{E43D6850-8DDB-406D-8231-397C85A29D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id="{ADF79024-2526-4609-B7BC-94A9F69265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id="{9A1A09BF-6E01-4890-B8DC-14F2E2E481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id="{F5180456-AE6E-4900-A4D4-94342C9D3D6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id="{64FBD833-90AD-40D8-9BE7-71B0E175D0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id="{B43D85DC-4419-42D6-A95A-000F249944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id="{D78D76A7-5928-491C-8CCA-000E827B5F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id="{37FB9C5E-E1A5-4E4C-B0AD-8958E0B04E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id="{3F3376AA-3F26-4B9C-9E39-F09840B9CF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id="{B6B8AB88-9E4E-4BA8-B974-EA8E9ED708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id="{A338E54D-7E9E-4A15-9809-9AF2CD3583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id="{CFB47274-3B32-4260-9012-8300EF4802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id="{6DA32CCD-ACAF-49D6-B2EE-4EEBF9074F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id="{EC18178C-C0EF-4981-BB1B-63B1ACA57E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id="{5F226644-EB58-454A-BC5D-FFDB3A6188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id="{D44A4A4A-5475-4AFE-8702-81464F5225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id="{763C6F70-245C-4951-8E26-CA9940DC62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id="{8C892432-F11A-41A9-8AA0-49F91285E9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51827"/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id="{CE4C2D06-26FF-4EA2-B112-F7043293CD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51827"/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id="{684182DE-C9CD-4818-9792-4C2159D7FD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51827"/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id="{E7DDADC2-6B5D-4730-88DC-F66B485F23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751827"/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id="{96BEA6D8-EFF4-47EC-9333-3ABFAF4FF3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751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66102"/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id="{E9065AC6-BBD2-4E80-910C-2BEE786065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66102"/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id="{A74DB4DD-ECE4-490E-8A55-227E3FB4547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id="{89F598FD-81FF-451C-BA9B-721C0FBA28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id="{7E67E897-C542-4FF6-87F6-D6E1137279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id="{8C1948BE-23B8-4951-B683-41C12A8CEA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id="{E81FF70E-EE9C-4109-B263-E22E74ACC8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id="{063BD402-67F8-4370-811F-62179544FA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id="{CA123797-4359-4491-9D0C-C7987A5098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79889"/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id="{94CAD910-D418-4322-B965-959E55C426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79889"/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id="{256179C3-436A-4BA9-A19A-958A69B838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79889"/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id="{2A97ADC9-5F3A-43AB-8094-39567DFC79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479889"/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id="{30E34E03-09CD-4352-ADA4-577E91350E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47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id="{0F45E551-E797-453B-8C72-AFDC50C996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id="{0CB883CA-50EF-45DB-AAB6-1C4BAACB6B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id="{1257104C-DED7-4DE2-80A1-258C547456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id="{A2289352-A5A8-4363-99AC-EDC08B295B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id="{9FE3B613-C695-4D12-A5FB-BE92B59F1F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id="{D3D8C670-06A5-4165-A8C2-9C360F79ED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id="{0CDA9F62-7522-48F0-B2B5-A899B19892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id="{4DBE25E2-E1B8-4EB8-A621-2646B1EE64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id="{B610E255-3811-4A7E-BFC4-A0A75C9EB6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id="{1FBFEE8D-B956-4371-AB34-7C91329CE6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id="{B22DFD12-090D-4032-8E3F-80915EABB1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851609"/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id="{FA2528B2-62EF-4DF7-9574-77BAB9A1BB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8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id="{2C1CAE0B-AADD-4D3B-89EB-B8C7BF2C05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id="{AB079F21-A4E6-4C0A-A339-49D779EC63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id="{55895A63-AE3C-4E9C-B028-2BEF0986403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id="{601B23FD-1482-421D-9386-B08E509209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id="{27F16E7D-ABD7-408F-938F-7424B77861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id="{E90AA0A2-F2C7-433E-9190-23D0DED1BA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id="{C159522D-B4E5-4B06-AA8B-1D29D55158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id="{9BC652BC-3C5E-4C13-AB11-20A470EB45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id="{38D5C3C1-B744-4A22-9449-91A3A239D4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id="{D5659D97-9AAE-41E0-A471-4E30C790AA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id="{618EEA42-44EB-4FE0-8F84-155CAAD031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id="{91F68B0D-5945-4412-8EEF-492CA532C9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id="{0E17D04A-B979-40AA-8F08-4686BB72EBC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id="{94A59964-C0BD-414B-9E60-D27A1F68BC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id="{3E7148E4-8E3E-44E6-8E63-3ACF83C0F2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id="{2070EE6B-D0DE-414E-9852-C600838E41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BF792325-01C4-4820-BCA6-DDC86902A8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85506"/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id="{360A34AB-EBC6-4BD4-969F-0267BED654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8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66102"/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id="{BDD281AE-6BD7-4B94-8DBD-8F483D8853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66102"/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id="{C65BC97C-9713-415F-A5A5-2875318D15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66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521</xdr:row>
      <xdr:rowOff>0</xdr:rowOff>
    </xdr:from>
    <xdr:ext cx="9525" cy="290281"/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id="{5F570F80-EA66-4268-9E62-495C4643FDED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75627"/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id="{D9A66D32-C9B6-4730-9D78-819C70C4AB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75627"/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id="{3E0E441E-7288-4D74-ADD5-3109E44149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id="{A1ACDFB5-D73E-4F32-B687-CE2A94E72B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id="{925ADA0B-BC12-4847-BE1A-E7A8DD8C8F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id="{89A06508-1E8D-41AA-B612-CCE12DAEB1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id="{284E0816-5D08-4E05-9BD7-35AD9A2F00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id="{10C64B73-0952-41C6-8C8D-D198986639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id="{F17E5107-DA77-4F36-8485-6A68399B20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id="{3682DF87-0CF2-4C7F-8808-B40D070580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id="{CD3C63CF-7B87-4303-BECA-79631BED2D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id="{F7C46036-7C8D-444F-BC26-6420FF61DB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id="{213C4166-4679-4C18-B5C7-DCDCEE85F0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id="{6505ED31-0554-4008-A0D8-BFA785D015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id="{4B1ECF30-9DFC-4EB4-BB62-45998C12F9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id="{AC1AC5B8-0370-41D0-ACE2-210AE59B80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id="{CAAB62BA-A61A-44EB-9F20-F7AAAF9ADD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175981"/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id="{FB93188C-4FDC-4A37-991D-5596B6A487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17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id="{0012B40A-CE31-44FD-AEFF-BF8396BF0C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id="{B0D4693D-A35B-44AE-A607-28CD2CDAA3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id="{C36156BE-1D09-48D2-B64C-A7F54C7471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id="{C77B6706-227C-4D60-8453-F1671318CE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id="{564EFA91-3E71-4BF3-B4AF-DFB4D91303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id="{ECAF15B9-C419-4ED6-9FD7-AD48B46D0A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90281"/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id="{6AB3DC28-A4A6-4F92-882B-C19CE9A4F1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521</xdr:row>
      <xdr:rowOff>0</xdr:rowOff>
    </xdr:from>
    <xdr:ext cx="9525" cy="318856"/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id="{353F3A93-2AD2-48DD-9F52-9ABB720D495C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3188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94677"/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id="{5084EDCC-7A78-4CBE-BF09-00E9EBDAF3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94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94677"/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id="{7A36DDB9-C531-432E-9833-F95E7BFA21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94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521</xdr:row>
      <xdr:rowOff>0</xdr:rowOff>
    </xdr:from>
    <xdr:ext cx="9525" cy="290281"/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id="{D10C9821-8A4C-45F4-91AF-11FAC2B96826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290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75627"/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id="{E423F589-15E9-499D-8F4E-4949AC09C5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675627"/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id="{B03A767F-5917-4A6C-AFC9-3C13DED2DD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67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536914"/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id="{EE8FF692-E4E2-4412-AAC2-F632DEF5F5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36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536914"/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id="{8107C94E-FE5F-4D3B-960B-6F22EB2F9F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536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id="{ED59C280-7EBD-4E4C-B529-D85C54EC21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id="{0D3F8B9C-80BD-45BC-81B8-55C3C5C5D7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63A5FA18-B5E0-444E-8C2A-38D4A66FEC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id="{D003AF0E-4A5F-497B-9F03-57C249DA12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id="{4DB3F58E-A0E8-4091-A288-D98B668743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id="{E903AAE8-2AC5-4B0C-89F0-81991102F7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id="{B6D2EE09-AA45-4670-95E8-2D494450AC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id="{C0F6E455-E789-440B-B35D-44FC41ECEBB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id="{D89B0F98-08B2-4300-9EF6-CC150F31E9D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id="{3E703BB4-A841-4841-9F75-7CFC5215F51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id="{E77FB2F0-736A-4774-ABB4-15F41DECEB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id="{C6F467AE-EA11-47C4-BF40-308C905AE2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id="{28E96B72-0703-4711-84AB-A885EA99E1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id="{B234341F-55B8-400C-B7C6-7C6088529C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id="{65DCE893-8FB7-45C1-A32F-D15CA91AE9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id="{0704B3A2-E0A5-4572-A87E-4B7D816B18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id="{E6001A7B-2FEF-43B0-9EB1-BA19A90C1F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id="{CC73F672-50FC-4FAE-AAE3-FD932AC1D5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id="{34346AD9-9ABF-4AD0-9CAB-72934F7FF2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id="{824B660E-827F-4B5D-A4CD-5AF3991126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id="{8EF7BE18-74F5-4C85-8773-35AE7CA3B7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id="{843241DD-A1BE-452A-9469-0917D6F987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id="{57BB112D-5F9E-45A7-A179-F93C80AA0B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id="{0D5F9DD9-9478-462E-BBC4-A726B12368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id="{AEEE1EC5-0DCB-4DDC-9848-82CFC627BC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id="{D60C9B33-706E-459A-AB2A-08DD831EDC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id="{4C7D4A5B-D86B-48DF-8BCD-6294565D6C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id="{A1B07FD7-96C5-4278-83E5-CBD03A1B806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id="{C696A92D-B2D6-4E91-AF7C-D6A9B1496A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id="{3A3E34C0-1B14-4780-837F-78D91571C5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id="{87E8EA3B-2C79-4670-9CB5-3986E7C862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id="{D41B336B-9A85-4D30-B8E1-0447837D76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id="{9C684A14-1294-43F9-83E7-5CCE167879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id="{C931F9E2-3A40-4C49-A8E4-AE6C86D82B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id="{C63BC3F9-9E24-49F4-8538-2EB4A8C826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id="{AAF31E16-4B3C-4298-B461-B92DFA1033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id="{ED2D3AC2-B9CA-4182-87BB-A5038E2DDB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id="{F247A067-D793-4F83-9476-597710EE44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id="{C7FF9EC8-BD6B-42F3-B4E6-759A0D0B6F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id="{8B994B58-B2FA-4269-B4E8-66CA3C5FD7A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id="{09F1454B-F366-4D1A-A045-CB042DB0B6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id="{5A04E352-1A6A-4DA2-AC4F-1B1C675432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id="{31054645-7FA5-47D4-BA0C-42D1DDB54F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id="{FE19607C-C577-4033-8BBC-2E0820635B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id="{18A243E5-B960-4864-A981-9A51792800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id="{0051A46A-8754-4092-8334-D2732CA649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id="{E9735ADD-E981-42BA-A99C-539EEB3D7FF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id="{6D340E4C-180B-407E-A6FB-6AB45C39DA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id="{B1EBD6ED-F7EE-4168-B71E-52015AD0B9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id="{39727C40-3394-4187-B1B9-11E777382E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id="{B47E13A6-299E-4B4E-A678-D6A809295D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id="{AACBA425-0F20-48CA-8EF0-0926DAF330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id="{6C7B0A44-4D45-4DDB-8B37-A0066A87C4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id="{431F2108-337E-46A7-B7B0-B87DD8298D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id="{692F4D6C-801D-487E-9AA8-6BD2304303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id="{16E9C5AD-4C6A-4374-9752-8F12A2F8ED1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id="{9A4D7626-48C5-497A-9725-9EA096220F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id="{B6C4CC53-2929-4A43-B41A-CECBC8CA0D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id="{809472A7-CE78-4C2D-A1CC-79DEEEE3D2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id="{F13A44D1-D02E-49CB-8119-9B148B1693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id="{E930464E-A244-4E68-8E45-595CF8EC4EB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id="{516F0417-ED8C-4848-BC81-0F05097F2C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id="{02D5379C-BAEE-4F17-92DE-FF62E8D0F6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id="{3A44F3AC-49B5-4A4A-8349-057CEA1F83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id="{25E53029-B2C8-4D2E-BE7E-F93D2CE04E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id="{E071023A-C961-4818-96C9-A7803CA7D4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id="{E51C109C-E317-4143-BFDB-B9422A5499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id="{0D9C9CB4-4B2E-4588-BCEF-61FBF52FBB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id="{E74ED200-F482-4D45-9BFE-9A7AAC5ECA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id="{46028268-8214-4B77-91EF-3D20F7B8C4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id="{BD37104E-20AB-425D-A4AE-46C49FAF3F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id="{F8DAD567-93F1-488C-A286-87FF0542D6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id="{F22718F1-13B5-43B4-A374-740E1E2D5B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id="{C3AA224E-E774-42F5-8557-3C9FCC7358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id="{915E560B-F293-4304-B489-D7540436E3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id="{96A7AD11-B32F-49B5-AD96-51E5B40814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id="{148E8519-087C-4F3A-A595-667FCF1972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id="{7EC068C7-9F2A-4863-8BCD-9274598251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id="{4059ECC1-1A80-415C-80ED-3D61BEE37D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id="{CCD7519F-66CE-4DAA-B6E4-4CEB2228E3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id="{226545A1-70C3-44BC-8085-62DEA94C16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id="{1E6FD2DA-3553-4D43-B8E0-09E7E4C639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id="{EFF67C78-CCD5-4DEF-8305-AA9A11A27D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id="{976E0B79-8324-4A54-AC0C-77A008A5CB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90122"/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id="{5882E645-6976-47FE-89CE-6B4D2D1F67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90122"/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id="{ECE62BBE-1E11-415C-9A21-EEEC27F857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id="{B5F7AECF-0A53-40AD-A771-D8F2677195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id="{6B5E3B44-9F52-4010-9627-1AFC5B1367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85725" cy="28575"/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id="{C557323D-02F7-47EB-81F0-2E106A48E2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id="{20779202-7663-4754-B00C-04B073C3A1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id="{5A7A7221-040D-4479-9659-F44EDA4AC7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id="{822EC831-90B0-432E-914A-ED879F0F63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id="{8C0C5522-7197-44F6-8A46-41F7C6FBA9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id="{7567590A-1794-4176-AA01-7A0E277F05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id="{FE5BE1DB-489F-44D4-9378-3C69F16B851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id="{2DB5379B-B8AE-491A-B79B-4FD6004466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id="{4CA4EE06-4454-4BE7-92EB-D386237158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id="{808CD9FC-FFA0-430A-A2E9-649CD32D0C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id="{EC6E0090-B7A9-42FC-B5A4-35012ADC27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id="{DE4267D2-D268-435E-997D-F34B6350AF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id="{4A44D73A-6517-4354-AA9A-5B725897FF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id="{E5A660B5-B764-49CB-93BB-B9FBAAFFF0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id="{1FBB668B-26A1-494C-AD3C-4281151FC9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id="{6D0B76F4-84DF-4903-90D7-74FB1D76BC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id="{0375CF7B-7F97-4E01-AD5D-0D7115B444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id="{DD4152D9-2F43-46ED-BE2F-AA526D9ABF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id="{FF8421E8-A7EA-4A48-A2FC-7CE0E7B719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id="{3BADE1FF-7F68-457D-9CC9-6BF11D7A4C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id="{4D549983-27A7-4EEF-BF9E-105C833999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id="{740053EB-E7EF-4126-B178-8B0A0D0713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id="{56B4CA37-1F6A-41AA-9337-70C03E5E08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id="{2ADD1FA3-DB12-45B3-878C-7449074D54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id="{CC6BA6CC-FDAC-4C4E-B37B-3652C131F6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id="{46A3EF45-3A02-44E8-B8B3-7A2291ED37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id="{5A2C927D-70B3-4BFD-AEAF-6CD7A1615D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id="{E16A7D44-C093-45B0-9D26-7EAC9D181E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id="{40C814C2-4A22-4810-BC00-1A7DCE0C33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id="{1F27E34C-9FB5-47B7-B054-29B0006792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id="{624F6F2B-C548-4D19-B19D-27ECC4471C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id="{1A8D733C-7DA3-4B4F-85B1-7AA9869E06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id="{FE259810-5674-4BCD-8585-66CA6274F9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id="{4AFDC1D3-2ECB-44CC-B753-8771C80E89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id="{9DFE03B8-3852-42A0-9E94-7CB67F10E0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id="{20843500-5B8B-43D4-AA6B-788713E614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id="{023A6D12-D3ED-402E-8D38-272ABE885A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id="{E9E78870-FA26-4024-A7CC-C926655BE1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id="{48EF95FD-6554-4101-9C47-4D7017920C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id="{EA10FFA3-F724-468B-8B2A-A5EF4F19D9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id="{F59008D4-7995-4141-8918-5835A5E6493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id="{9F9D93AB-A5F8-4D68-8F85-61065125A6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id="{EED3EDEA-03D2-44B6-9EAB-2B14AB5CD22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id="{71F435B8-2270-4390-A9EC-92B09EDE7C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id="{8AA8F156-B6F5-44A4-812B-FF0FC2E993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id="{AE62B45A-F8F4-4BDB-9B4E-EA472271F0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id="{D4DD4766-DB21-4548-A76E-A60F9A7E05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id="{2B9BA1EA-9EB6-4839-8114-7DF803835B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id="{A22379FC-6C29-4B12-BF98-370CACBBC9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id="{DA17C7E3-CF02-4862-A9CB-714EE8D136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id="{84C408C9-B8BF-41E0-9F54-F5843602E8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id="{F620A09B-ACE1-44BF-A0F7-6EA1D33295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id="{CA13FBCE-9E9A-4EE9-AE33-B7FFE1F132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id="{88C38F04-97B5-4757-A61E-5D2FF7EBF8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id="{4E0844A9-FB52-488B-A237-279F2FB79C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id="{B6AF8DFD-9FA8-419B-9D79-73D2D08C32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id="{A5E7B35B-0D1A-4922-9A44-EE8C633CF4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id="{D18AD2D2-F65B-4DF0-AB34-0A40F0405A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id="{A7CD9858-D3B0-4327-B1E1-B7A5B60C72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id="{48C6E31E-D390-48F6-A9CC-973D92307A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id="{3EB5FD62-9937-4C52-AC2D-B5BF6BE3DD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id="{28CFC16B-650A-4487-B8B8-6C11ADB3F0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id="{8A1B96B1-DF1C-41CC-AE81-2E59FFC6E6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id="{8BC8C8D8-5C7A-41BC-8912-9C22B9C6D5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id="{FBA790D3-DA15-4DE4-ACB4-8BCF9ADF8F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id="{69D074AB-9495-4672-98B5-B2F81DEC6E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id="{854EC614-2717-4CD9-B25D-DB4E7989E6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id="{757B9116-0FD4-4219-87FD-D153D83C50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id="{CFCD72DE-773F-4E9A-96C6-B864624F35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id="{5D7AC722-C463-40CC-BDF8-FA5211B56F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id="{5F41C8F3-DB1C-4D7F-852C-C8DF9D432E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id="{A584FED0-9F4C-48B8-B055-807528CF76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id="{62DD4655-888E-4F9D-8F2F-0EC85893DA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id="{6ACB3F84-5A3F-46EB-996C-4A549645D63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id="{7F1B644E-11BC-41B5-AFD4-F242F77B563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id="{287AF72F-0A63-4984-85C0-133F0A6E6A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id="{E22C8183-6671-4FDF-8625-9D8F5A6C25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id="{C7FAB6E2-C065-40FE-B497-35AE88C3200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id="{980D355B-539E-449B-8B85-23FB245393D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id="{2FC87B67-F03B-441F-A3E9-363A795CB3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id="{83AAD296-F4A9-4E3C-B260-450C91595F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id="{738D742D-B7CF-478D-AE75-3EF31DA4584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85725" cy="28575"/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id="{DCFAE5DE-D235-411D-A71D-DD6B47D793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id="{A8D4BF1C-353B-4A17-B71E-2D709FA862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id="{406E4EF0-ED73-4E91-BEDE-3022D67F16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id="{9CABE026-BE00-4EBA-A285-2D72C19759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id="{8D92F3A1-50E7-4F9E-979D-2B09B04625D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id="{3E7CC1B6-87E2-417E-89AF-5DD6F13A73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id="{E32CEE11-FD6E-47CF-9811-84E0B2F054D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id="{A8E0CF23-828B-4B11-9D33-32E944BDB0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id="{3769F7CD-E382-4313-8B01-3D6915EE53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id="{4C3F7C7C-7E60-421E-8D86-541C6EAC62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id="{E5F2E594-2A1C-4069-89D7-F2D06FA9DA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id="{C3DE27D8-6999-467F-8E4E-5B157AFA00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id="{A06EE248-1988-4FC2-8526-C7C85EAE10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id="{F68E8913-5193-44F5-BCDE-9366DE75B1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id="{A860875C-D371-4011-8EC1-0783A5873F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id="{EC8D6F34-6A4E-4EDB-8966-B1200B4F7C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id="{75A52550-7B81-4F2B-8C76-D7BCA085AF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id="{8FFCA00A-C101-4EA5-A4C5-B78F0BB791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id="{983504F1-2EBF-499E-A619-3DBECC66C87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id="{30F5194F-34AC-4BBF-BBFA-97E0F06077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id="{7B622651-EDB6-41B1-8225-CAAB7E46D7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id="{3D91B4DB-2BAB-4374-B550-108494CBA7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id="{B3BFB725-5A39-474F-93CC-97A1B85A40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id="{825F368F-8486-431C-818B-513EC6F996C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id="{3D9C0572-41B6-416E-9F28-F742A7C593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id="{4C4E556C-B56D-4F70-94AA-E5AC5CC543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id="{F43286CA-0D1A-4856-9A86-228F1719CFB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id="{05A64400-726A-4771-BFCE-120CB61C60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id="{4E326ED5-7707-4A57-ABC1-CDE2927AE3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id="{3773473E-2251-413A-8FE8-B22EA82CE86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id="{FF4D3396-AF3D-4FA3-B369-C4185F66E0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id="{F19ADF4A-A82A-42CE-B6A1-29B33E1E32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id="{74C0D7D9-E868-4279-9EC5-DFAB00E26B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id="{9FBC5768-8668-4647-93DB-814429671F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id="{71385F33-234E-4764-9282-71474AFC11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id="{74BD905A-C06C-4E13-8E92-BE51D50794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id="{76AEAD47-1F22-44CE-9DA0-8DA927AF247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id="{2FD656C0-54CA-4A79-B431-3AE2BA14C3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id="{F1E96302-DF3B-4DDA-BC31-A12D89D600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id="{71B69C9D-9F2C-4D14-992A-1E37B381C5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id="{9ACAC084-9610-4D0D-892A-BB722E8C7F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id="{5673ACB4-6968-48E3-9E51-47D7A980C9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id="{65341855-56BF-4707-887B-FD722930C4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id="{B818B602-5EC4-4F09-A08C-920BBC971BC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id="{57A7704B-65D2-4081-8444-D1A86264B8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id="{FF54E4B4-25BD-4174-923B-C01F2D57AC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id="{9AF3BE55-69A0-4966-9D79-9A2E25D31A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id="{B616877D-65DB-429A-8686-90C8031144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id="{FD699C3B-A041-49F3-B054-414C56F9C6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id="{37236AD3-F631-4F59-B202-DEFE34A349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id="{9BF50634-94FC-46CB-8E6A-70DCF43F48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id="{59664008-F356-4722-9CF7-CA03CE458E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id="{5664AB25-CD48-4A0C-A78E-1D72C3DCE8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id="{181131C2-70BF-4832-9A58-D1664533AC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id="{5095B3E4-D577-4231-9D13-E77B2B2BC0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id="{837F7709-19EA-4FA5-ADF8-BEBECD0090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id="{57071FDB-3EE0-4EAF-A855-F5520A7113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id="{F2BFDD5B-924C-4D9A-95B0-DF6634E0BE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id="{156B3E06-94E2-42D0-B291-5580FA20C8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id="{70BE903C-F179-41EB-A518-9C9A97B56C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id="{A2324E42-808C-4AF1-B9A0-FA1B89528A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id="{8F2ED484-66E5-40A7-B13B-3E81386B77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id="{176E376F-ECE1-4564-8933-F2311A07A4B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id="{68D2FE26-9E51-49EA-9C4A-060C52A0D5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id="{D901D61D-94E5-4CFD-8C68-95A4BB809B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id="{A04CE6BD-72C1-4486-9B5D-E2DBB18E6F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id="{C61DEB62-8540-464E-B186-91EB98A90A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id="{8E9CB3E3-3EA9-4A4F-939B-6143ED59D9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id="{F5762451-C329-43A4-8E22-8C07584F03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id="{D24386FA-0B17-4EF7-A463-B465CD168C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id="{0914E973-7B66-4473-A888-C226A9F6A5F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id="{AB9AB523-E3F3-4DD1-85ED-22760EB118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id="{BC4D1DB7-F9F3-4B6A-B080-66A6AA7CA1C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id="{EB0B9EB5-A8CA-4AAB-BFEC-BA379EA408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id="{7971C219-0B9F-4C98-B653-043622C51C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id="{0804CD03-4CD7-4715-AFAA-64966E040A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id="{138AD4F1-63AC-4E04-A7EF-D7A6D3D7111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id="{1581BF19-5F6E-4530-982C-6FED79EB9F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id="{138130C4-0A19-4A7E-BC71-3D9B5DB961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id="{ABF007FD-395B-43A3-BF7E-E08F03362B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id="{1F036265-DC2A-4572-82CC-BE724FB9BB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id="{2368FE8D-66F4-4D09-B607-B103D63442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id="{CD872CA9-1690-4C38-B27C-9A1BCCE985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id="{7A3CCD88-2253-421D-92F8-47CFE7D38E3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id="{7C7EC97A-6DAE-4601-BAAE-CA36832EDF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id="{3A543299-FDCB-465B-B329-E6BDB798ED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id="{28A76A69-A33C-415A-89DC-E52EE1E6E95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id="{2C59545B-F6A6-429D-BD8D-E2FEBEC717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id="{CA01683E-1F24-4596-B31B-08618FC8B6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id="{DBDCB292-1D5B-4DB1-81E5-6F6A6A04FE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id="{B67C0446-489A-48FB-9697-7194BC9876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id="{E5327BC1-9D76-4D1E-8B6C-434C6E05B0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id="{3CC467A8-4895-4455-B479-3AD13AB1B8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id="{E63A29BA-D3CB-48CE-B2EB-33EBAA5F0E7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id="{5DF88E41-4E1D-4016-B654-20A9BF6F81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id="{053EDD1A-A385-4170-96E9-E914B32693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id="{B8E39648-69C7-435A-A142-97E2E6712B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id="{779ABC8D-2077-492C-AA9D-E251BA93CD7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85725" cy="28575"/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id="{4374E2DA-0D65-4646-B74C-A8E5A4F193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id="{BB94EC06-303D-45F8-988A-69C28A69C9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id="{1D3867B8-54C8-49CC-B2B1-F2C718E103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id="{65414342-906E-473E-BFC2-90031C1AAA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id="{6B81DFC9-E955-4580-88BC-654A94CD7F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id="{CB6976CF-A4A1-4D45-8994-F61E1A61583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id="{AF794F1E-2F96-4161-B51E-C2E0AFBAAC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id="{C4A3A81A-F5AA-4D95-9530-FB136D7732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id="{8DDE2F5F-D288-4E77-8A57-0B154A1326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id="{3AE2478E-5E7A-444F-8659-D76DE2C14B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id="{1064D072-B960-4EF9-A28C-7C13E5C660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id="{945F7BD9-F1C7-41EA-81C9-82531FDC38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id="{985DED5C-64D4-4E29-AF2D-33783984A6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id="{624F7678-883F-4EE8-9F18-77FA596CF79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id="{AB5523E8-F3C3-4EC2-A932-97BC922271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id="{83731039-A616-4689-96A8-B78E85918A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id="{0509C895-26FD-47DB-BD3B-08FD5BFF42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id="{3550F6DC-AB86-46EF-9F56-571111846A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id="{0B02BB25-F533-4AE7-B8E9-05EDD7B8CF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id="{7BCDE2B7-F48B-425F-B3AA-2D89F08151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id="{D4BF8C25-4348-46B1-AEC4-5F7A6593AD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id="{AC8E82EF-2E4E-4BAC-8E04-50751CD4F1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id="{77936A31-6742-4EFD-B04C-F5FE2E7846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819150</xdr:colOff>
      <xdr:row>521</xdr:row>
      <xdr:rowOff>0</xdr:rowOff>
    </xdr:from>
    <xdr:ext cx="9525" cy="28575"/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id="{3F4B9911-A5B3-4ED5-9D5A-84F9B0183353}"/>
            </a:ext>
          </a:extLst>
        </xdr:cNvPr>
        <xdr:cNvSpPr txBox="1">
          <a:spLocks noChangeArrowheads="1"/>
        </xdr:cNvSpPr>
      </xdr:nvSpPr>
      <xdr:spPr bwMode="auto">
        <a:xfrm>
          <a:off x="12446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id="{13F36230-42B2-46EB-9790-FB2FF0ED00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id="{321EAA4B-47DB-49AA-B966-CB30FFC11EE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id="{47A12BE8-24F3-4882-B6CA-513CB0D78A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id="{F9B6045A-9B31-4EE5-8E3D-E6CFEC31FE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id="{43336A79-F792-4DC5-82E2-68974FE97B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id="{B35BEEFC-C7AA-48F5-B8FE-EAFAB24F20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id="{99ACCFF5-0961-4AE6-9D70-E09298405F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id="{FBD0A7E3-B65D-48BF-BB8D-6DE21980F5C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id="{5027C5B4-67A6-407B-9212-AE880C6131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id="{4ACAD4D8-D8B6-497F-BA3B-A285424C2D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id="{54FAE0EE-E6B2-41DB-ACCD-9F065F5B47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id="{7DCC5701-FBC2-4D6F-AFD7-0E7063357F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id="{8C24FE8C-17B3-4341-95E1-3D20A862EA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id="{1361F284-CE66-40F4-93B0-60C145A3E6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id="{58E59D53-B870-4BAB-B452-354A18DE4D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id="{857F780B-48C6-4673-BB42-4569B0C470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id="{00666A7B-53E5-4D66-AF2A-B2E62E3DE0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id="{1BD36517-C13E-48F9-9A51-054A840A9C3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id="{86B96D9C-F4A4-4DA1-8535-FE34F4FFF4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id="{AE185640-B3B6-44B9-B52E-691FF79540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id="{F591A9BB-CA85-4661-8858-DA226455EDF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id="{20058ED5-B024-4D5F-9D6C-4FC3B15BC0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id="{34483A3F-04C2-4A9C-939A-2909C7946C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id="{4C283A84-52BF-4A10-9CEB-4C80FECECE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id="{6191689F-C7E6-45CF-9D8C-7CFD2D47B9F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id="{786E7047-EDDB-4FA5-821E-20A279CEF9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id="{AE5C4803-32DF-43A6-920D-1D8C897415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id="{A01B7BFE-8758-4688-8653-78EFB10D62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590550</xdr:colOff>
      <xdr:row>521</xdr:row>
      <xdr:rowOff>0</xdr:rowOff>
    </xdr:from>
    <xdr:ext cx="9525" cy="28575"/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id="{B335D213-40E6-4F7F-B4A6-5F671BD45EEC}"/>
            </a:ext>
          </a:extLst>
        </xdr:cNvPr>
        <xdr:cNvSpPr txBox="1">
          <a:spLocks noChangeArrowheads="1"/>
        </xdr:cNvSpPr>
      </xdr:nvSpPr>
      <xdr:spPr bwMode="auto">
        <a:xfrm>
          <a:off x="10160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id="{8D7F906D-BA60-45CE-9BA7-A8190C30C7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id="{CD8C0004-3D79-4C89-B8AA-4F697EC35B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id="{79876D98-4B7F-450C-9BB2-67D87530B6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id="{7D3184A1-FE74-44BC-9CD2-D21307CF9F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id="{B1E1467B-A2B9-4DDA-92BC-FBEE8B6280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id="{9C52E648-3D2D-4B6C-A28A-0F53818BCCB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id="{8232438D-8A5F-4658-A110-3BAD821F09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id="{50F2390A-D2DA-493A-AA45-555B874DE6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id="{B479BDF9-C8B2-42D8-9366-4B8E7AA543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id="{E5649FB0-2091-4D05-86D0-9B6E2022A7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id="{DA1786E2-5486-40DC-836A-BE40F87A48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id="{54584230-815E-4474-B47A-2DC50FA987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id="{304804B2-C408-4C9D-A456-6EA6588C09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id="{2698C3EB-3CCE-4BA0-84A9-C8BCABC40F8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id="{FC437E16-AA8C-41C2-B18C-68592065499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id="{4A8F023A-B9F7-402C-A242-3DF27BB551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id="{E39715C4-1429-48F5-85F9-6C05577847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id="{3039A3AA-DC87-49CF-9BD0-7C4EC7A931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id="{4D45DE86-67D1-4920-89F6-57EE440FA6A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42715"/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id="{467BE6BB-302A-413E-BF05-61E16744DE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4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id="{89F5B347-6735-4701-846C-8EA6BEAC40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id="{EE92940B-2542-41F8-A31C-143BCF0118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id="{A0199DCC-F80B-4BDC-89C5-D60EA3491F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id="{CD1E1B0F-86B3-4C8F-ADED-8AB4C10F1B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id="{996232F0-B8E8-4ED6-92D2-C4F418AE1F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id="{42DAD942-13B3-437B-8CEE-CB89B77615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id="{BCB036DA-B172-4A8F-85F4-E15AAA4811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id="{F77EC28F-71B3-44E9-BBB8-1D7D0ED781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id="{E0DD2BCC-224C-4CF4-B87E-CA2C0BBFDB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id="{1368B3D6-082D-411E-97ED-2A886F0916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id="{A98D851B-DC52-429A-9910-4446804C83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id="{C2DDD5E7-AE1C-4CF8-A16D-65B9C777FE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id="{8A2D3AB3-8996-4BA2-BCAA-6BBB1FE702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id="{0FC3B551-E4AE-4B39-A161-E9A3A7AE8A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id="{E97BB98C-80EA-4584-B482-B3B7071292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id="{7A53FCE8-B36C-429B-86A9-3A41B5AA4A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id="{2D3607D5-AB0B-4460-8D9B-58F599D3AA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id="{44302C09-B118-434B-97D9-F04181DAD9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id="{B6BA56A3-3CD4-435D-9AF9-82193FB8DB6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id="{BDDE427E-7D79-4C07-B7AD-8C8F5AA922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id="{BC705C3F-9FA8-4883-8CE9-187F2845553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id="{76238AE2-A700-4A32-BD93-6212268341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85725" cy="28575"/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id="{A222CBB6-EE1A-4BAD-BB2A-DF5F835E4F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id="{FF2236A2-426B-4473-8065-9BF5C27A39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id="{E6FE5823-0F05-4EA9-9A45-84A155F442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id="{75E19D0B-9054-43A6-BD78-F7DE7588954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id="{63680414-4E91-4DB8-8654-C2F24DE36B4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id="{3E8ED4E9-870F-44E5-8848-3DE4FD7BE4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id="{58A9650F-137F-4D25-B54E-17FE140F93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id="{E0720625-4FD4-4388-9F19-9E5947F0C4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id="{2D5FBAE8-44A3-46BB-9018-7403FAEC74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id="{1F13CCCB-872A-4742-8A54-0BCF2450F8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id="{9E700C47-7F6E-4757-96E9-E51C12E68C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id="{FFE98705-B924-4579-AFF6-A301A267C1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id="{91F9CA13-D15A-49E7-9803-F9681175B0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id="{8CCDCD81-418D-4997-91DF-433D21D016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id="{0C6329E7-C4A5-4DCA-ABE9-15FA67ED33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id="{F5F8831F-5909-4189-BCE4-D8088BE4EE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id="{67589B8A-BF00-4178-BB03-8EA1AC0866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id="{A5B91CC4-81EC-4A6A-8437-8B7E768368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id="{9E340CC9-DF54-49C2-A793-E8E268D669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id="{F6C8CE8F-1279-4B9D-8063-231BBD7010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id="{34051313-0413-4FD0-9340-76E72A2EFD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id="{99041AE7-2115-4972-AE43-A6DFDD2295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id="{B1886F3D-CF4B-4E05-ACBF-D90BDACBAB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id="{67D03519-6AA1-4C18-8A69-550ADBB1267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id="{E0805E76-D106-4DAB-A8DA-A1750275E7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id="{57CBEFE5-6ACD-43E6-A4B6-5B66F5D577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id="{910BB6D2-3CD0-48DF-97D6-D47F513928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id="{380221BE-8762-461D-8434-383CFBD7B90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id="{99AE24A9-261F-454A-8A16-AA4BF87E91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id="{11B14C1F-8F93-41E5-A3DE-526CCA4988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id="{D947B909-A596-4B96-BF06-8614E4B20C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id="{8A4BB24B-B09F-41A1-AB5D-764B006B40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id="{9653054F-50E0-4C61-B10A-E1BE9524DF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id="{46184E5F-AA5C-4E0E-922F-8145C0FB76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id="{E3F7C1CF-7137-4E75-B8DF-217A01345B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id="{FCD117AC-C396-4201-ADDA-EB82F581B5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id="{B1549D46-D69E-466C-B1BA-98771F9CBE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id="{28302C6F-3C83-4F3E-8F8F-7DABEA8DA5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id="{C4B7FB3B-91C1-45BC-9441-BB73441A71D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id="{50AD4B00-EF19-45E7-BAAB-F36721CDB0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id="{B09EE264-ED51-45F2-A68F-17A4EDDA3C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id="{4C0AFE7D-7B47-408C-BD1F-68229FC89BB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id="{49C27AA4-47B2-4877-A65D-C9A42612E8D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id="{D6C7ED89-5614-4DFF-9003-50C7EC50D1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id="{1AE29BA3-B161-454C-ACB2-6A32CDFAFD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id="{B01A12AE-9000-467D-A661-7E474D0F68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id="{9B83CD8A-BBF4-4402-A773-85C2444C4F9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id="{80C6793C-A653-41FA-82B5-14FFF06650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id="{A8A70948-6EFA-4DE5-BCA1-EB63AA9AC6D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id="{D7613824-226E-42CF-B0CD-E0EDE11338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id="{57E3A4DF-FB70-4455-8B5F-4CF9AA705B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id="{97BC5DF9-7356-423C-8BE9-28B0BEA85A1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id="{F1FB3312-CA09-4664-9870-B1BAE50E31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id="{E882C6B7-AEE1-4194-9542-B9C4DF0141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id="{6BDBE8AC-0C09-42AC-9BBC-A9AF26FF27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id="{E5FCFEB9-71A8-435D-8C3C-FB66857AFE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id="{21F889F8-9606-4C94-B8CF-FDDAF4C4C7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id="{1BBBBA6C-46F8-4DB1-BDF7-1CDD8CD23E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id="{2EDC7FFA-03FB-4508-A043-421A58ACE3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id="{468AB5BB-4A1D-4CFB-9456-B6D254D33CF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id="{8064FB08-9E8D-4BE3-B741-CFF63F93B75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id="{08E0128B-CABE-4E3D-A9B5-12B269BD252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id="{9B91A602-135C-4319-9095-9142B4C57B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42715"/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id="{5AFE2D6A-B7C9-4E15-B578-4C01F86D96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4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id="{4F0DEC09-8310-4DBC-A21D-1A999A8EFE7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id="{8B07A424-6501-4A4A-862A-14509A86147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id="{D1FEADAC-860D-4612-A220-20715F9230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id="{584C9A22-46F0-4015-9833-6819224CE1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id="{C318D17A-D747-409E-BE46-9E804D2589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id="{F49092D2-C644-4C74-84F1-0A01C82084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id="{0F7904A6-301F-468D-873A-CBB71FF939B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id="{0470B2B7-2D0D-4BB8-8B98-DFD552F4B9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id="{DF74A4F8-D7D5-424E-AA61-C32E7B4ACA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id="{4BE0014E-3495-4280-AA7A-01CDE72EF5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id="{40E782BF-1D63-45E1-B581-D338F5FCB3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id="{2A7F9173-E0AD-4BBA-BD25-F9997FE364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id="{9DA6534F-6EFA-4BA1-8AA9-E3EC59BF68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id="{A467ED95-522F-4084-A8C3-591D0D5D693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id="{9BF40C56-B373-406B-B54C-B0452CC5FA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90122"/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id="{73196286-121C-4BC1-9CBE-01E93335E4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90122"/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id="{AC68AA9A-A327-4C8D-A429-081978D19A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id="{97643AE2-E804-4F14-8F91-97181C10FAF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id="{95B29028-52A3-4B93-B458-1888A522DE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85725" cy="28575"/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id="{5DCBB759-B223-4C6B-9317-9C0AC083B64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id="{C6B1293B-24A1-4F2B-B153-0439AEBF63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id="{9320C34C-DF16-4DE0-A167-DC0B6F0704B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id="{ABCDD2AC-B247-4FE4-B627-A8D104A043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id="{94005687-71D4-4C0F-86A1-905E22B1D1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id="{531A4C24-4A78-4B31-B8CE-EE823C923D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id="{57BCC7CE-093D-411C-90C6-906B4CAA88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id="{A8B46380-68A1-4EB7-979E-86945FDE0F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id="{2B89570D-E9CA-4FA1-B427-7384CBE854B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id="{8A532AEC-B4C5-4E64-8E4D-54705122F01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id="{248ACFE6-AF49-49D1-B98A-0C8E596DFA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id="{43E8882F-4F34-4D7E-8078-3A32B055DE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id="{DA6B2094-02D8-4BCD-A435-AD6F99DA404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id="{AD334B55-50EB-43AD-AE9B-3954B6AEDB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id="{B103FEB4-227F-4EAD-A18A-0823744E00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id="{C313F6C2-41CF-4899-B926-40FD46ED71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id="{B1BC040B-7E14-473B-B758-B02E2EAA37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id="{441A1403-78A7-4472-B3D3-ADE73288829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id="{654F4EF5-633E-4B52-9F81-098CBB45BA8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id="{13BD47FC-3BB9-4FBD-8E14-4B991DD833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id="{8619BFB8-A3F2-4F92-899C-09AA088A31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id="{EC802EE3-28E6-4610-B71A-BE5269DFF9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id="{798C4CA7-83F7-4AAB-8D70-5187A6491A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id="{109991C5-3AED-49C7-9786-FF9B1695A1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id="{6FE2CD13-DE09-431D-9AED-BEDE422B50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id="{E759385A-B84D-4A30-AFE6-DEC1BE2684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id="{5856145E-7132-40BC-829A-C5B9040714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id="{24731852-5483-4294-A480-6712E58B45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id="{76B9FACD-E5DF-48C6-8199-22E969D622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id="{BF90D20E-7D8E-4302-B131-60C53592C0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id="{E1EC226B-0D0E-4FDA-82CE-E5243B97DB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id="{650E2095-0827-45FB-8DE8-43BEA4089E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id="{5625EE83-4C1E-488C-A14D-768C1327E7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id="{27923B62-D8CD-423F-9E53-BB69475BEF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id="{8AFD5013-5E9E-4267-8795-E08A9224DB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id="{33A66C42-0605-4149-AD4A-01D50D4266B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id="{C0E8D63A-9EA2-4468-9981-5321FF66E5B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id="{904EB92B-E73C-44B2-9A51-81DE003EB7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id="{069C19DA-BC1F-4A67-8407-A25D12875D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id="{C6BCE4AB-91FF-4CCA-BA83-0A596F0108A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id="{AE6728B0-70F1-4DA6-911A-ED5761F6E87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id="{CE05BDF0-AFD8-4BFB-A0D0-6EB683F703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id="{A04220E1-BD45-4F38-ADC4-690839DA28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id="{B1490AE3-B75C-4274-907E-BC4B74B712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id="{CBBE7BF4-4012-4E69-9891-2AA22DB025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id="{7C6E0CB3-52DD-484C-A03B-AEDF7012FD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id="{4FCE4D74-EB42-4F03-A63D-79C5F1C95B6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id="{20F06857-E71A-4721-8140-6EB82E1C36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id="{6870FF5F-DE0A-4B9D-8DDC-3AB8D7B3F8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id="{4CC4185E-C8BA-427A-877E-4874737656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id="{FF95B6DD-4D9A-4F8A-A485-BB04CAFCCAD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id="{4F92D0DD-3777-4FD1-B46F-4384E575FA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id="{C866BAA3-6ABA-4844-9DC8-38E67151C9F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id="{6EAC77A7-B255-4D86-936A-DF98E5EEC9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id="{F4B6F94E-88E6-45D2-AACA-639AF39FD9F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id="{43B95E5D-DDEE-4258-A138-EA4B376A7C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id="{44F4344B-0FB7-456B-9AE1-C4C037CC42A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id="{1F077554-14C7-424B-8979-502325D0E0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id="{88C89BA5-44BA-4C38-ABAB-EFB1B136A3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id="{6BCC03E7-F7D5-47FB-8498-C46DAFCA559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id="{31AAB17A-865C-46FF-9231-A08158A8CCE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id="{56FF15A9-8574-4AA8-ACF9-1BCF03B79FC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id="{04853BB0-9FD1-4A98-B6A5-2AB5DC33AF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id="{95EA0AC1-E6AC-46B5-952F-379B0F040C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id="{720566B3-F379-4156-B3EA-704B8E9B76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id="{A887283A-4892-429D-8BE7-61D2E4E3BE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id="{884DDBCE-4DDA-448F-ABC7-AF710BC4D8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id="{EA319BE9-95F7-4F11-AF1F-5C1B32D529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id="{F7F27636-BF90-403C-88C3-F6C96FCC6C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id="{E5F270A1-A9E4-4FCA-B13E-1090C77CD7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id="{38B3F9DE-6A75-4614-83EC-F3D46A188D9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id="{0A47F14E-8972-4508-BD33-F8E2262403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id="{C5A201F2-FBF8-4704-8687-96C20DB08D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id="{4E241C59-AEAF-4067-8B2D-755821FF14B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id="{42F55DDF-B45F-4DF0-B28A-A2F5B9A809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id="{8E033E99-E87D-4B13-934B-062B37E299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id="{F43FD5AB-8F9D-4E18-A4B8-3E40E67012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id="{F0275A2F-393A-4674-B7A6-A05D86C8FC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id="{7E2BFD2F-428A-42AF-B9FF-EE0D7373448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id="{3B1EA121-704C-40D6-87ED-B9E721D942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id="{A69C3AB8-88DC-4F46-BCBD-43140C862FE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90122"/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id="{1F6F04CF-1EB5-450B-A30E-8F7D4559BE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90122"/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id="{843CD772-9569-4E4B-A0A4-2A62ADE166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90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id="{4F3D8991-605A-43E2-8B0E-4838623FA3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id="{6E048698-4086-43F8-A2CC-F5EC20D2F2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85725" cy="28575"/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id="{1BCBE50B-B2B3-426D-B9B0-D8CCBB5F555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id="{C673414C-AC51-4906-9803-86D60D6FF9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id="{B47758F4-8F86-4DC9-94A3-DC1AC83F76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id="{88505F14-8603-4B69-823D-E02ED1B9FF1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id="{8CED2A0F-DE18-44B5-A320-878B49024B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id="{990514D9-E368-4F26-96B0-FA2167E8F1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id="{AFF9032C-F3E4-4661-BB4E-D4431C473C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id="{51D6B315-6ABD-4A3C-AACE-DE838EE9F8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id="{C65D1FD3-0031-407B-895D-9E0DF6222F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id="{C828B5B5-1C59-40FA-8A36-1BCBE4E5BAE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id="{11CEEDEE-D10B-4644-B0EA-04529DD6B0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id="{843C70C1-CE72-4DE4-90B6-69625D37037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id="{D3667C8A-A2C2-4E19-B32A-2CE11C0B65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id="{3DB851C4-4645-49E3-8821-3F4B5135E17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id="{29D2EB66-F233-447C-ADEC-4BDA1EBCBB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id="{A052308B-0B0F-4D0E-BB83-00A11B65E0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id="{B5E5C56C-DEA2-4024-8AA1-CFE14D4A91C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id="{AAE7C0CA-5D24-4FCE-9353-A370400BC5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id="{478CA6DD-51D4-4470-867B-EE8DB760B3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id="{D2AD25F3-2E73-48D3-AD36-BA611D7FFB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id="{975BFF9A-E138-4493-8EF0-F0066AE346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id="{B832DB64-3DD1-41CF-BD3E-0C253A1A35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id="{1408A9D5-A62C-4500-B4AE-4E63D7237B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id="{CB597DFD-5D7E-4073-85B6-E735C7AA824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id="{C5135EA2-301C-4E0A-A5BA-DE7F65334C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id="{7DE4ED70-B526-4490-B3CC-A9DD6C8BDA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id="{66831A7D-D1B5-4065-9A5E-0AE5528A88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id="{2EDF73C5-EFD1-46FB-AA2B-1C0446277D0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id="{A6F8EEBE-AF2C-42B1-85CE-AE518A0B0E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id="{79C3C550-E658-4901-93C1-48317886FA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id="{B4D4726C-66F3-4BD1-B132-C978C0AC6A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id="{C5545C70-7579-49EF-992E-76DDE998EFF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id="{0F2A6723-DE7D-473F-95F8-C7F01B4985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id="{E2759CE2-BBB4-4F4A-8999-6FA0151D0FF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id="{C83B61C1-4469-49DF-BAAA-2F3C66B1F0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id="{617B2495-1D22-4CE4-A879-02A4D92C38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id="{D39F0653-2937-413D-8A83-9023025A29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id="{045E57F4-F2BD-414E-8E38-660ECC5DFA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id="{8D0491F5-85E6-476F-8AED-D62A0DA3F9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id="{00FE3083-B1E5-4C7F-9B50-869AD8A54A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id="{C3E02893-4859-4240-9DFD-1D2EA449E7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id="{3C4DB9B8-7B89-4847-A67E-0B6712B27BA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id="{4E8D4AE7-FE24-4482-9221-0E143E122B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id="{4A25D6C3-6961-4E63-8530-B7070894A5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id="{4CA12D6E-8BD7-4DB4-BBBA-CBD53081E1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id="{1F5CE86D-D1C3-4AD6-9BFE-144D2A34F49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id="{732FACAF-2060-42B2-8868-74F1A8D619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id="{AD922034-502B-426B-A417-1E33600306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id="{78C39FE8-F82E-43A4-A4AA-E7CF061228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id="{F88C116A-27F4-4048-904D-361450EF74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id="{FF981283-2BCC-4149-842D-258155652C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id="{28E8B939-18B9-4EB3-A6E4-E6031463D7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id="{2D737D40-5617-4DDF-81B4-7E78ADBB10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id="{48A1DDB9-CEE4-4E56-B0DE-88455088D31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id="{11DC00D4-3D13-4BE7-9EE2-E87D09AC64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id="{6E140175-DED9-45B6-B4AE-6513F62182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id="{00078350-16F2-465D-9593-0463C178BF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id="{62475AEF-CE80-4534-8DE6-5A6FC30EC10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id="{D7E633C5-83F2-4752-8AF6-5DDCCC4A93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id="{81A264DA-F2E7-4F5E-B88F-2A39FDC3D6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id="{8FA65410-A3A1-489C-A84A-0C9CF2D606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id="{FD7089F7-D19F-42BB-A7AA-C014F53771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id="{CF31EE44-E9C1-4817-A1D8-62688FFD31E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id="{CFA68961-8578-438D-8E42-4571251D496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id="{1AD01CFE-EA81-43B5-B5FA-668FB4CF27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id="{4BE244E9-3057-4428-937B-13DE79D4779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id="{C49108F9-417B-4B4F-B214-FF3C83187A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id="{F5F5DBE5-AF4C-45C2-AF84-95428B2BF7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id="{C4A3C4C5-2C05-43BD-83C8-662E7C5951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id="{B9B4E19F-4FF6-4724-86D4-C1A7F80BB25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id="{5B900F47-805B-49F3-BCBD-6E0693DD08D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id="{702D8B49-0DC3-4ECC-957F-EB57766D82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id="{BD5314A0-A805-45DA-9757-27A1520FF7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id="{18F7F495-E7C3-4BC0-8E10-C65DF7BB64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id="{EE5096B2-2F47-47F0-B16D-BB9863D1D2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id="{47B097FE-F74A-4A0C-9D99-7E13A170B57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id="{132EEF1C-7677-4485-8B4F-804E2ECAB2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id="{9EFA48A8-0627-4D1F-B196-E2416B01DC0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id="{08BEB38A-21FF-4F24-8332-4F56FA3C18B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id="{7CC7E90D-B571-4884-BD19-E819C365FD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id="{DFFFC1E6-2945-4A46-AF7E-95FF3F6D09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id="{D58B30B1-9A6A-4475-90AC-73DCE17E05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id="{F2995513-CD91-4979-BF66-D1059334F7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id="{A4913B4C-6951-4BD6-8634-E0F4BFF23D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id="{B8D443A5-8DD7-4049-9D81-342A297487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id="{8E3B326A-6AFB-4AE8-8251-6B9910AC04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id="{1282CBE0-182B-4B0D-8587-51A0AFE8C3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id="{98F997B6-6E11-48F8-8CB3-DD7F9D21A32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id="{D8FF7E37-6825-43BE-BAAF-E036C701823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id="{6FD85054-80B2-4488-859F-EC2E8E02B5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id="{FC77AFAA-BD91-4D46-BB0D-3494DCF5E0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id="{1CAFBDF6-8E83-490C-AD90-E2F9154148E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id="{92FA9728-3DC9-4A5D-81B2-617DAD9630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id="{1128CCAA-A1BC-4A16-BB98-F531A6FF3B5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id="{C7C22C31-DDAF-488B-9E55-0B4C97CB204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id="{2E084262-1C35-41FB-95EA-5B6271D8EC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id="{B8EF284B-C17F-4E23-90BB-1EC755D8DA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id="{11346023-135B-4FB9-A308-4E826677D78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85725" cy="28575"/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id="{0220289B-BDD2-4A07-BEFC-280578591B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id="{FD7B3C38-5ADC-4FC5-8F18-BEACD0C876D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id="{DF2C7476-058C-4361-8A63-A22985D9421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id="{D9700112-ECE2-4DD9-8538-F8FC1D7178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id="{3AE91B6A-AF93-4DE9-AD34-CE34746F51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id="{2C21F805-420E-4471-872D-564149626DD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id="{A42C63DD-C69F-4BBD-8AB1-16AB7351AB5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id="{B067F9F4-A979-4E40-B727-260C6CC219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id="{451B0745-BBBF-4C1A-8F76-44FBEE360A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id="{14317B5A-9A68-4754-A9C5-8ED01AB1D9D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id="{E3FD1AAF-071F-4FC3-8707-900EAFA94C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id="{8D72D57B-FD3B-47ED-9FD3-BD2D219B71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id="{AC38ED30-E39A-426F-9FD1-910C45FAB8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id="{50459C08-EFA8-4705-99B7-B2A83221EC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id="{D003AF88-1F23-4967-A59E-7A9E558E5F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id="{31E5A8D7-D5B9-446F-85C8-1406D934F28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id="{85BD7505-7C74-4E05-98FB-63E99E9CBFA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id="{C348325C-7E47-43FE-989A-2528F4A7F86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id="{AB4B7A25-036A-45D0-97AC-06851B1F44A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id="{BB9D55D5-64D9-465F-B7DA-39B5293F60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id="{69500773-3B25-47A3-901D-6592BA42CBF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id="{5916AA09-0EF4-4720-9526-39C6C9A578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id="{9257CF13-FBB1-4F58-913E-CD3F4DCCD9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id="{E9B71903-2D64-4C0E-B647-BBE36C3A89D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id="{6EB9D82D-AE6F-4003-9523-7E1720BE1A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id="{495C21D7-423E-4388-A4C0-95C8868D382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id="{9F8F80A2-76BB-4B92-9AAE-1DA02704CD4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id="{A97A3F02-E0AE-42C6-9294-3824D98435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id="{6F76007E-45F1-4BE0-9A49-8194CD160B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id="{235DFD66-554F-486C-A75A-3BBCD52BDFD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id="{208C693C-D0AD-4BAB-A942-C31098FB631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id="{BCD9E09F-2FB1-4E36-9999-91297C1901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id="{CFDF574F-F7BD-4806-BDDE-D430E5DBCE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id="{90933323-2FB8-452B-9824-2BDBE865C0F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id="{59233666-30BA-4E60-9892-8AB5083923C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id="{85C02F55-10C6-4C0C-9AE6-7414C1CA60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id="{E5C4A658-CC0E-4B0F-9A55-CF4945BB4E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id="{8EC1264E-96A1-4A28-B2A2-5AA631B5E5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id="{C3583042-C791-490C-8179-E135EDCD01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id="{2F7E6463-B97F-4510-9434-B0909413F6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id="{1A6E1119-671D-423A-A93D-985166428F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id="{E94B9858-AE2E-4985-8783-EE7B2FF2CDA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id="{1A448188-C768-44AD-AA14-7AC8F74B094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id="{2A325A76-574F-4333-8B21-37E84210717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id="{1F7868C5-A35C-4256-B17E-E97BC00AF5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id="{890D1142-222F-4640-99C9-9CA7287632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id="{7E920211-027E-4AB3-BCE9-AA4D1AC00A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id="{DB82F289-E433-41E7-B261-06D6CA8171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id="{0454C222-EEFA-42BD-8738-32B84EC8F9E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id="{77545964-FB83-4F11-839C-7B11EAF02C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id="{C930E661-A189-409D-9740-8428BDAC85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id="{63B0D181-D9F0-405E-A7D2-BFA066AFD45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id="{F07686D7-921F-4A34-9BC3-5F7B74C0EB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id="{5C17005F-E4A8-4305-90A6-0E482A09230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id="{FDB07416-A611-4546-B2B1-ABB927F645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id="{0C528EBF-D598-42BF-BDC9-0E083B5AFEB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id="{B18C93ED-67CF-4399-AB8D-7FC4091DFED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id="{2A90691E-E42D-47DA-BA05-39716DD9FC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id="{F3354111-0EA8-450C-B1B3-38197FEEAE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id="{2A33F106-9AF2-4795-B2E8-039E32D5657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id="{2006E809-7092-421D-92E4-982DCF829F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id="{CC033AC8-23B6-4F73-B9BE-4CDCE6C537E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id="{3AFE55F3-1F42-4BCB-9CA3-527573CD9A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id="{EC4F83AC-C2C4-448A-8A7C-6C8880CAAA3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521</xdr:row>
      <xdr:rowOff>0</xdr:rowOff>
    </xdr:from>
    <xdr:ext cx="9525" cy="447490"/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id="{6A1B1FDA-8DE6-43C0-96D7-34AE84902486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id="{6D5D8867-1598-4367-9E81-D418DB0C91B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id="{17CF36E9-5DD8-4CFE-A3F8-59A6587A960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id="{0FCDD91F-4C22-481F-97E8-0B1B71935F0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id="{736CE1B9-AA5A-4BA3-9623-D534CB9B49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id="{68DC06F3-98A1-4DDA-ADA5-6230F08AF94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id="{E8183862-3622-463C-8E80-886A2502631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id="{5BFFEA4A-7018-4BEE-A95D-69E2D48210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id="{D0AE1B09-F0C4-4B11-A29B-797E28B12C5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id="{44CA57D2-DB85-473D-A0D3-7CD31FB3148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id="{4A49E548-6D62-4344-ACAE-DA0741ED9C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id="{9DDFF6E4-9FC5-4E47-805B-67AB15E17A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id="{D645F748-7356-42E5-8B52-127DBDD3F5C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id="{C93D715B-C99C-4F8B-806D-1935006EF4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id="{BC844438-F40F-439C-A0FA-8B568A7496A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id="{1E4C1809-C19D-4AFC-B78F-29F3CA25296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id="{E5643889-2C17-4998-AB6C-515669FF9CC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id="{FD751775-4B61-4A18-81A4-C23555215BA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id="{3400AC0F-5F69-4448-ADAE-4AA0AD0F13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id="{63C4B396-87F2-4D4D-B16F-9CA431A7BF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id="{4737BCB5-F9F9-4B5F-B355-92C745A627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id="{5BD13232-A614-4D18-BA60-567E7417E26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id="{1EC36352-C3BF-41B8-A913-4AF505B4113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id="{FFE46BD2-5DC3-4C72-9DE1-B623ACD2051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id="{A3A9EDFA-994A-4FC9-8690-B9D92EC259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id="{33A3D35D-1451-49B2-94DE-758045078A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id="{75D141C1-87DC-4668-A2D4-D782F9ED852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id="{652C4A54-7428-43E1-934E-E33EFDDDFD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id="{69735CC0-6807-41BB-AE40-F876E3EAD34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id="{C4B9A3AF-CCF2-4F3C-91F4-6ABA91DF1A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id="{F730FFA2-6E3E-49D2-A7A2-B39D362FA85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id="{8FBF42F9-255B-435D-95AA-3B51AC74E37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id="{EA6E448B-E64E-4BD3-9B30-92ABE9C839C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id="{A501A75C-A2AE-49D0-BAEF-661E85597A9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id="{20392344-EA5A-4ECA-88CE-3E6A85E5C9A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id="{4EF533CA-DB9E-402B-89AC-8A63650DED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id="{8D43AE40-27FF-4808-952E-34F64A1EAF7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id="{96BC5A50-AAD9-4F95-9688-7F6F8BF4184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id="{FA3F8ADC-70A0-4CA9-B624-ED79CD9FCD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id="{EE9CBCA6-961D-41EF-B26E-D61889DC1B7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id="{8B0711E2-273F-4BB0-8A31-F0FFF451BBE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id="{15329BB6-0B00-46EB-976E-B30EBB671F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id="{4A597F8E-FEC5-421E-A79B-BD1FD4F516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id="{6B30DCE5-BD19-43C1-A163-56051E42ED8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id="{02729A7A-C852-458A-8478-7560EDB0AA7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id="{973F3A77-6310-4A5D-A5B2-72D94E3F3F2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id="{54590B12-A28D-4265-8527-8059DA7E44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id="{8191297E-BD34-4502-80BF-47F49662A3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id="{DD8FACE1-0A76-4D4E-9826-1DA63A22C42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id="{898F17C0-E86F-47EB-9952-BBB79F8E55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id="{620BDBA3-62AD-41F9-9581-AAE282F5289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id="{FF11389E-3902-42E7-B389-3364F25F3DE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id="{FA039AC9-06A4-4147-9874-71172D6EDF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id="{DC534904-3342-4219-85B5-AD325F9615C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id="{35D5C8F5-0BA3-444E-9019-7596CB4BF8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id="{1B68DE9F-54B6-4B4F-AF70-C3B468945F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id="{3A5020F0-B6AE-44FC-8DD9-A8ECA48F00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id="{55B1163B-B9A7-4EF0-BD72-471352357D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id="{CD166410-2F24-4BB5-A191-13409FBE599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id="{D989BE21-D7D1-4AF4-8A30-02B56D5CA43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id="{595BD67B-6ACE-4F8F-8853-31CFB5161D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id="{2C037F60-0F00-4245-962B-B3265EC1DFB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id="{EADB9583-D81E-403E-9361-8CDA5B9955E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id="{E5CB3F50-F9FD-405F-BAC8-54EF673E454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id="{B7FFF050-90C8-4711-A1F4-83EFB07BB1A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id="{47142EFF-5889-40A6-A621-52619FE280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id="{85B26CDD-D81E-4F9C-8EED-202CDA1FD61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id="{94393845-F561-4B20-9FFE-CC3E418C2C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id="{D853B75F-89FC-4280-AAEB-7BC6569CAA6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id="{1756B830-8795-471D-9EE6-E3BAFC54E78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id="{BCB73BED-665D-4820-9F63-3C28698BA0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85725" cy="28575"/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id="{D4CD1C7F-4C6D-45D8-B845-DED5ACB166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id="{34ACF19F-2D36-4AF9-A342-F0F86070AA2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id="{42341F9E-9B55-4AEC-B522-641C5676682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id="{54D9A06F-770B-4671-AD86-D96DE1FB37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id="{86D5E0D5-8ADD-4E29-940E-88787B3B48C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id="{54EE784E-F518-478A-A1BE-8C069C3177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id="{1AF04621-48BF-4D47-89AF-553656FE6FB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id="{872DDBEE-419E-4DB0-B076-82743897560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id="{254AB957-1200-4CD4-A294-DF076C59F9E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id="{A623948D-89AE-4911-BA1E-B1A8F6F934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id="{252EC7E4-D75D-4973-B9C5-88C48D04DA9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id="{2EADBDE2-01B2-45F3-8705-B79FE08ED1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id="{1537EE49-5AAE-4638-975C-FE9B1B9E1E8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id="{E84A2960-1A4D-4370-AACC-E400EF56F23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id="{4020529B-FDFD-43BB-AE53-52FC7BC364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id="{05C61CD5-2422-47D7-83A9-4BAC4B81DDC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id="{5E831947-4915-4F1A-95A7-706BEFF9E98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id="{A56243D6-DAA9-42CB-B102-EBFFB54364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id="{CCC80DC2-3A65-4F1C-B182-BEBBB82B440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id="{1EEFF7D3-B77F-4EEC-BD0F-6B33BB260CE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id="{BA0E0032-8D0E-4B26-A7BD-3A3AC041FFB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id="{FE9214F7-F6F3-44F2-9A3D-75099A2CF5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id="{C809F356-D92A-4967-A731-959C426BD06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id="{47E08716-2BCC-47EE-A92A-6B31CC9CCB6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id="{99D13BB9-0914-40CB-A50C-DA678FD7151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id="{DB497FBD-54EE-4BC2-9EFB-F67213FD5A0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id="{CDAA43EE-F135-44B9-A971-3987D2AEF98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id="{E1BA0404-A6D4-40D7-9D39-084412E0F20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id="{8D7E76A7-D80F-4AAF-9BA0-F818D153D0F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id="{4B97D320-DFD3-4F2B-8387-DBECF16E67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id="{B88BAD9F-65D9-457C-A6F8-ADE8DB0FD8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id="{C3146E4D-897E-4401-94C3-2AFE63B587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id="{A0EBAF04-8BDC-4A78-9B39-F26C528CD1E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id="{EE554AEE-578C-4EAB-B495-5E6DAA0E7F1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id="{61E0E91D-F6DF-4DCF-917F-1BBB3DC638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id="{526245A1-C45E-48C8-AA99-259ACE965B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id="{F8195E99-6EAB-4EF4-9CC9-94AA418D58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id="{4F08D4E1-C55A-4FAE-973A-66B5B2BFA2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id="{F6256DC1-1293-4A0C-801D-49F5FCD9A1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id="{221416B0-8FD1-4D46-9C44-64BBA9B8C00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id="{ADF0283B-017E-4593-8F64-72BAD77C0F7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id="{5525EEF4-F1A3-4F2E-B1CA-51EAD79ABB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id="{6FBEC0DE-223F-4CC2-9A85-62611000E0A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id="{A6F17B0B-1F71-48B9-8B4D-0E18C90C5F6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id="{F6C0FA41-807D-4460-A058-86EA95326BB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id="{80CC75E3-1BF4-46B5-9B3A-EA5542F5C14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id="{45A6EC13-8276-4C04-8C6D-2C7795795D8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id="{4950BA81-D4F9-4858-9701-43599C77C01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id="{BEFB54A0-CD5A-48FD-BE33-ACB475107A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id="{3CF5A9FE-EE14-482D-8AF8-4C44C1C396A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id="{48A66D80-4170-4EFC-9932-0115E75A1C8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id="{4484087C-7BFA-4ED7-87DB-AA7FC1015B6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id="{2949F911-9DFD-443C-A8EB-537956A208D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id="{4851334A-888B-4885-826A-F69E0A716C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id="{C7257019-16AB-4DED-BF66-615B398236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id="{3493BC2B-7CDB-4F2C-816C-26F66B0812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id="{C7BCA451-A95F-4833-8F0A-57433346F47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id="{0E0899EC-94B0-4498-8897-54740D652F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id="{9404E2BB-F7AA-4F97-B715-A68937FD1FA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id="{28C8B843-0074-4923-BD84-3E8E6D13771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id="{D20BB0A4-7D10-4DA8-A6C0-38ECF7EE0CC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id="{4A2B5254-5F46-48D9-BECE-C9D13026125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id="{BE063471-2ABF-4A80-845C-39B0F29991D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id="{48451488-09BB-401F-A331-DAE434614EF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id="{BD5BA25E-5388-4DC1-8872-1BD27816FF6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id="{4BC9EF1A-79A6-4AB3-AA3D-66247811B60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id="{FA8E7B2E-A9BC-4210-A132-D70C38EEE6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id="{A387464E-6996-4B7A-9E3B-4B8A3FC2DB5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id="{23939B37-1B3C-4C7F-AE95-763B4F063E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id="{7C28E352-44BD-4FD0-AE75-075E880B5C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33190"/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id="{ADDCE50A-67C9-4BB7-BA93-5DF2E42D05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33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id="{966158C2-E2E1-462E-86DA-32F8EB8E00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id="{D7839784-8742-4777-B139-B06C3FC2424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id="{94E1FBEB-533D-425C-9C06-8BDED55CEC3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id="{319EFEC1-2B9C-48BD-9510-FFE17445434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id="{8D3F279D-6346-4936-9F37-3C9D1406A9B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id="{CF568DEB-1BE2-4937-AA13-4D43DA82D09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id="{70A404D7-A998-484C-BB81-8ADDDE05C11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id="{723AB1EB-7DC8-4929-9BC8-5BE11929230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id="{F3383687-1AEF-4F1A-8607-7E7C5E3039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id="{C0EAA394-3120-40F9-BDF9-F7A4ADEDCF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id="{2BC88728-2D61-4A8A-96E0-5C2558A0F72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id="{1AB4E786-C347-4929-8216-A4EF467373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id="{1C0655EB-61A0-4441-8921-9A13F6BA128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id="{7EC68C81-FEAB-4D8B-94E7-13D359D74BC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id="{65D404F8-6887-4F6F-8BD3-0ADF35966BC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id="{5F275EA3-94CD-4ED4-B68C-4F9228B3283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id="{C88F2923-D250-480F-A936-3CABAB1CF78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id="{C9BCC81A-C972-48FA-9E88-14EA245C5FA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id="{D4DFC724-CF58-4779-95FE-9A343657FAD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id="{3FE3F1A1-A7B8-4DA6-A065-4AD1FF536CB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id="{EB28DC33-4B34-41CB-BA4A-2D0D80D7AB3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id="{5E21ED44-F58A-42D9-8AAC-776333BC362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id="{AE36FB4C-7627-49DD-9189-5C66F6B25A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id="{62CC5F70-A3BD-4212-9D0A-5668006824E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id="{2AB76DF1-4325-462F-BBDD-7B31637BEA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id="{692FD727-001B-495E-A4CA-0206D5883325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id="{DB107D5D-DF90-416C-922C-134CB58A304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id="{BC90722A-9FB0-41C1-B663-31A1E7C2370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id="{8BCFEA72-D00D-44AB-AFDD-195BAA3D892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85725" cy="28575"/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id="{2F1A5D6A-2321-4188-BDFF-EAF5E1D85B3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857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id="{6C092F83-9106-4296-BCCD-71614BB57D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id="{839912D8-6328-40E8-ACA7-947B0DC6771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id="{EDEFADBF-5C1F-4DD0-88AA-7AEF642EBCC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id="{E1851865-7102-45E9-93CC-BBF324E4F7A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id="{7F7B7B30-D21E-4C3E-A0B6-D90807D513B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id="{9FE4800C-8D30-4A92-9F52-510D5249F15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id="{72AD708D-F271-4CE9-85D7-28CF64B97C8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id="{B480670F-E7CC-4A7D-879D-4A348B6F595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id="{F702368C-6479-4F2F-936F-E7243F6563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id="{865F20D2-1A18-4DA7-94ED-84AC15EAF25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id="{08191979-DEA8-4CAF-A4E8-52F2E04CBC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id="{AF4AD1AF-73D7-48E0-B8C5-C16C11319C3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id="{379FFA09-5AEE-456A-9AAD-E2A07D32604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id="{04F49CF8-BD5D-4222-848F-6C7B9BCE54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id="{6892FB32-D1B5-4054-B2BB-4D7F25D3EE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id="{5DC3A184-1E1F-4E35-B5AC-BDB8CD7A408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id="{F9DC559D-A39D-42DB-B020-D53901EEAD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id="{DCEB553E-E20A-4D0B-B5F2-4D8AAB5AC2B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id="{C611C6D5-8F0E-4AEA-AF03-E915939901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id="{3F367BE7-AF58-4350-B9D1-A9AF8F5F22C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id="{107BD26B-04DD-478F-BC63-BBCD62BCBBA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id="{619E028B-0606-4D59-B94D-12887F86DC1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id="{0B22709B-2287-4FE7-A4E6-7059472197C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id="{A82336F8-C332-449C-8EE8-234922CC7764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id="{7FF5B5F4-B27C-4ABC-BE16-22F29ACCC5E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447490"/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id="{4558865C-535A-4BFE-B156-B9D85770D9B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id="{79940FF4-ABA8-4257-BD89-2CE351ED60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id="{C1B7AE3F-36AF-4CA4-85D4-BD5F0062AB7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23665"/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id="{E7B18403-42FA-47C7-8428-9307F2D33D0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2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id="{EE76C27D-79EF-4AF7-B736-DF995F7E54F7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id="{FB8AAF98-3655-494C-80C1-1455AF5D73B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342715"/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id="{ED356B3B-8EF5-4F5C-AEF2-EF8E346AE86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342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819150</xdr:colOff>
      <xdr:row>521</xdr:row>
      <xdr:rowOff>0</xdr:rowOff>
    </xdr:from>
    <xdr:ext cx="9525" cy="28575"/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id="{5B3A2FC9-8EDC-46E4-B37E-19BF13B6C467}"/>
            </a:ext>
          </a:extLst>
        </xdr:cNvPr>
        <xdr:cNvSpPr txBox="1">
          <a:spLocks noChangeArrowheads="1"/>
        </xdr:cNvSpPr>
      </xdr:nvSpPr>
      <xdr:spPr bwMode="auto">
        <a:xfrm>
          <a:off x="1244600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id="{7A1700B7-6CE4-4A1E-9621-34FEDFEB14E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id="{DC5142F5-3146-4B94-9A3E-D8DE461F931C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id="{8C78E296-E4E9-46BA-B7A2-5025A9BACC6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id="{63E4FED9-A905-412B-B40D-9E961C6F93D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id="{61263164-DBE1-48AE-BE0E-BFFEB030650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id="{2626C50C-8496-4D88-89A9-9D8E768DCA9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id="{5FFFDB7C-0B22-41B5-868D-6B2371B4F65B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id="{2E07D408-4825-4913-ABB6-F91642D9E6B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id="{19EC1596-6D53-4225-92D6-72998DF85E52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id="{049383FC-2927-4AC1-9707-1984271BCBE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id="{6D4729A7-9D97-41A2-9A81-F275A429727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id="{1A2A817C-E3C1-4E12-926C-4AC5F7B08B9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id="{BDF1A3BD-3087-4280-BA7D-2F746384AD3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id="{4D0370AC-D947-4998-A35B-F8EB09A5553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id="{F789445F-7722-4490-BF5A-F9EB013AA52F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id="{1E5F30B6-8315-46B8-A644-CAD4A60BFDF6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id="{351A27FD-5430-433A-BC1B-7D4F0AA400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id="{3490EFA1-A60D-4337-ADAE-20418149091A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id="{AFAF0C85-E6AF-4EAC-8D3B-74B877FBED6E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id="{BFD30682-4807-4536-90BD-0CF2044D9390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id="{34185CE3-472D-48EE-9F5D-54668633EB68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id="{8707A4BB-153A-4B95-95F8-FA6A82224B09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id="{A0895E54-DDA2-4B33-B08F-E45E08E9C193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id="{D769475B-E062-4B66-AC9B-C02EF141B3C1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600075</xdr:colOff>
      <xdr:row>521</xdr:row>
      <xdr:rowOff>0</xdr:rowOff>
    </xdr:from>
    <xdr:ext cx="9525" cy="28575"/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id="{12F1F118-FEFD-4801-B553-73A6ABB7B3FD}"/>
            </a:ext>
          </a:extLst>
        </xdr:cNvPr>
        <xdr:cNvSpPr txBox="1">
          <a:spLocks noChangeArrowheads="1"/>
        </xdr:cNvSpPr>
      </xdr:nvSpPr>
      <xdr:spPr bwMode="auto">
        <a:xfrm>
          <a:off x="1025525" y="69710300"/>
          <a:ext cx="95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609600</xdr:colOff>
      <xdr:row>521</xdr:row>
      <xdr:rowOff>0</xdr:rowOff>
    </xdr:from>
    <xdr:ext cx="9525" cy="447490"/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id="{2BD23E9D-0B99-4580-9C8F-BA0DEE0806D8}"/>
            </a:ext>
          </a:extLst>
        </xdr:cNvPr>
        <xdr:cNvSpPr txBox="1">
          <a:spLocks noChangeArrowheads="1"/>
        </xdr:cNvSpPr>
      </xdr:nvSpPr>
      <xdr:spPr bwMode="auto">
        <a:xfrm>
          <a:off x="1035050" y="69710300"/>
          <a:ext cx="9525" cy="447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kin%20Asalu/AppData/Roaming/Microsoft/Excel/DAO%20Folder/others/C.A.L%20Christ%20Avenuew/Sub.%20CAL%20budget%20dated%2011%2007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r by flr budget "/>
      <sheetName val="Break down"/>
    </sheetNames>
    <sheetDataSet>
      <sheetData sheetId="0" refreshError="1"/>
      <sheetData sheetId="1" refreshError="1">
        <row r="116">
          <cell r="X116">
            <v>0</v>
          </cell>
        </row>
        <row r="647"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81C7A-FD04-4599-8303-6E1AD82937CD}">
  <dimension ref="A1:XFD528"/>
  <sheetViews>
    <sheetView tabSelected="1" view="pageBreakPreview" zoomScale="103" zoomScaleNormal="100" zoomScaleSheetLayoutView="100" workbookViewId="0">
      <pane ySplit="1" topLeftCell="A2" activePane="bottomLeft" state="frozen"/>
      <selection pane="bottomLeft" activeCell="B11" sqref="B11"/>
    </sheetView>
  </sheetViews>
  <sheetFormatPr defaultRowHeight="12.5" x14ac:dyDescent="0.25"/>
  <cols>
    <col min="1" max="1" width="6.08984375" style="28" customWidth="1"/>
    <col min="2" max="2" width="38.36328125" style="12" customWidth="1"/>
    <col min="3" max="3" width="15" style="17" customWidth="1"/>
    <col min="4" max="4" width="8.7265625" style="18" customWidth="1"/>
    <col min="5" max="5" width="15" style="19" bestFit="1" customWidth="1"/>
    <col min="6" max="6" width="17.08984375" style="20" customWidth="1"/>
    <col min="7" max="7" width="17.36328125" style="21" customWidth="1"/>
    <col min="8" max="8" width="16.26953125" style="12" customWidth="1"/>
    <col min="9" max="9" width="17.6328125" style="12" customWidth="1"/>
    <col min="10" max="10" width="14.81640625" style="12" customWidth="1"/>
    <col min="11" max="250" width="8.7265625" style="12"/>
    <col min="251" max="251" width="4.36328125" style="12" customWidth="1"/>
    <col min="252" max="252" width="22.08984375" style="12" customWidth="1"/>
    <col min="253" max="253" width="14.08984375" style="12" customWidth="1"/>
    <col min="254" max="254" width="5.36328125" style="12" customWidth="1"/>
    <col min="255" max="255" width="14.36328125" style="12" customWidth="1"/>
    <col min="256" max="256" width="14.81640625" style="12" customWidth="1"/>
    <col min="257" max="257" width="16" style="12" customWidth="1"/>
    <col min="258" max="258" width="15.26953125" style="12" customWidth="1"/>
    <col min="259" max="259" width="18.7265625" style="12" customWidth="1"/>
    <col min="260" max="260" width="9.36328125" style="12" bestFit="1" customWidth="1"/>
    <col min="261" max="261" width="8.7265625" style="12"/>
    <col min="262" max="262" width="9.36328125" style="12" bestFit="1" customWidth="1"/>
    <col min="263" max="506" width="8.7265625" style="12"/>
    <col min="507" max="507" width="4.36328125" style="12" customWidth="1"/>
    <col min="508" max="508" width="22.08984375" style="12" customWidth="1"/>
    <col min="509" max="509" width="14.08984375" style="12" customWidth="1"/>
    <col min="510" max="510" width="5.36328125" style="12" customWidth="1"/>
    <col min="511" max="511" width="14.36328125" style="12" customWidth="1"/>
    <col min="512" max="512" width="14.81640625" style="12" customWidth="1"/>
    <col min="513" max="513" width="16" style="12" customWidth="1"/>
    <col min="514" max="514" width="15.26953125" style="12" customWidth="1"/>
    <col min="515" max="515" width="18.7265625" style="12" customWidth="1"/>
    <col min="516" max="516" width="9.36328125" style="12" bestFit="1" customWidth="1"/>
    <col min="517" max="517" width="8.7265625" style="12"/>
    <col min="518" max="518" width="9.36328125" style="12" bestFit="1" customWidth="1"/>
    <col min="519" max="762" width="8.7265625" style="12"/>
    <col min="763" max="763" width="4.36328125" style="12" customWidth="1"/>
    <col min="764" max="764" width="22.08984375" style="12" customWidth="1"/>
    <col min="765" max="765" width="14.08984375" style="12" customWidth="1"/>
    <col min="766" max="766" width="5.36328125" style="12" customWidth="1"/>
    <col min="767" max="767" width="14.36328125" style="12" customWidth="1"/>
    <col min="768" max="768" width="14.81640625" style="12" customWidth="1"/>
    <col min="769" max="769" width="16" style="12" customWidth="1"/>
    <col min="770" max="770" width="15.26953125" style="12" customWidth="1"/>
    <col min="771" max="771" width="18.7265625" style="12" customWidth="1"/>
    <col min="772" max="772" width="9.36328125" style="12" bestFit="1" customWidth="1"/>
    <col min="773" max="773" width="8.7265625" style="12"/>
    <col min="774" max="774" width="9.36328125" style="12" bestFit="1" customWidth="1"/>
    <col min="775" max="1018" width="8.7265625" style="12"/>
    <col min="1019" max="1019" width="4.36328125" style="12" customWidth="1"/>
    <col min="1020" max="1020" width="22.08984375" style="12" customWidth="1"/>
    <col min="1021" max="1021" width="14.08984375" style="12" customWidth="1"/>
    <col min="1022" max="1022" width="5.36328125" style="12" customWidth="1"/>
    <col min="1023" max="1023" width="14.36328125" style="12" customWidth="1"/>
    <col min="1024" max="1024" width="14.81640625" style="12" customWidth="1"/>
    <col min="1025" max="1025" width="16" style="12" customWidth="1"/>
    <col min="1026" max="1026" width="15.26953125" style="12" customWidth="1"/>
    <col min="1027" max="1027" width="18.7265625" style="12" customWidth="1"/>
    <col min="1028" max="1028" width="9.36328125" style="12" bestFit="1" customWidth="1"/>
    <col min="1029" max="1029" width="8.7265625" style="12"/>
    <col min="1030" max="1030" width="9.36328125" style="12" bestFit="1" customWidth="1"/>
    <col min="1031" max="1274" width="8.7265625" style="12"/>
    <col min="1275" max="1275" width="4.36328125" style="12" customWidth="1"/>
    <col min="1276" max="1276" width="22.08984375" style="12" customWidth="1"/>
    <col min="1277" max="1277" width="14.08984375" style="12" customWidth="1"/>
    <col min="1278" max="1278" width="5.36328125" style="12" customWidth="1"/>
    <col min="1279" max="1279" width="14.36328125" style="12" customWidth="1"/>
    <col min="1280" max="1280" width="14.81640625" style="12" customWidth="1"/>
    <col min="1281" max="1281" width="16" style="12" customWidth="1"/>
    <col min="1282" max="1282" width="15.26953125" style="12" customWidth="1"/>
    <col min="1283" max="1283" width="18.7265625" style="12" customWidth="1"/>
    <col min="1284" max="1284" width="9.36328125" style="12" bestFit="1" customWidth="1"/>
    <col min="1285" max="1285" width="8.7265625" style="12"/>
    <col min="1286" max="1286" width="9.36328125" style="12" bestFit="1" customWidth="1"/>
    <col min="1287" max="1530" width="8.7265625" style="12"/>
    <col min="1531" max="1531" width="4.36328125" style="12" customWidth="1"/>
    <col min="1532" max="1532" width="22.08984375" style="12" customWidth="1"/>
    <col min="1533" max="1533" width="14.08984375" style="12" customWidth="1"/>
    <col min="1534" max="1534" width="5.36328125" style="12" customWidth="1"/>
    <col min="1535" max="1535" width="14.36328125" style="12" customWidth="1"/>
    <col min="1536" max="1536" width="14.81640625" style="12" customWidth="1"/>
    <col min="1537" max="1537" width="16" style="12" customWidth="1"/>
    <col min="1538" max="1538" width="15.26953125" style="12" customWidth="1"/>
    <col min="1539" max="1539" width="18.7265625" style="12" customWidth="1"/>
    <col min="1540" max="1540" width="9.36328125" style="12" bestFit="1" customWidth="1"/>
    <col min="1541" max="1541" width="8.7265625" style="12"/>
    <col min="1542" max="1542" width="9.36328125" style="12" bestFit="1" customWidth="1"/>
    <col min="1543" max="1786" width="8.7265625" style="12"/>
    <col min="1787" max="1787" width="4.36328125" style="12" customWidth="1"/>
    <col min="1788" max="1788" width="22.08984375" style="12" customWidth="1"/>
    <col min="1789" max="1789" width="14.08984375" style="12" customWidth="1"/>
    <col min="1790" max="1790" width="5.36328125" style="12" customWidth="1"/>
    <col min="1791" max="1791" width="14.36328125" style="12" customWidth="1"/>
    <col min="1792" max="1792" width="14.81640625" style="12" customWidth="1"/>
    <col min="1793" max="1793" width="16" style="12" customWidth="1"/>
    <col min="1794" max="1794" width="15.26953125" style="12" customWidth="1"/>
    <col min="1795" max="1795" width="18.7265625" style="12" customWidth="1"/>
    <col min="1796" max="1796" width="9.36328125" style="12" bestFit="1" customWidth="1"/>
    <col min="1797" max="1797" width="8.7265625" style="12"/>
    <col min="1798" max="1798" width="9.36328125" style="12" bestFit="1" customWidth="1"/>
    <col min="1799" max="2042" width="8.7265625" style="12"/>
    <col min="2043" max="2043" width="4.36328125" style="12" customWidth="1"/>
    <col min="2044" max="2044" width="22.08984375" style="12" customWidth="1"/>
    <col min="2045" max="2045" width="14.08984375" style="12" customWidth="1"/>
    <col min="2046" max="2046" width="5.36328125" style="12" customWidth="1"/>
    <col min="2047" max="2047" width="14.36328125" style="12" customWidth="1"/>
    <col min="2048" max="2048" width="14.81640625" style="12" customWidth="1"/>
    <col min="2049" max="2049" width="16" style="12" customWidth="1"/>
    <col min="2050" max="2050" width="15.26953125" style="12" customWidth="1"/>
    <col min="2051" max="2051" width="18.7265625" style="12" customWidth="1"/>
    <col min="2052" max="2052" width="9.36328125" style="12" bestFit="1" customWidth="1"/>
    <col min="2053" max="2053" width="8.7265625" style="12"/>
    <col min="2054" max="2054" width="9.36328125" style="12" bestFit="1" customWidth="1"/>
    <col min="2055" max="2298" width="8.7265625" style="12"/>
    <col min="2299" max="2299" width="4.36328125" style="12" customWidth="1"/>
    <col min="2300" max="2300" width="22.08984375" style="12" customWidth="1"/>
    <col min="2301" max="2301" width="14.08984375" style="12" customWidth="1"/>
    <col min="2302" max="2302" width="5.36328125" style="12" customWidth="1"/>
    <col min="2303" max="2303" width="14.36328125" style="12" customWidth="1"/>
    <col min="2304" max="2304" width="14.81640625" style="12" customWidth="1"/>
    <col min="2305" max="2305" width="16" style="12" customWidth="1"/>
    <col min="2306" max="2306" width="15.26953125" style="12" customWidth="1"/>
    <col min="2307" max="2307" width="18.7265625" style="12" customWidth="1"/>
    <col min="2308" max="2308" width="9.36328125" style="12" bestFit="1" customWidth="1"/>
    <col min="2309" max="2309" width="8.7265625" style="12"/>
    <col min="2310" max="2310" width="9.36328125" style="12" bestFit="1" customWidth="1"/>
    <col min="2311" max="2554" width="8.7265625" style="12"/>
    <col min="2555" max="2555" width="4.36328125" style="12" customWidth="1"/>
    <col min="2556" max="2556" width="22.08984375" style="12" customWidth="1"/>
    <col min="2557" max="2557" width="14.08984375" style="12" customWidth="1"/>
    <col min="2558" max="2558" width="5.36328125" style="12" customWidth="1"/>
    <col min="2559" max="2559" width="14.36328125" style="12" customWidth="1"/>
    <col min="2560" max="2560" width="14.81640625" style="12" customWidth="1"/>
    <col min="2561" max="2561" width="16" style="12" customWidth="1"/>
    <col min="2562" max="2562" width="15.26953125" style="12" customWidth="1"/>
    <col min="2563" max="2563" width="18.7265625" style="12" customWidth="1"/>
    <col min="2564" max="2564" width="9.36328125" style="12" bestFit="1" customWidth="1"/>
    <col min="2565" max="2565" width="8.7265625" style="12"/>
    <col min="2566" max="2566" width="9.36328125" style="12" bestFit="1" customWidth="1"/>
    <col min="2567" max="2810" width="8.7265625" style="12"/>
    <col min="2811" max="2811" width="4.36328125" style="12" customWidth="1"/>
    <col min="2812" max="2812" width="22.08984375" style="12" customWidth="1"/>
    <col min="2813" max="2813" width="14.08984375" style="12" customWidth="1"/>
    <col min="2814" max="2814" width="5.36328125" style="12" customWidth="1"/>
    <col min="2815" max="2815" width="14.36328125" style="12" customWidth="1"/>
    <col min="2816" max="2816" width="14.81640625" style="12" customWidth="1"/>
    <col min="2817" max="2817" width="16" style="12" customWidth="1"/>
    <col min="2818" max="2818" width="15.26953125" style="12" customWidth="1"/>
    <col min="2819" max="2819" width="18.7265625" style="12" customWidth="1"/>
    <col min="2820" max="2820" width="9.36328125" style="12" bestFit="1" customWidth="1"/>
    <col min="2821" max="2821" width="8.7265625" style="12"/>
    <col min="2822" max="2822" width="9.36328125" style="12" bestFit="1" customWidth="1"/>
    <col min="2823" max="3066" width="8.7265625" style="12"/>
    <col min="3067" max="3067" width="4.36328125" style="12" customWidth="1"/>
    <col min="3068" max="3068" width="22.08984375" style="12" customWidth="1"/>
    <col min="3069" max="3069" width="14.08984375" style="12" customWidth="1"/>
    <col min="3070" max="3070" width="5.36328125" style="12" customWidth="1"/>
    <col min="3071" max="3071" width="14.36328125" style="12" customWidth="1"/>
    <col min="3072" max="3072" width="14.81640625" style="12" customWidth="1"/>
    <col min="3073" max="3073" width="16" style="12" customWidth="1"/>
    <col min="3074" max="3074" width="15.26953125" style="12" customWidth="1"/>
    <col min="3075" max="3075" width="18.7265625" style="12" customWidth="1"/>
    <col min="3076" max="3076" width="9.36328125" style="12" bestFit="1" customWidth="1"/>
    <col min="3077" max="3077" width="8.7265625" style="12"/>
    <col min="3078" max="3078" width="9.36328125" style="12" bestFit="1" customWidth="1"/>
    <col min="3079" max="3322" width="8.7265625" style="12"/>
    <col min="3323" max="3323" width="4.36328125" style="12" customWidth="1"/>
    <col min="3324" max="3324" width="22.08984375" style="12" customWidth="1"/>
    <col min="3325" max="3325" width="14.08984375" style="12" customWidth="1"/>
    <col min="3326" max="3326" width="5.36328125" style="12" customWidth="1"/>
    <col min="3327" max="3327" width="14.36328125" style="12" customWidth="1"/>
    <col min="3328" max="3328" width="14.81640625" style="12" customWidth="1"/>
    <col min="3329" max="3329" width="16" style="12" customWidth="1"/>
    <col min="3330" max="3330" width="15.26953125" style="12" customWidth="1"/>
    <col min="3331" max="3331" width="18.7265625" style="12" customWidth="1"/>
    <col min="3332" max="3332" width="9.36328125" style="12" bestFit="1" customWidth="1"/>
    <col min="3333" max="3333" width="8.7265625" style="12"/>
    <col min="3334" max="3334" width="9.36328125" style="12" bestFit="1" customWidth="1"/>
    <col min="3335" max="3578" width="8.7265625" style="12"/>
    <col min="3579" max="3579" width="4.36328125" style="12" customWidth="1"/>
    <col min="3580" max="3580" width="22.08984375" style="12" customWidth="1"/>
    <col min="3581" max="3581" width="14.08984375" style="12" customWidth="1"/>
    <col min="3582" max="3582" width="5.36328125" style="12" customWidth="1"/>
    <col min="3583" max="3583" width="14.36328125" style="12" customWidth="1"/>
    <col min="3584" max="3584" width="14.81640625" style="12" customWidth="1"/>
    <col min="3585" max="3585" width="16" style="12" customWidth="1"/>
    <col min="3586" max="3586" width="15.26953125" style="12" customWidth="1"/>
    <col min="3587" max="3587" width="18.7265625" style="12" customWidth="1"/>
    <col min="3588" max="3588" width="9.36328125" style="12" bestFit="1" customWidth="1"/>
    <col min="3589" max="3589" width="8.7265625" style="12"/>
    <col min="3590" max="3590" width="9.36328125" style="12" bestFit="1" customWidth="1"/>
    <col min="3591" max="3834" width="8.7265625" style="12"/>
    <col min="3835" max="3835" width="4.36328125" style="12" customWidth="1"/>
    <col min="3836" max="3836" width="22.08984375" style="12" customWidth="1"/>
    <col min="3837" max="3837" width="14.08984375" style="12" customWidth="1"/>
    <col min="3838" max="3838" width="5.36328125" style="12" customWidth="1"/>
    <col min="3839" max="3839" width="14.36328125" style="12" customWidth="1"/>
    <col min="3840" max="3840" width="14.81640625" style="12" customWidth="1"/>
    <col min="3841" max="3841" width="16" style="12" customWidth="1"/>
    <col min="3842" max="3842" width="15.26953125" style="12" customWidth="1"/>
    <col min="3843" max="3843" width="18.7265625" style="12" customWidth="1"/>
    <col min="3844" max="3844" width="9.36328125" style="12" bestFit="1" customWidth="1"/>
    <col min="3845" max="3845" width="8.7265625" style="12"/>
    <col min="3846" max="3846" width="9.36328125" style="12" bestFit="1" customWidth="1"/>
    <col min="3847" max="4090" width="8.7265625" style="12"/>
    <col min="4091" max="4091" width="4.36328125" style="12" customWidth="1"/>
    <col min="4092" max="4092" width="22.08984375" style="12" customWidth="1"/>
    <col min="4093" max="4093" width="14.08984375" style="12" customWidth="1"/>
    <col min="4094" max="4094" width="5.36328125" style="12" customWidth="1"/>
    <col min="4095" max="4095" width="14.36328125" style="12" customWidth="1"/>
    <col min="4096" max="4096" width="14.81640625" style="12" customWidth="1"/>
    <col min="4097" max="4097" width="16" style="12" customWidth="1"/>
    <col min="4098" max="4098" width="15.26953125" style="12" customWidth="1"/>
    <col min="4099" max="4099" width="18.7265625" style="12" customWidth="1"/>
    <col min="4100" max="4100" width="9.36328125" style="12" bestFit="1" customWidth="1"/>
    <col min="4101" max="4101" width="8.7265625" style="12"/>
    <col min="4102" max="4102" width="9.36328125" style="12" bestFit="1" customWidth="1"/>
    <col min="4103" max="4346" width="8.7265625" style="12"/>
    <col min="4347" max="4347" width="4.36328125" style="12" customWidth="1"/>
    <col min="4348" max="4348" width="22.08984375" style="12" customWidth="1"/>
    <col min="4349" max="4349" width="14.08984375" style="12" customWidth="1"/>
    <col min="4350" max="4350" width="5.36328125" style="12" customWidth="1"/>
    <col min="4351" max="4351" width="14.36328125" style="12" customWidth="1"/>
    <col min="4352" max="4352" width="14.81640625" style="12" customWidth="1"/>
    <col min="4353" max="4353" width="16" style="12" customWidth="1"/>
    <col min="4354" max="4354" width="15.26953125" style="12" customWidth="1"/>
    <col min="4355" max="4355" width="18.7265625" style="12" customWidth="1"/>
    <col min="4356" max="4356" width="9.36328125" style="12" bestFit="1" customWidth="1"/>
    <col min="4357" max="4357" width="8.7265625" style="12"/>
    <col min="4358" max="4358" width="9.36328125" style="12" bestFit="1" customWidth="1"/>
    <col min="4359" max="4602" width="8.7265625" style="12"/>
    <col min="4603" max="4603" width="4.36328125" style="12" customWidth="1"/>
    <col min="4604" max="4604" width="22.08984375" style="12" customWidth="1"/>
    <col min="4605" max="4605" width="14.08984375" style="12" customWidth="1"/>
    <col min="4606" max="4606" width="5.36328125" style="12" customWidth="1"/>
    <col min="4607" max="4607" width="14.36328125" style="12" customWidth="1"/>
    <col min="4608" max="4608" width="14.81640625" style="12" customWidth="1"/>
    <col min="4609" max="4609" width="16" style="12" customWidth="1"/>
    <col min="4610" max="4610" width="15.26953125" style="12" customWidth="1"/>
    <col min="4611" max="4611" width="18.7265625" style="12" customWidth="1"/>
    <col min="4612" max="4612" width="9.36328125" style="12" bestFit="1" customWidth="1"/>
    <col min="4613" max="4613" width="8.7265625" style="12"/>
    <col min="4614" max="4614" width="9.36328125" style="12" bestFit="1" customWidth="1"/>
    <col min="4615" max="4858" width="8.7265625" style="12"/>
    <col min="4859" max="4859" width="4.36328125" style="12" customWidth="1"/>
    <col min="4860" max="4860" width="22.08984375" style="12" customWidth="1"/>
    <col min="4861" max="4861" width="14.08984375" style="12" customWidth="1"/>
    <col min="4862" max="4862" width="5.36328125" style="12" customWidth="1"/>
    <col min="4863" max="4863" width="14.36328125" style="12" customWidth="1"/>
    <col min="4864" max="4864" width="14.81640625" style="12" customWidth="1"/>
    <col min="4865" max="4865" width="16" style="12" customWidth="1"/>
    <col min="4866" max="4866" width="15.26953125" style="12" customWidth="1"/>
    <col min="4867" max="4867" width="18.7265625" style="12" customWidth="1"/>
    <col min="4868" max="4868" width="9.36328125" style="12" bestFit="1" customWidth="1"/>
    <col min="4869" max="4869" width="8.7265625" style="12"/>
    <col min="4870" max="4870" width="9.36328125" style="12" bestFit="1" customWidth="1"/>
    <col min="4871" max="5114" width="8.7265625" style="12"/>
    <col min="5115" max="5115" width="4.36328125" style="12" customWidth="1"/>
    <col min="5116" max="5116" width="22.08984375" style="12" customWidth="1"/>
    <col min="5117" max="5117" width="14.08984375" style="12" customWidth="1"/>
    <col min="5118" max="5118" width="5.36328125" style="12" customWidth="1"/>
    <col min="5119" max="5119" width="14.36328125" style="12" customWidth="1"/>
    <col min="5120" max="5120" width="14.81640625" style="12" customWidth="1"/>
    <col min="5121" max="5121" width="16" style="12" customWidth="1"/>
    <col min="5122" max="5122" width="15.26953125" style="12" customWidth="1"/>
    <col min="5123" max="5123" width="18.7265625" style="12" customWidth="1"/>
    <col min="5124" max="5124" width="9.36328125" style="12" bestFit="1" customWidth="1"/>
    <col min="5125" max="5125" width="8.7265625" style="12"/>
    <col min="5126" max="5126" width="9.36328125" style="12" bestFit="1" customWidth="1"/>
    <col min="5127" max="5370" width="8.7265625" style="12"/>
    <col min="5371" max="5371" width="4.36328125" style="12" customWidth="1"/>
    <col min="5372" max="5372" width="22.08984375" style="12" customWidth="1"/>
    <col min="5373" max="5373" width="14.08984375" style="12" customWidth="1"/>
    <col min="5374" max="5374" width="5.36328125" style="12" customWidth="1"/>
    <col min="5375" max="5375" width="14.36328125" style="12" customWidth="1"/>
    <col min="5376" max="5376" width="14.81640625" style="12" customWidth="1"/>
    <col min="5377" max="5377" width="16" style="12" customWidth="1"/>
    <col min="5378" max="5378" width="15.26953125" style="12" customWidth="1"/>
    <col min="5379" max="5379" width="18.7265625" style="12" customWidth="1"/>
    <col min="5380" max="5380" width="9.36328125" style="12" bestFit="1" customWidth="1"/>
    <col min="5381" max="5381" width="8.7265625" style="12"/>
    <col min="5382" max="5382" width="9.36328125" style="12" bestFit="1" customWidth="1"/>
    <col min="5383" max="5626" width="8.7265625" style="12"/>
    <col min="5627" max="5627" width="4.36328125" style="12" customWidth="1"/>
    <col min="5628" max="5628" width="22.08984375" style="12" customWidth="1"/>
    <col min="5629" max="5629" width="14.08984375" style="12" customWidth="1"/>
    <col min="5630" max="5630" width="5.36328125" style="12" customWidth="1"/>
    <col min="5631" max="5631" width="14.36328125" style="12" customWidth="1"/>
    <col min="5632" max="5632" width="14.81640625" style="12" customWidth="1"/>
    <col min="5633" max="5633" width="16" style="12" customWidth="1"/>
    <col min="5634" max="5634" width="15.26953125" style="12" customWidth="1"/>
    <col min="5635" max="5635" width="18.7265625" style="12" customWidth="1"/>
    <col min="5636" max="5636" width="9.36328125" style="12" bestFit="1" customWidth="1"/>
    <col min="5637" max="5637" width="8.7265625" style="12"/>
    <col min="5638" max="5638" width="9.36328125" style="12" bestFit="1" customWidth="1"/>
    <col min="5639" max="5882" width="8.7265625" style="12"/>
    <col min="5883" max="5883" width="4.36328125" style="12" customWidth="1"/>
    <col min="5884" max="5884" width="22.08984375" style="12" customWidth="1"/>
    <col min="5885" max="5885" width="14.08984375" style="12" customWidth="1"/>
    <col min="5886" max="5886" width="5.36328125" style="12" customWidth="1"/>
    <col min="5887" max="5887" width="14.36328125" style="12" customWidth="1"/>
    <col min="5888" max="5888" width="14.81640625" style="12" customWidth="1"/>
    <col min="5889" max="5889" width="16" style="12" customWidth="1"/>
    <col min="5890" max="5890" width="15.26953125" style="12" customWidth="1"/>
    <col min="5891" max="5891" width="18.7265625" style="12" customWidth="1"/>
    <col min="5892" max="5892" width="9.36328125" style="12" bestFit="1" customWidth="1"/>
    <col min="5893" max="5893" width="8.7265625" style="12"/>
    <col min="5894" max="5894" width="9.36328125" style="12" bestFit="1" customWidth="1"/>
    <col min="5895" max="6138" width="8.7265625" style="12"/>
    <col min="6139" max="6139" width="4.36328125" style="12" customWidth="1"/>
    <col min="6140" max="6140" width="22.08984375" style="12" customWidth="1"/>
    <col min="6141" max="6141" width="14.08984375" style="12" customWidth="1"/>
    <col min="6142" max="6142" width="5.36328125" style="12" customWidth="1"/>
    <col min="6143" max="6143" width="14.36328125" style="12" customWidth="1"/>
    <col min="6144" max="6144" width="14.81640625" style="12" customWidth="1"/>
    <col min="6145" max="6145" width="16" style="12" customWidth="1"/>
    <col min="6146" max="6146" width="15.26953125" style="12" customWidth="1"/>
    <col min="6147" max="6147" width="18.7265625" style="12" customWidth="1"/>
    <col min="6148" max="6148" width="9.36328125" style="12" bestFit="1" customWidth="1"/>
    <col min="6149" max="6149" width="8.7265625" style="12"/>
    <col min="6150" max="6150" width="9.36328125" style="12" bestFit="1" customWidth="1"/>
    <col min="6151" max="6394" width="8.7265625" style="12"/>
    <col min="6395" max="6395" width="4.36328125" style="12" customWidth="1"/>
    <col min="6396" max="6396" width="22.08984375" style="12" customWidth="1"/>
    <col min="6397" max="6397" width="14.08984375" style="12" customWidth="1"/>
    <col min="6398" max="6398" width="5.36328125" style="12" customWidth="1"/>
    <col min="6399" max="6399" width="14.36328125" style="12" customWidth="1"/>
    <col min="6400" max="6400" width="14.81640625" style="12" customWidth="1"/>
    <col min="6401" max="6401" width="16" style="12" customWidth="1"/>
    <col min="6402" max="6402" width="15.26953125" style="12" customWidth="1"/>
    <col min="6403" max="6403" width="18.7265625" style="12" customWidth="1"/>
    <col min="6404" max="6404" width="9.36328125" style="12" bestFit="1" customWidth="1"/>
    <col min="6405" max="6405" width="8.7265625" style="12"/>
    <col min="6406" max="6406" width="9.36328125" style="12" bestFit="1" customWidth="1"/>
    <col min="6407" max="6650" width="8.7265625" style="12"/>
    <col min="6651" max="6651" width="4.36328125" style="12" customWidth="1"/>
    <col min="6652" max="6652" width="22.08984375" style="12" customWidth="1"/>
    <col min="6653" max="6653" width="14.08984375" style="12" customWidth="1"/>
    <col min="6654" max="6654" width="5.36328125" style="12" customWidth="1"/>
    <col min="6655" max="6655" width="14.36328125" style="12" customWidth="1"/>
    <col min="6656" max="6656" width="14.81640625" style="12" customWidth="1"/>
    <col min="6657" max="6657" width="16" style="12" customWidth="1"/>
    <col min="6658" max="6658" width="15.26953125" style="12" customWidth="1"/>
    <col min="6659" max="6659" width="18.7265625" style="12" customWidth="1"/>
    <col min="6660" max="6660" width="9.36328125" style="12" bestFit="1" customWidth="1"/>
    <col min="6661" max="6661" width="8.7265625" style="12"/>
    <col min="6662" max="6662" width="9.36328125" style="12" bestFit="1" customWidth="1"/>
    <col min="6663" max="6906" width="8.7265625" style="12"/>
    <col min="6907" max="6907" width="4.36328125" style="12" customWidth="1"/>
    <col min="6908" max="6908" width="22.08984375" style="12" customWidth="1"/>
    <col min="6909" max="6909" width="14.08984375" style="12" customWidth="1"/>
    <col min="6910" max="6910" width="5.36328125" style="12" customWidth="1"/>
    <col min="6911" max="6911" width="14.36328125" style="12" customWidth="1"/>
    <col min="6912" max="6912" width="14.81640625" style="12" customWidth="1"/>
    <col min="6913" max="6913" width="16" style="12" customWidth="1"/>
    <col min="6914" max="6914" width="15.26953125" style="12" customWidth="1"/>
    <col min="6915" max="6915" width="18.7265625" style="12" customWidth="1"/>
    <col min="6916" max="6916" width="9.36328125" style="12" bestFit="1" customWidth="1"/>
    <col min="6917" max="6917" width="8.7265625" style="12"/>
    <col min="6918" max="6918" width="9.36328125" style="12" bestFit="1" customWidth="1"/>
    <col min="6919" max="7162" width="8.7265625" style="12"/>
    <col min="7163" max="7163" width="4.36328125" style="12" customWidth="1"/>
    <col min="7164" max="7164" width="22.08984375" style="12" customWidth="1"/>
    <col min="7165" max="7165" width="14.08984375" style="12" customWidth="1"/>
    <col min="7166" max="7166" width="5.36328125" style="12" customWidth="1"/>
    <col min="7167" max="7167" width="14.36328125" style="12" customWidth="1"/>
    <col min="7168" max="7168" width="14.81640625" style="12" customWidth="1"/>
    <col min="7169" max="7169" width="16" style="12" customWidth="1"/>
    <col min="7170" max="7170" width="15.26953125" style="12" customWidth="1"/>
    <col min="7171" max="7171" width="18.7265625" style="12" customWidth="1"/>
    <col min="7172" max="7172" width="9.36328125" style="12" bestFit="1" customWidth="1"/>
    <col min="7173" max="7173" width="8.7265625" style="12"/>
    <col min="7174" max="7174" width="9.36328125" style="12" bestFit="1" customWidth="1"/>
    <col min="7175" max="7418" width="8.7265625" style="12"/>
    <col min="7419" max="7419" width="4.36328125" style="12" customWidth="1"/>
    <col min="7420" max="7420" width="22.08984375" style="12" customWidth="1"/>
    <col min="7421" max="7421" width="14.08984375" style="12" customWidth="1"/>
    <col min="7422" max="7422" width="5.36328125" style="12" customWidth="1"/>
    <col min="7423" max="7423" width="14.36328125" style="12" customWidth="1"/>
    <col min="7424" max="7424" width="14.81640625" style="12" customWidth="1"/>
    <col min="7425" max="7425" width="16" style="12" customWidth="1"/>
    <col min="7426" max="7426" width="15.26953125" style="12" customWidth="1"/>
    <col min="7427" max="7427" width="18.7265625" style="12" customWidth="1"/>
    <col min="7428" max="7428" width="9.36328125" style="12" bestFit="1" customWidth="1"/>
    <col min="7429" max="7429" width="8.7265625" style="12"/>
    <col min="7430" max="7430" width="9.36328125" style="12" bestFit="1" customWidth="1"/>
    <col min="7431" max="7674" width="8.7265625" style="12"/>
    <col min="7675" max="7675" width="4.36328125" style="12" customWidth="1"/>
    <col min="7676" max="7676" width="22.08984375" style="12" customWidth="1"/>
    <col min="7677" max="7677" width="14.08984375" style="12" customWidth="1"/>
    <col min="7678" max="7678" width="5.36328125" style="12" customWidth="1"/>
    <col min="7679" max="7679" width="14.36328125" style="12" customWidth="1"/>
    <col min="7680" max="7680" width="14.81640625" style="12" customWidth="1"/>
    <col min="7681" max="7681" width="16" style="12" customWidth="1"/>
    <col min="7682" max="7682" width="15.26953125" style="12" customWidth="1"/>
    <col min="7683" max="7683" width="18.7265625" style="12" customWidth="1"/>
    <col min="7684" max="7684" width="9.36328125" style="12" bestFit="1" customWidth="1"/>
    <col min="7685" max="7685" width="8.7265625" style="12"/>
    <col min="7686" max="7686" width="9.36328125" style="12" bestFit="1" customWidth="1"/>
    <col min="7687" max="7930" width="8.7265625" style="12"/>
    <col min="7931" max="7931" width="4.36328125" style="12" customWidth="1"/>
    <col min="7932" max="7932" width="22.08984375" style="12" customWidth="1"/>
    <col min="7933" max="7933" width="14.08984375" style="12" customWidth="1"/>
    <col min="7934" max="7934" width="5.36328125" style="12" customWidth="1"/>
    <col min="7935" max="7935" width="14.36328125" style="12" customWidth="1"/>
    <col min="7936" max="7936" width="14.81640625" style="12" customWidth="1"/>
    <col min="7937" max="7937" width="16" style="12" customWidth="1"/>
    <col min="7938" max="7938" width="15.26953125" style="12" customWidth="1"/>
    <col min="7939" max="7939" width="18.7265625" style="12" customWidth="1"/>
    <col min="7940" max="7940" width="9.36328125" style="12" bestFit="1" customWidth="1"/>
    <col min="7941" max="7941" width="8.7265625" style="12"/>
    <col min="7942" max="7942" width="9.36328125" style="12" bestFit="1" customWidth="1"/>
    <col min="7943" max="8186" width="8.7265625" style="12"/>
    <col min="8187" max="8187" width="4.36328125" style="12" customWidth="1"/>
    <col min="8188" max="8188" width="22.08984375" style="12" customWidth="1"/>
    <col min="8189" max="8189" width="14.08984375" style="12" customWidth="1"/>
    <col min="8190" max="8190" width="5.36328125" style="12" customWidth="1"/>
    <col min="8191" max="8191" width="14.36328125" style="12" customWidth="1"/>
    <col min="8192" max="8192" width="14.81640625" style="12" customWidth="1"/>
    <col min="8193" max="8193" width="16" style="12" customWidth="1"/>
    <col min="8194" max="8194" width="15.26953125" style="12" customWidth="1"/>
    <col min="8195" max="8195" width="18.7265625" style="12" customWidth="1"/>
    <col min="8196" max="8196" width="9.36328125" style="12" bestFit="1" customWidth="1"/>
    <col min="8197" max="8197" width="8.7265625" style="12"/>
    <col min="8198" max="8198" width="9.36328125" style="12" bestFit="1" customWidth="1"/>
    <col min="8199" max="8442" width="8.7265625" style="12"/>
    <col min="8443" max="8443" width="4.36328125" style="12" customWidth="1"/>
    <col min="8444" max="8444" width="22.08984375" style="12" customWidth="1"/>
    <col min="8445" max="8445" width="14.08984375" style="12" customWidth="1"/>
    <col min="8446" max="8446" width="5.36328125" style="12" customWidth="1"/>
    <col min="8447" max="8447" width="14.36328125" style="12" customWidth="1"/>
    <col min="8448" max="8448" width="14.81640625" style="12" customWidth="1"/>
    <col min="8449" max="8449" width="16" style="12" customWidth="1"/>
    <col min="8450" max="8450" width="15.26953125" style="12" customWidth="1"/>
    <col min="8451" max="8451" width="18.7265625" style="12" customWidth="1"/>
    <col min="8452" max="8452" width="9.36328125" style="12" bestFit="1" customWidth="1"/>
    <col min="8453" max="8453" width="8.7265625" style="12"/>
    <col min="8454" max="8454" width="9.36328125" style="12" bestFit="1" customWidth="1"/>
    <col min="8455" max="8698" width="8.7265625" style="12"/>
    <col min="8699" max="8699" width="4.36328125" style="12" customWidth="1"/>
    <col min="8700" max="8700" width="22.08984375" style="12" customWidth="1"/>
    <col min="8701" max="8701" width="14.08984375" style="12" customWidth="1"/>
    <col min="8702" max="8702" width="5.36328125" style="12" customWidth="1"/>
    <col min="8703" max="8703" width="14.36328125" style="12" customWidth="1"/>
    <col min="8704" max="8704" width="14.81640625" style="12" customWidth="1"/>
    <col min="8705" max="8705" width="16" style="12" customWidth="1"/>
    <col min="8706" max="8706" width="15.26953125" style="12" customWidth="1"/>
    <col min="8707" max="8707" width="18.7265625" style="12" customWidth="1"/>
    <col min="8708" max="8708" width="9.36328125" style="12" bestFit="1" customWidth="1"/>
    <col min="8709" max="8709" width="8.7265625" style="12"/>
    <col min="8710" max="8710" width="9.36328125" style="12" bestFit="1" customWidth="1"/>
    <col min="8711" max="8954" width="8.7265625" style="12"/>
    <col min="8955" max="8955" width="4.36328125" style="12" customWidth="1"/>
    <col min="8956" max="8956" width="22.08984375" style="12" customWidth="1"/>
    <col min="8957" max="8957" width="14.08984375" style="12" customWidth="1"/>
    <col min="8958" max="8958" width="5.36328125" style="12" customWidth="1"/>
    <col min="8959" max="8959" width="14.36328125" style="12" customWidth="1"/>
    <col min="8960" max="8960" width="14.81640625" style="12" customWidth="1"/>
    <col min="8961" max="8961" width="16" style="12" customWidth="1"/>
    <col min="8962" max="8962" width="15.26953125" style="12" customWidth="1"/>
    <col min="8963" max="8963" width="18.7265625" style="12" customWidth="1"/>
    <col min="8964" max="8964" width="9.36328125" style="12" bestFit="1" customWidth="1"/>
    <col min="8965" max="8965" width="8.7265625" style="12"/>
    <col min="8966" max="8966" width="9.36328125" style="12" bestFit="1" customWidth="1"/>
    <col min="8967" max="9210" width="8.7265625" style="12"/>
    <col min="9211" max="9211" width="4.36328125" style="12" customWidth="1"/>
    <col min="9212" max="9212" width="22.08984375" style="12" customWidth="1"/>
    <col min="9213" max="9213" width="14.08984375" style="12" customWidth="1"/>
    <col min="9214" max="9214" width="5.36328125" style="12" customWidth="1"/>
    <col min="9215" max="9215" width="14.36328125" style="12" customWidth="1"/>
    <col min="9216" max="9216" width="14.81640625" style="12" customWidth="1"/>
    <col min="9217" max="9217" width="16" style="12" customWidth="1"/>
    <col min="9218" max="9218" width="15.26953125" style="12" customWidth="1"/>
    <col min="9219" max="9219" width="18.7265625" style="12" customWidth="1"/>
    <col min="9220" max="9220" width="9.36328125" style="12" bestFit="1" customWidth="1"/>
    <col min="9221" max="9221" width="8.7265625" style="12"/>
    <col min="9222" max="9222" width="9.36328125" style="12" bestFit="1" customWidth="1"/>
    <col min="9223" max="9466" width="8.7265625" style="12"/>
    <col min="9467" max="9467" width="4.36328125" style="12" customWidth="1"/>
    <col min="9468" max="9468" width="22.08984375" style="12" customWidth="1"/>
    <col min="9469" max="9469" width="14.08984375" style="12" customWidth="1"/>
    <col min="9470" max="9470" width="5.36328125" style="12" customWidth="1"/>
    <col min="9471" max="9471" width="14.36328125" style="12" customWidth="1"/>
    <col min="9472" max="9472" width="14.81640625" style="12" customWidth="1"/>
    <col min="9473" max="9473" width="16" style="12" customWidth="1"/>
    <col min="9474" max="9474" width="15.26953125" style="12" customWidth="1"/>
    <col min="9475" max="9475" width="18.7265625" style="12" customWidth="1"/>
    <col min="9476" max="9476" width="9.36328125" style="12" bestFit="1" customWidth="1"/>
    <col min="9477" max="9477" width="8.7265625" style="12"/>
    <col min="9478" max="9478" width="9.36328125" style="12" bestFit="1" customWidth="1"/>
    <col min="9479" max="9722" width="8.7265625" style="12"/>
    <col min="9723" max="9723" width="4.36328125" style="12" customWidth="1"/>
    <col min="9724" max="9724" width="22.08984375" style="12" customWidth="1"/>
    <col min="9725" max="9725" width="14.08984375" style="12" customWidth="1"/>
    <col min="9726" max="9726" width="5.36328125" style="12" customWidth="1"/>
    <col min="9727" max="9727" width="14.36328125" style="12" customWidth="1"/>
    <col min="9728" max="9728" width="14.81640625" style="12" customWidth="1"/>
    <col min="9729" max="9729" width="16" style="12" customWidth="1"/>
    <col min="9730" max="9730" width="15.26953125" style="12" customWidth="1"/>
    <col min="9731" max="9731" width="18.7265625" style="12" customWidth="1"/>
    <col min="9732" max="9732" width="9.36328125" style="12" bestFit="1" customWidth="1"/>
    <col min="9733" max="9733" width="8.7265625" style="12"/>
    <col min="9734" max="9734" width="9.36328125" style="12" bestFit="1" customWidth="1"/>
    <col min="9735" max="9978" width="8.7265625" style="12"/>
    <col min="9979" max="9979" width="4.36328125" style="12" customWidth="1"/>
    <col min="9980" max="9980" width="22.08984375" style="12" customWidth="1"/>
    <col min="9981" max="9981" width="14.08984375" style="12" customWidth="1"/>
    <col min="9982" max="9982" width="5.36328125" style="12" customWidth="1"/>
    <col min="9983" max="9983" width="14.36328125" style="12" customWidth="1"/>
    <col min="9984" max="9984" width="14.81640625" style="12" customWidth="1"/>
    <col min="9985" max="9985" width="16" style="12" customWidth="1"/>
    <col min="9986" max="9986" width="15.26953125" style="12" customWidth="1"/>
    <col min="9987" max="9987" width="18.7265625" style="12" customWidth="1"/>
    <col min="9988" max="9988" width="9.36328125" style="12" bestFit="1" customWidth="1"/>
    <col min="9989" max="9989" width="8.7265625" style="12"/>
    <col min="9990" max="9990" width="9.36328125" style="12" bestFit="1" customWidth="1"/>
    <col min="9991" max="10234" width="8.7265625" style="12"/>
    <col min="10235" max="10235" width="4.36328125" style="12" customWidth="1"/>
    <col min="10236" max="10236" width="22.08984375" style="12" customWidth="1"/>
    <col min="10237" max="10237" width="14.08984375" style="12" customWidth="1"/>
    <col min="10238" max="10238" width="5.36328125" style="12" customWidth="1"/>
    <col min="10239" max="10239" width="14.36328125" style="12" customWidth="1"/>
    <col min="10240" max="10240" width="14.81640625" style="12" customWidth="1"/>
    <col min="10241" max="10241" width="16" style="12" customWidth="1"/>
    <col min="10242" max="10242" width="15.26953125" style="12" customWidth="1"/>
    <col min="10243" max="10243" width="18.7265625" style="12" customWidth="1"/>
    <col min="10244" max="10244" width="9.36328125" style="12" bestFit="1" customWidth="1"/>
    <col min="10245" max="10245" width="8.7265625" style="12"/>
    <col min="10246" max="10246" width="9.36328125" style="12" bestFit="1" customWidth="1"/>
    <col min="10247" max="10490" width="8.7265625" style="12"/>
    <col min="10491" max="10491" width="4.36328125" style="12" customWidth="1"/>
    <col min="10492" max="10492" width="22.08984375" style="12" customWidth="1"/>
    <col min="10493" max="10493" width="14.08984375" style="12" customWidth="1"/>
    <col min="10494" max="10494" width="5.36328125" style="12" customWidth="1"/>
    <col min="10495" max="10495" width="14.36328125" style="12" customWidth="1"/>
    <col min="10496" max="10496" width="14.81640625" style="12" customWidth="1"/>
    <col min="10497" max="10497" width="16" style="12" customWidth="1"/>
    <col min="10498" max="10498" width="15.26953125" style="12" customWidth="1"/>
    <col min="10499" max="10499" width="18.7265625" style="12" customWidth="1"/>
    <col min="10500" max="10500" width="9.36328125" style="12" bestFit="1" customWidth="1"/>
    <col min="10501" max="10501" width="8.7265625" style="12"/>
    <col min="10502" max="10502" width="9.36328125" style="12" bestFit="1" customWidth="1"/>
    <col min="10503" max="10746" width="8.7265625" style="12"/>
    <col min="10747" max="10747" width="4.36328125" style="12" customWidth="1"/>
    <col min="10748" max="10748" width="22.08984375" style="12" customWidth="1"/>
    <col min="10749" max="10749" width="14.08984375" style="12" customWidth="1"/>
    <col min="10750" max="10750" width="5.36328125" style="12" customWidth="1"/>
    <col min="10751" max="10751" width="14.36328125" style="12" customWidth="1"/>
    <col min="10752" max="10752" width="14.81640625" style="12" customWidth="1"/>
    <col min="10753" max="10753" width="16" style="12" customWidth="1"/>
    <col min="10754" max="10754" width="15.26953125" style="12" customWidth="1"/>
    <col min="10755" max="10755" width="18.7265625" style="12" customWidth="1"/>
    <col min="10756" max="10756" width="9.36328125" style="12" bestFit="1" customWidth="1"/>
    <col min="10757" max="10757" width="8.7265625" style="12"/>
    <col min="10758" max="10758" width="9.36328125" style="12" bestFit="1" customWidth="1"/>
    <col min="10759" max="11002" width="8.7265625" style="12"/>
    <col min="11003" max="11003" width="4.36328125" style="12" customWidth="1"/>
    <col min="11004" max="11004" width="22.08984375" style="12" customWidth="1"/>
    <col min="11005" max="11005" width="14.08984375" style="12" customWidth="1"/>
    <col min="11006" max="11006" width="5.36328125" style="12" customWidth="1"/>
    <col min="11007" max="11007" width="14.36328125" style="12" customWidth="1"/>
    <col min="11008" max="11008" width="14.81640625" style="12" customWidth="1"/>
    <col min="11009" max="11009" width="16" style="12" customWidth="1"/>
    <col min="11010" max="11010" width="15.26953125" style="12" customWidth="1"/>
    <col min="11011" max="11011" width="18.7265625" style="12" customWidth="1"/>
    <col min="11012" max="11012" width="9.36328125" style="12" bestFit="1" customWidth="1"/>
    <col min="11013" max="11013" width="8.7265625" style="12"/>
    <col min="11014" max="11014" width="9.36328125" style="12" bestFit="1" customWidth="1"/>
    <col min="11015" max="11258" width="8.7265625" style="12"/>
    <col min="11259" max="11259" width="4.36328125" style="12" customWidth="1"/>
    <col min="11260" max="11260" width="22.08984375" style="12" customWidth="1"/>
    <col min="11261" max="11261" width="14.08984375" style="12" customWidth="1"/>
    <col min="11262" max="11262" width="5.36328125" style="12" customWidth="1"/>
    <col min="11263" max="11263" width="14.36328125" style="12" customWidth="1"/>
    <col min="11264" max="11264" width="14.81640625" style="12" customWidth="1"/>
    <col min="11265" max="11265" width="16" style="12" customWidth="1"/>
    <col min="11266" max="11266" width="15.26953125" style="12" customWidth="1"/>
    <col min="11267" max="11267" width="18.7265625" style="12" customWidth="1"/>
    <col min="11268" max="11268" width="9.36328125" style="12" bestFit="1" customWidth="1"/>
    <col min="11269" max="11269" width="8.7265625" style="12"/>
    <col min="11270" max="11270" width="9.36328125" style="12" bestFit="1" customWidth="1"/>
    <col min="11271" max="11514" width="8.7265625" style="12"/>
    <col min="11515" max="11515" width="4.36328125" style="12" customWidth="1"/>
    <col min="11516" max="11516" width="22.08984375" style="12" customWidth="1"/>
    <col min="11517" max="11517" width="14.08984375" style="12" customWidth="1"/>
    <col min="11518" max="11518" width="5.36328125" style="12" customWidth="1"/>
    <col min="11519" max="11519" width="14.36328125" style="12" customWidth="1"/>
    <col min="11520" max="11520" width="14.81640625" style="12" customWidth="1"/>
    <col min="11521" max="11521" width="16" style="12" customWidth="1"/>
    <col min="11522" max="11522" width="15.26953125" style="12" customWidth="1"/>
    <col min="11523" max="11523" width="18.7265625" style="12" customWidth="1"/>
    <col min="11524" max="11524" width="9.36328125" style="12" bestFit="1" customWidth="1"/>
    <col min="11525" max="11525" width="8.7265625" style="12"/>
    <col min="11526" max="11526" width="9.36328125" style="12" bestFit="1" customWidth="1"/>
    <col min="11527" max="11770" width="8.7265625" style="12"/>
    <col min="11771" max="11771" width="4.36328125" style="12" customWidth="1"/>
    <col min="11772" max="11772" width="22.08984375" style="12" customWidth="1"/>
    <col min="11773" max="11773" width="14.08984375" style="12" customWidth="1"/>
    <col min="11774" max="11774" width="5.36328125" style="12" customWidth="1"/>
    <col min="11775" max="11775" width="14.36328125" style="12" customWidth="1"/>
    <col min="11776" max="11776" width="14.81640625" style="12" customWidth="1"/>
    <col min="11777" max="11777" width="16" style="12" customWidth="1"/>
    <col min="11778" max="11778" width="15.26953125" style="12" customWidth="1"/>
    <col min="11779" max="11779" width="18.7265625" style="12" customWidth="1"/>
    <col min="11780" max="11780" width="9.36328125" style="12" bestFit="1" customWidth="1"/>
    <col min="11781" max="11781" width="8.7265625" style="12"/>
    <col min="11782" max="11782" width="9.36328125" style="12" bestFit="1" customWidth="1"/>
    <col min="11783" max="12026" width="8.7265625" style="12"/>
    <col min="12027" max="12027" width="4.36328125" style="12" customWidth="1"/>
    <col min="12028" max="12028" width="22.08984375" style="12" customWidth="1"/>
    <col min="12029" max="12029" width="14.08984375" style="12" customWidth="1"/>
    <col min="12030" max="12030" width="5.36328125" style="12" customWidth="1"/>
    <col min="12031" max="12031" width="14.36328125" style="12" customWidth="1"/>
    <col min="12032" max="12032" width="14.81640625" style="12" customWidth="1"/>
    <col min="12033" max="12033" width="16" style="12" customWidth="1"/>
    <col min="12034" max="12034" width="15.26953125" style="12" customWidth="1"/>
    <col min="12035" max="12035" width="18.7265625" style="12" customWidth="1"/>
    <col min="12036" max="12036" width="9.36328125" style="12" bestFit="1" customWidth="1"/>
    <col min="12037" max="12037" width="8.7265625" style="12"/>
    <col min="12038" max="12038" width="9.36328125" style="12" bestFit="1" customWidth="1"/>
    <col min="12039" max="12282" width="8.7265625" style="12"/>
    <col min="12283" max="12283" width="4.36328125" style="12" customWidth="1"/>
    <col min="12284" max="12284" width="22.08984375" style="12" customWidth="1"/>
    <col min="12285" max="12285" width="14.08984375" style="12" customWidth="1"/>
    <col min="12286" max="12286" width="5.36328125" style="12" customWidth="1"/>
    <col min="12287" max="12287" width="14.36328125" style="12" customWidth="1"/>
    <col min="12288" max="12288" width="14.81640625" style="12" customWidth="1"/>
    <col min="12289" max="12289" width="16" style="12" customWidth="1"/>
    <col min="12290" max="12290" width="15.26953125" style="12" customWidth="1"/>
    <col min="12291" max="12291" width="18.7265625" style="12" customWidth="1"/>
    <col min="12292" max="12292" width="9.36328125" style="12" bestFit="1" customWidth="1"/>
    <col min="12293" max="12293" width="8.7265625" style="12"/>
    <col min="12294" max="12294" width="9.36328125" style="12" bestFit="1" customWidth="1"/>
    <col min="12295" max="12538" width="8.7265625" style="12"/>
    <col min="12539" max="12539" width="4.36328125" style="12" customWidth="1"/>
    <col min="12540" max="12540" width="22.08984375" style="12" customWidth="1"/>
    <col min="12541" max="12541" width="14.08984375" style="12" customWidth="1"/>
    <col min="12542" max="12542" width="5.36328125" style="12" customWidth="1"/>
    <col min="12543" max="12543" width="14.36328125" style="12" customWidth="1"/>
    <col min="12544" max="12544" width="14.81640625" style="12" customWidth="1"/>
    <col min="12545" max="12545" width="16" style="12" customWidth="1"/>
    <col min="12546" max="12546" width="15.26953125" style="12" customWidth="1"/>
    <col min="12547" max="12547" width="18.7265625" style="12" customWidth="1"/>
    <col min="12548" max="12548" width="9.36328125" style="12" bestFit="1" customWidth="1"/>
    <col min="12549" max="12549" width="8.7265625" style="12"/>
    <col min="12550" max="12550" width="9.36328125" style="12" bestFit="1" customWidth="1"/>
    <col min="12551" max="12794" width="8.7265625" style="12"/>
    <col min="12795" max="12795" width="4.36328125" style="12" customWidth="1"/>
    <col min="12796" max="12796" width="22.08984375" style="12" customWidth="1"/>
    <col min="12797" max="12797" width="14.08984375" style="12" customWidth="1"/>
    <col min="12798" max="12798" width="5.36328125" style="12" customWidth="1"/>
    <col min="12799" max="12799" width="14.36328125" style="12" customWidth="1"/>
    <col min="12800" max="12800" width="14.81640625" style="12" customWidth="1"/>
    <col min="12801" max="12801" width="16" style="12" customWidth="1"/>
    <col min="12802" max="12802" width="15.26953125" style="12" customWidth="1"/>
    <col min="12803" max="12803" width="18.7265625" style="12" customWidth="1"/>
    <col min="12804" max="12804" width="9.36328125" style="12" bestFit="1" customWidth="1"/>
    <col min="12805" max="12805" width="8.7265625" style="12"/>
    <col min="12806" max="12806" width="9.36328125" style="12" bestFit="1" customWidth="1"/>
    <col min="12807" max="13050" width="8.7265625" style="12"/>
    <col min="13051" max="13051" width="4.36328125" style="12" customWidth="1"/>
    <col min="13052" max="13052" width="22.08984375" style="12" customWidth="1"/>
    <col min="13053" max="13053" width="14.08984375" style="12" customWidth="1"/>
    <col min="13054" max="13054" width="5.36328125" style="12" customWidth="1"/>
    <col min="13055" max="13055" width="14.36328125" style="12" customWidth="1"/>
    <col min="13056" max="13056" width="14.81640625" style="12" customWidth="1"/>
    <col min="13057" max="13057" width="16" style="12" customWidth="1"/>
    <col min="13058" max="13058" width="15.26953125" style="12" customWidth="1"/>
    <col min="13059" max="13059" width="18.7265625" style="12" customWidth="1"/>
    <col min="13060" max="13060" width="9.36328125" style="12" bestFit="1" customWidth="1"/>
    <col min="13061" max="13061" width="8.7265625" style="12"/>
    <col min="13062" max="13062" width="9.36328125" style="12" bestFit="1" customWidth="1"/>
    <col min="13063" max="13306" width="8.7265625" style="12"/>
    <col min="13307" max="13307" width="4.36328125" style="12" customWidth="1"/>
    <col min="13308" max="13308" width="22.08984375" style="12" customWidth="1"/>
    <col min="13309" max="13309" width="14.08984375" style="12" customWidth="1"/>
    <col min="13310" max="13310" width="5.36328125" style="12" customWidth="1"/>
    <col min="13311" max="13311" width="14.36328125" style="12" customWidth="1"/>
    <col min="13312" max="13312" width="14.81640625" style="12" customWidth="1"/>
    <col min="13313" max="13313" width="16" style="12" customWidth="1"/>
    <col min="13314" max="13314" width="15.26953125" style="12" customWidth="1"/>
    <col min="13315" max="13315" width="18.7265625" style="12" customWidth="1"/>
    <col min="13316" max="13316" width="9.36328125" style="12" bestFit="1" customWidth="1"/>
    <col min="13317" max="13317" width="8.7265625" style="12"/>
    <col min="13318" max="13318" width="9.36328125" style="12" bestFit="1" customWidth="1"/>
    <col min="13319" max="13562" width="8.7265625" style="12"/>
    <col min="13563" max="13563" width="4.36328125" style="12" customWidth="1"/>
    <col min="13564" max="13564" width="22.08984375" style="12" customWidth="1"/>
    <col min="13565" max="13565" width="14.08984375" style="12" customWidth="1"/>
    <col min="13566" max="13566" width="5.36328125" style="12" customWidth="1"/>
    <col min="13567" max="13567" width="14.36328125" style="12" customWidth="1"/>
    <col min="13568" max="13568" width="14.81640625" style="12" customWidth="1"/>
    <col min="13569" max="13569" width="16" style="12" customWidth="1"/>
    <col min="13570" max="13570" width="15.26953125" style="12" customWidth="1"/>
    <col min="13571" max="13571" width="18.7265625" style="12" customWidth="1"/>
    <col min="13572" max="13572" width="9.36328125" style="12" bestFit="1" customWidth="1"/>
    <col min="13573" max="13573" width="8.7265625" style="12"/>
    <col min="13574" max="13574" width="9.36328125" style="12" bestFit="1" customWidth="1"/>
    <col min="13575" max="13818" width="8.7265625" style="12"/>
    <col min="13819" max="13819" width="4.36328125" style="12" customWidth="1"/>
    <col min="13820" max="13820" width="22.08984375" style="12" customWidth="1"/>
    <col min="13821" max="13821" width="14.08984375" style="12" customWidth="1"/>
    <col min="13822" max="13822" width="5.36328125" style="12" customWidth="1"/>
    <col min="13823" max="13823" width="14.36328125" style="12" customWidth="1"/>
    <col min="13824" max="13824" width="14.81640625" style="12" customWidth="1"/>
    <col min="13825" max="13825" width="16" style="12" customWidth="1"/>
    <col min="13826" max="13826" width="15.26953125" style="12" customWidth="1"/>
    <col min="13827" max="13827" width="18.7265625" style="12" customWidth="1"/>
    <col min="13828" max="13828" width="9.36328125" style="12" bestFit="1" customWidth="1"/>
    <col min="13829" max="13829" width="8.7265625" style="12"/>
    <col min="13830" max="13830" width="9.36328125" style="12" bestFit="1" customWidth="1"/>
    <col min="13831" max="14074" width="8.7265625" style="12"/>
    <col min="14075" max="14075" width="4.36328125" style="12" customWidth="1"/>
    <col min="14076" max="14076" width="22.08984375" style="12" customWidth="1"/>
    <col min="14077" max="14077" width="14.08984375" style="12" customWidth="1"/>
    <col min="14078" max="14078" width="5.36328125" style="12" customWidth="1"/>
    <col min="14079" max="14079" width="14.36328125" style="12" customWidth="1"/>
    <col min="14080" max="14080" width="14.81640625" style="12" customWidth="1"/>
    <col min="14081" max="14081" width="16" style="12" customWidth="1"/>
    <col min="14082" max="14082" width="15.26953125" style="12" customWidth="1"/>
    <col min="14083" max="14083" width="18.7265625" style="12" customWidth="1"/>
    <col min="14084" max="14084" width="9.36328125" style="12" bestFit="1" customWidth="1"/>
    <col min="14085" max="14085" width="8.7265625" style="12"/>
    <col min="14086" max="14086" width="9.36328125" style="12" bestFit="1" customWidth="1"/>
    <col min="14087" max="14330" width="8.7265625" style="12"/>
    <col min="14331" max="14331" width="4.36328125" style="12" customWidth="1"/>
    <col min="14332" max="14332" width="22.08984375" style="12" customWidth="1"/>
    <col min="14333" max="14333" width="14.08984375" style="12" customWidth="1"/>
    <col min="14334" max="14334" width="5.36328125" style="12" customWidth="1"/>
    <col min="14335" max="14335" width="14.36328125" style="12" customWidth="1"/>
    <col min="14336" max="14336" width="14.81640625" style="12" customWidth="1"/>
    <col min="14337" max="14337" width="16" style="12" customWidth="1"/>
    <col min="14338" max="14338" width="15.26953125" style="12" customWidth="1"/>
    <col min="14339" max="14339" width="18.7265625" style="12" customWidth="1"/>
    <col min="14340" max="14340" width="9.36328125" style="12" bestFit="1" customWidth="1"/>
    <col min="14341" max="14341" width="8.7265625" style="12"/>
    <col min="14342" max="14342" width="9.36328125" style="12" bestFit="1" customWidth="1"/>
    <col min="14343" max="14586" width="8.7265625" style="12"/>
    <col min="14587" max="14587" width="4.36328125" style="12" customWidth="1"/>
    <col min="14588" max="14588" width="22.08984375" style="12" customWidth="1"/>
    <col min="14589" max="14589" width="14.08984375" style="12" customWidth="1"/>
    <col min="14590" max="14590" width="5.36328125" style="12" customWidth="1"/>
    <col min="14591" max="14591" width="14.36328125" style="12" customWidth="1"/>
    <col min="14592" max="14592" width="14.81640625" style="12" customWidth="1"/>
    <col min="14593" max="14593" width="16" style="12" customWidth="1"/>
    <col min="14594" max="14594" width="15.26953125" style="12" customWidth="1"/>
    <col min="14595" max="14595" width="18.7265625" style="12" customWidth="1"/>
    <col min="14596" max="14596" width="9.36328125" style="12" bestFit="1" customWidth="1"/>
    <col min="14597" max="14597" width="8.7265625" style="12"/>
    <col min="14598" max="14598" width="9.36328125" style="12" bestFit="1" customWidth="1"/>
    <col min="14599" max="14842" width="8.7265625" style="12"/>
    <col min="14843" max="14843" width="4.36328125" style="12" customWidth="1"/>
    <col min="14844" max="14844" width="22.08984375" style="12" customWidth="1"/>
    <col min="14845" max="14845" width="14.08984375" style="12" customWidth="1"/>
    <col min="14846" max="14846" width="5.36328125" style="12" customWidth="1"/>
    <col min="14847" max="14847" width="14.36328125" style="12" customWidth="1"/>
    <col min="14848" max="14848" width="14.81640625" style="12" customWidth="1"/>
    <col min="14849" max="14849" width="16" style="12" customWidth="1"/>
    <col min="14850" max="14850" width="15.26953125" style="12" customWidth="1"/>
    <col min="14851" max="14851" width="18.7265625" style="12" customWidth="1"/>
    <col min="14852" max="14852" width="9.36328125" style="12" bestFit="1" customWidth="1"/>
    <col min="14853" max="14853" width="8.7265625" style="12"/>
    <col min="14854" max="14854" width="9.36328125" style="12" bestFit="1" customWidth="1"/>
    <col min="14855" max="15098" width="8.7265625" style="12"/>
    <col min="15099" max="15099" width="4.36328125" style="12" customWidth="1"/>
    <col min="15100" max="15100" width="22.08984375" style="12" customWidth="1"/>
    <col min="15101" max="15101" width="14.08984375" style="12" customWidth="1"/>
    <col min="15102" max="15102" width="5.36328125" style="12" customWidth="1"/>
    <col min="15103" max="15103" width="14.36328125" style="12" customWidth="1"/>
    <col min="15104" max="15104" width="14.81640625" style="12" customWidth="1"/>
    <col min="15105" max="15105" width="16" style="12" customWidth="1"/>
    <col min="15106" max="15106" width="15.26953125" style="12" customWidth="1"/>
    <col min="15107" max="15107" width="18.7265625" style="12" customWidth="1"/>
    <col min="15108" max="15108" width="9.36328125" style="12" bestFit="1" customWidth="1"/>
    <col min="15109" max="15109" width="8.7265625" style="12"/>
    <col min="15110" max="15110" width="9.36328125" style="12" bestFit="1" customWidth="1"/>
    <col min="15111" max="15354" width="8.7265625" style="12"/>
    <col min="15355" max="15355" width="4.36328125" style="12" customWidth="1"/>
    <col min="15356" max="15356" width="22.08984375" style="12" customWidth="1"/>
    <col min="15357" max="15357" width="14.08984375" style="12" customWidth="1"/>
    <col min="15358" max="15358" width="5.36328125" style="12" customWidth="1"/>
    <col min="15359" max="15359" width="14.36328125" style="12" customWidth="1"/>
    <col min="15360" max="15360" width="14.81640625" style="12" customWidth="1"/>
    <col min="15361" max="15361" width="16" style="12" customWidth="1"/>
    <col min="15362" max="15362" width="15.26953125" style="12" customWidth="1"/>
    <col min="15363" max="15363" width="18.7265625" style="12" customWidth="1"/>
    <col min="15364" max="15364" width="9.36328125" style="12" bestFit="1" customWidth="1"/>
    <col min="15365" max="15365" width="8.7265625" style="12"/>
    <col min="15366" max="15366" width="9.36328125" style="12" bestFit="1" customWidth="1"/>
    <col min="15367" max="15610" width="8.7265625" style="12"/>
    <col min="15611" max="15611" width="4.36328125" style="12" customWidth="1"/>
    <col min="15612" max="15612" width="22.08984375" style="12" customWidth="1"/>
    <col min="15613" max="15613" width="14.08984375" style="12" customWidth="1"/>
    <col min="15614" max="15614" width="5.36328125" style="12" customWidth="1"/>
    <col min="15615" max="15615" width="14.36328125" style="12" customWidth="1"/>
    <col min="15616" max="15616" width="14.81640625" style="12" customWidth="1"/>
    <col min="15617" max="15617" width="16" style="12" customWidth="1"/>
    <col min="15618" max="15618" width="15.26953125" style="12" customWidth="1"/>
    <col min="15619" max="15619" width="18.7265625" style="12" customWidth="1"/>
    <col min="15620" max="15620" width="9.36328125" style="12" bestFit="1" customWidth="1"/>
    <col min="15621" max="15621" width="8.7265625" style="12"/>
    <col min="15622" max="15622" width="9.36328125" style="12" bestFit="1" customWidth="1"/>
    <col min="15623" max="15866" width="8.7265625" style="12"/>
    <col min="15867" max="15867" width="4.36328125" style="12" customWidth="1"/>
    <col min="15868" max="15868" width="22.08984375" style="12" customWidth="1"/>
    <col min="15869" max="15869" width="14.08984375" style="12" customWidth="1"/>
    <col min="15870" max="15870" width="5.36328125" style="12" customWidth="1"/>
    <col min="15871" max="15871" width="14.36328125" style="12" customWidth="1"/>
    <col min="15872" max="15872" width="14.81640625" style="12" customWidth="1"/>
    <col min="15873" max="15873" width="16" style="12" customWidth="1"/>
    <col min="15874" max="15874" width="15.26953125" style="12" customWidth="1"/>
    <col min="15875" max="15875" width="18.7265625" style="12" customWidth="1"/>
    <col min="15876" max="15876" width="9.36328125" style="12" bestFit="1" customWidth="1"/>
    <col min="15877" max="15877" width="8.7265625" style="12"/>
    <col min="15878" max="15878" width="9.36328125" style="12" bestFit="1" customWidth="1"/>
    <col min="15879" max="16122" width="8.7265625" style="12"/>
    <col min="16123" max="16123" width="4.36328125" style="12" customWidth="1"/>
    <col min="16124" max="16124" width="22.08984375" style="12" customWidth="1"/>
    <col min="16125" max="16125" width="14.08984375" style="12" customWidth="1"/>
    <col min="16126" max="16126" width="5.36328125" style="12" customWidth="1"/>
    <col min="16127" max="16127" width="14.36328125" style="12" customWidth="1"/>
    <col min="16128" max="16128" width="14.81640625" style="12" customWidth="1"/>
    <col min="16129" max="16129" width="16" style="12" customWidth="1"/>
    <col min="16130" max="16130" width="15.26953125" style="12" customWidth="1"/>
    <col min="16131" max="16131" width="18.7265625" style="12" customWidth="1"/>
    <col min="16132" max="16132" width="9.36328125" style="12" bestFit="1" customWidth="1"/>
    <col min="16133" max="16133" width="8.7265625" style="12"/>
    <col min="16134" max="16134" width="9.36328125" style="12" bestFit="1" customWidth="1"/>
    <col min="16135" max="16384" width="8.7265625" style="12"/>
  </cols>
  <sheetData>
    <row r="1" spans="1:16" s="14" customFormat="1" x14ac:dyDescent="0.25">
      <c r="A1" s="2"/>
      <c r="B1" s="3" t="s">
        <v>181</v>
      </c>
      <c r="C1" s="4"/>
      <c r="D1" s="5"/>
      <c r="E1" s="6"/>
      <c r="F1" s="7"/>
      <c r="G1" s="8"/>
      <c r="H1" s="9"/>
      <c r="I1" s="10" t="s">
        <v>182</v>
      </c>
      <c r="J1" s="11"/>
      <c r="K1" s="12"/>
      <c r="L1" s="12"/>
      <c r="M1" s="12"/>
      <c r="N1" s="12"/>
      <c r="O1" s="12"/>
      <c r="P1" s="13"/>
    </row>
    <row r="2" spans="1:16" s="14" customFormat="1" x14ac:dyDescent="0.25">
      <c r="A2" s="15"/>
      <c r="B2" s="16"/>
      <c r="C2" s="17"/>
      <c r="D2" s="18"/>
      <c r="E2" s="19"/>
      <c r="F2" s="20"/>
      <c r="G2" s="21"/>
      <c r="I2" s="22"/>
      <c r="J2" s="11"/>
      <c r="K2" s="12"/>
      <c r="L2" s="12"/>
      <c r="M2" s="12"/>
      <c r="N2" s="12"/>
      <c r="O2" s="12"/>
      <c r="P2" s="13"/>
    </row>
    <row r="3" spans="1:16" s="27" customFormat="1" x14ac:dyDescent="0.25">
      <c r="A3" s="15"/>
      <c r="B3" s="16" t="s">
        <v>0</v>
      </c>
      <c r="C3" s="17"/>
      <c r="D3" s="18"/>
      <c r="E3" s="19"/>
      <c r="F3" s="20"/>
      <c r="G3" s="21"/>
      <c r="H3" s="23"/>
      <c r="I3" s="23"/>
      <c r="J3" s="24"/>
      <c r="K3" s="25"/>
      <c r="L3" s="25"/>
      <c r="M3" s="25"/>
      <c r="N3" s="25"/>
      <c r="O3" s="25"/>
      <c r="P3" s="26"/>
    </row>
    <row r="4" spans="1:16" x14ac:dyDescent="0.25">
      <c r="C4" s="20" t="s">
        <v>189</v>
      </c>
      <c r="D4" s="18" t="s">
        <v>183</v>
      </c>
      <c r="E4" s="19" t="s">
        <v>184</v>
      </c>
      <c r="F4" s="20" t="s">
        <v>185</v>
      </c>
      <c r="G4" s="21" t="s">
        <v>186</v>
      </c>
    </row>
    <row r="5" spans="1:16" x14ac:dyDescent="0.25">
      <c r="B5" s="29" t="s">
        <v>1</v>
      </c>
    </row>
    <row r="6" spans="1:16" x14ac:dyDescent="0.25">
      <c r="B6" s="30" t="s">
        <v>2</v>
      </c>
    </row>
    <row r="7" spans="1:16" x14ac:dyDescent="0.25">
      <c r="B7" s="30"/>
    </row>
    <row r="8" spans="1:16" x14ac:dyDescent="0.25">
      <c r="A8" s="28">
        <v>1</v>
      </c>
      <c r="B8" s="30" t="s">
        <v>3</v>
      </c>
    </row>
    <row r="9" spans="1:16" x14ac:dyDescent="0.25">
      <c r="B9" s="31" t="s">
        <v>4</v>
      </c>
    </row>
    <row r="10" spans="1:16" x14ac:dyDescent="0.25">
      <c r="B10" s="32" t="s">
        <v>233</v>
      </c>
      <c r="C10" s="17">
        <v>1868</v>
      </c>
      <c r="D10" s="18" t="s">
        <v>194</v>
      </c>
      <c r="E10" s="19">
        <v>10500</v>
      </c>
      <c r="F10" s="20">
        <f>C10*E10</f>
        <v>19614000</v>
      </c>
      <c r="G10" s="21">
        <f>F10</f>
        <v>19614000</v>
      </c>
    </row>
    <row r="11" spans="1:16" x14ac:dyDescent="0.25">
      <c r="B11" s="32"/>
    </row>
    <row r="12" spans="1:16" x14ac:dyDescent="0.25">
      <c r="B12" s="32"/>
    </row>
    <row r="13" spans="1:16" x14ac:dyDescent="0.25">
      <c r="B13" s="32"/>
    </row>
    <row r="14" spans="1:16" x14ac:dyDescent="0.25">
      <c r="B14" s="32"/>
    </row>
    <row r="15" spans="1:16" x14ac:dyDescent="0.25">
      <c r="B15" s="31" t="s">
        <v>7</v>
      </c>
    </row>
    <row r="16" spans="1:16" x14ac:dyDescent="0.25">
      <c r="B16" s="32" t="s">
        <v>8</v>
      </c>
      <c r="C16" s="17">
        <v>247.38</v>
      </c>
      <c r="D16" s="18" t="s">
        <v>9</v>
      </c>
      <c r="E16" s="19">
        <v>11000</v>
      </c>
      <c r="F16" s="20">
        <f>C16*E16</f>
        <v>2721180</v>
      </c>
    </row>
    <row r="17" spans="2:7" x14ac:dyDescent="0.25">
      <c r="B17" s="32" t="s">
        <v>10</v>
      </c>
      <c r="C17" s="17">
        <v>62</v>
      </c>
      <c r="D17" s="18" t="s">
        <v>9</v>
      </c>
      <c r="E17" s="19">
        <f>E16</f>
        <v>11000</v>
      </c>
      <c r="F17" s="20">
        <f>C17*E17</f>
        <v>682000</v>
      </c>
    </row>
    <row r="18" spans="2:7" x14ac:dyDescent="0.25">
      <c r="B18" s="32" t="s">
        <v>11</v>
      </c>
      <c r="C18" s="17">
        <v>494.76</v>
      </c>
      <c r="D18" s="18" t="s">
        <v>9</v>
      </c>
      <c r="E18" s="19">
        <v>20000</v>
      </c>
      <c r="F18" s="20">
        <f>C18*E18</f>
        <v>9895200</v>
      </c>
    </row>
    <row r="19" spans="2:7" x14ac:dyDescent="0.25">
      <c r="B19" s="32" t="s">
        <v>197</v>
      </c>
      <c r="C19" s="17">
        <f>C17</f>
        <v>62</v>
      </c>
      <c r="D19" s="18" t="s">
        <v>9</v>
      </c>
      <c r="E19" s="19">
        <v>20000</v>
      </c>
      <c r="F19" s="20">
        <f>C19*E19</f>
        <v>1240000</v>
      </c>
    </row>
    <row r="20" spans="2:7" x14ac:dyDescent="0.25">
      <c r="B20" s="32"/>
      <c r="G20" s="21">
        <f>SUM(F16:F18)</f>
        <v>13298380</v>
      </c>
    </row>
    <row r="21" spans="2:7" x14ac:dyDescent="0.25">
      <c r="B21" s="31" t="s">
        <v>12</v>
      </c>
    </row>
    <row r="22" spans="2:7" x14ac:dyDescent="0.25">
      <c r="B22" s="33" t="s">
        <v>104</v>
      </c>
      <c r="C22" s="17">
        <v>28.58</v>
      </c>
      <c r="D22" s="18" t="s">
        <v>9</v>
      </c>
      <c r="E22" s="19">
        <v>1100000</v>
      </c>
      <c r="F22" s="20">
        <f t="shared" ref="F22:F27" si="0">C22*E22</f>
        <v>31437999.999999996</v>
      </c>
    </row>
    <row r="23" spans="2:7" x14ac:dyDescent="0.25">
      <c r="B23" s="33" t="s">
        <v>105</v>
      </c>
      <c r="C23" s="17">
        <v>0.96</v>
      </c>
      <c r="D23" s="18" t="str">
        <f t="shared" ref="D23:D25" si="1">D22</f>
        <v>tons</v>
      </c>
      <c r="E23" s="19">
        <f>E22</f>
        <v>1100000</v>
      </c>
      <c r="F23" s="20">
        <f t="shared" si="0"/>
        <v>1056000</v>
      </c>
    </row>
    <row r="24" spans="2:7" x14ac:dyDescent="0.25">
      <c r="B24" s="33" t="s">
        <v>106</v>
      </c>
      <c r="C24" s="17">
        <v>6.76</v>
      </c>
      <c r="D24" s="18" t="str">
        <f t="shared" si="1"/>
        <v>tons</v>
      </c>
      <c r="E24" s="19">
        <f>E22</f>
        <v>1100000</v>
      </c>
      <c r="F24" s="20">
        <f t="shared" si="0"/>
        <v>7436000</v>
      </c>
    </row>
    <row r="25" spans="2:7" x14ac:dyDescent="0.25">
      <c r="B25" s="33" t="s">
        <v>107</v>
      </c>
      <c r="C25" s="17">
        <v>1.75</v>
      </c>
      <c r="D25" s="18" t="str">
        <f t="shared" si="1"/>
        <v>tons</v>
      </c>
      <c r="E25" s="19">
        <f>E22</f>
        <v>1100000</v>
      </c>
      <c r="F25" s="20">
        <f t="shared" si="0"/>
        <v>1925000</v>
      </c>
    </row>
    <row r="26" spans="2:7" x14ac:dyDescent="0.25">
      <c r="B26" s="33" t="s">
        <v>108</v>
      </c>
      <c r="C26" s="17">
        <v>8.34</v>
      </c>
      <c r="D26" s="18" t="str">
        <f>D24</f>
        <v>tons</v>
      </c>
      <c r="E26" s="19">
        <f>E22</f>
        <v>1100000</v>
      </c>
      <c r="F26" s="20">
        <f>C26*E26</f>
        <v>9174000</v>
      </c>
    </row>
    <row r="27" spans="2:7" x14ac:dyDescent="0.25">
      <c r="B27" s="33" t="s">
        <v>13</v>
      </c>
      <c r="C27" s="17">
        <v>19</v>
      </c>
      <c r="D27" s="18" t="s">
        <v>14</v>
      </c>
      <c r="E27" s="19">
        <v>28000</v>
      </c>
      <c r="F27" s="20">
        <f t="shared" si="0"/>
        <v>532000</v>
      </c>
    </row>
    <row r="28" spans="2:7" x14ac:dyDescent="0.25">
      <c r="B28" s="34"/>
      <c r="G28" s="21">
        <f>SUM(F22:F27)</f>
        <v>51561000</v>
      </c>
    </row>
    <row r="29" spans="2:7" x14ac:dyDescent="0.25">
      <c r="B29" s="33"/>
    </row>
    <row r="30" spans="2:7" x14ac:dyDescent="0.25">
      <c r="B30" s="31" t="s">
        <v>15</v>
      </c>
    </row>
    <row r="31" spans="2:7" x14ac:dyDescent="0.25">
      <c r="B31" s="32" t="s">
        <v>109</v>
      </c>
      <c r="C31" s="17">
        <v>167</v>
      </c>
      <c r="D31" s="18" t="s">
        <v>17</v>
      </c>
      <c r="E31" s="19">
        <v>30000</v>
      </c>
      <c r="F31" s="20">
        <f>C31*E31</f>
        <v>5010000</v>
      </c>
    </row>
    <row r="32" spans="2:7" x14ac:dyDescent="0.25">
      <c r="B32" s="32" t="s">
        <v>198</v>
      </c>
      <c r="C32" s="17">
        <v>35</v>
      </c>
      <c r="D32" s="18" t="s">
        <v>17</v>
      </c>
      <c r="E32" s="19">
        <v>2200</v>
      </c>
      <c r="F32" s="20">
        <f>C32*E32</f>
        <v>77000</v>
      </c>
    </row>
    <row r="33" spans="2:8" x14ac:dyDescent="0.25">
      <c r="B33" s="32" t="s">
        <v>19</v>
      </c>
      <c r="C33" s="17">
        <f>C31*2</f>
        <v>334</v>
      </c>
      <c r="D33" s="18" t="s">
        <v>17</v>
      </c>
      <c r="E33" s="19">
        <v>1800</v>
      </c>
      <c r="F33" s="20">
        <f>C33*E33</f>
        <v>601200</v>
      </c>
    </row>
    <row r="34" spans="2:8" x14ac:dyDescent="0.25">
      <c r="B34" s="32" t="s">
        <v>20</v>
      </c>
      <c r="C34" s="17">
        <v>5</v>
      </c>
      <c r="D34" s="18" t="s">
        <v>6</v>
      </c>
      <c r="E34" s="19">
        <v>25000</v>
      </c>
      <c r="F34" s="20">
        <f>C34*E34</f>
        <v>125000</v>
      </c>
      <c r="G34" s="21">
        <f>SUM(F31:F34)</f>
        <v>5813200</v>
      </c>
    </row>
    <row r="35" spans="2:8" x14ac:dyDescent="0.25">
      <c r="B35" s="31"/>
    </row>
    <row r="36" spans="2:8" x14ac:dyDescent="0.25">
      <c r="B36" s="31" t="s">
        <v>21</v>
      </c>
    </row>
    <row r="37" spans="2:8" x14ac:dyDescent="0.25">
      <c r="B37" s="32" t="s">
        <v>22</v>
      </c>
      <c r="C37" s="17">
        <v>200</v>
      </c>
      <c r="D37" s="18" t="s">
        <v>23</v>
      </c>
      <c r="E37" s="19">
        <v>1800</v>
      </c>
      <c r="F37" s="20">
        <f>C37*E37</f>
        <v>360000</v>
      </c>
    </row>
    <row r="38" spans="2:8" x14ac:dyDescent="0.25">
      <c r="B38" s="32" t="s">
        <v>110</v>
      </c>
      <c r="D38" s="18" t="s">
        <v>61</v>
      </c>
      <c r="F38" s="20">
        <f>E38*C38</f>
        <v>0</v>
      </c>
    </row>
    <row r="39" spans="2:8" x14ac:dyDescent="0.25">
      <c r="B39" s="32"/>
      <c r="G39" s="21">
        <f>F37+F38</f>
        <v>360000</v>
      </c>
    </row>
    <row r="40" spans="2:8" x14ac:dyDescent="0.25">
      <c r="B40" s="35" t="s">
        <v>24</v>
      </c>
    </row>
    <row r="41" spans="2:8" x14ac:dyDescent="0.25">
      <c r="B41" s="36" t="s">
        <v>25</v>
      </c>
      <c r="C41" s="17">
        <v>10</v>
      </c>
      <c r="D41" s="18" t="s">
        <v>26</v>
      </c>
      <c r="E41" s="19">
        <v>144</v>
      </c>
      <c r="F41" s="20">
        <f>C41*E41</f>
        <v>1440</v>
      </c>
    </row>
    <row r="42" spans="2:8" x14ac:dyDescent="0.25">
      <c r="B42" s="36" t="s">
        <v>27</v>
      </c>
      <c r="C42" s="17">
        <v>10</v>
      </c>
      <c r="D42" s="18" t="s">
        <v>28</v>
      </c>
      <c r="E42" s="19">
        <v>300</v>
      </c>
      <c r="F42" s="20">
        <f>C42*E42</f>
        <v>3000</v>
      </c>
    </row>
    <row r="43" spans="2:8" x14ac:dyDescent="0.25">
      <c r="B43" s="36" t="s">
        <v>29</v>
      </c>
      <c r="C43" s="17">
        <v>1</v>
      </c>
      <c r="D43" s="18" t="s">
        <v>187</v>
      </c>
      <c r="E43" s="19">
        <v>3000</v>
      </c>
      <c r="F43" s="20">
        <f>C43*E43</f>
        <v>3000</v>
      </c>
    </row>
    <row r="44" spans="2:8" x14ac:dyDescent="0.25">
      <c r="B44" s="36" t="s">
        <v>31</v>
      </c>
      <c r="C44" s="17">
        <v>100</v>
      </c>
      <c r="D44" s="18" t="s">
        <v>32</v>
      </c>
      <c r="E44" s="19">
        <v>1500</v>
      </c>
      <c r="F44" s="20">
        <f>C44*E44</f>
        <v>150000</v>
      </c>
    </row>
    <row r="45" spans="2:8" x14ac:dyDescent="0.25">
      <c r="B45" s="36" t="s">
        <v>33</v>
      </c>
      <c r="C45" s="17">
        <v>50</v>
      </c>
      <c r="D45" s="18" t="s">
        <v>32</v>
      </c>
      <c r="E45" s="19">
        <v>865</v>
      </c>
      <c r="F45" s="20">
        <f>C45*E45</f>
        <v>43250</v>
      </c>
    </row>
    <row r="46" spans="2:8" x14ac:dyDescent="0.25">
      <c r="B46" s="30"/>
      <c r="G46" s="21">
        <f>SUM(F41:F45)</f>
        <v>200690</v>
      </c>
    </row>
    <row r="47" spans="2:8" x14ac:dyDescent="0.25">
      <c r="B47" s="30"/>
      <c r="H47" s="21">
        <f>SUM(G46,G39,G34,G28,G10,G20)</f>
        <v>90847270</v>
      </c>
    </row>
    <row r="48" spans="2:8" x14ac:dyDescent="0.25">
      <c r="B48" s="16" t="s">
        <v>34</v>
      </c>
    </row>
    <row r="49" spans="1:9" ht="14" x14ac:dyDescent="0.25">
      <c r="B49" s="12" t="s">
        <v>35</v>
      </c>
      <c r="C49" s="17">
        <v>357</v>
      </c>
      <c r="D49" s="18" t="s">
        <v>200</v>
      </c>
      <c r="E49" s="19">
        <v>8000</v>
      </c>
      <c r="F49" s="20">
        <f>E49*C49</f>
        <v>2856000</v>
      </c>
    </row>
    <row r="50" spans="1:9" ht="14" x14ac:dyDescent="0.25">
      <c r="B50" s="12" t="s">
        <v>36</v>
      </c>
      <c r="C50" s="17">
        <v>989</v>
      </c>
      <c r="D50" s="18" t="s">
        <v>201</v>
      </c>
      <c r="E50" s="19">
        <v>1200</v>
      </c>
      <c r="F50" s="20">
        <f>E50*C50</f>
        <v>1186800</v>
      </c>
    </row>
    <row r="51" spans="1:9" x14ac:dyDescent="0.25">
      <c r="B51" s="12" t="s">
        <v>37</v>
      </c>
      <c r="C51" s="17">
        <f>C22+C23+C24+C25+C26</f>
        <v>46.39</v>
      </c>
      <c r="D51" s="18" t="s">
        <v>192</v>
      </c>
      <c r="E51" s="19">
        <v>45000</v>
      </c>
      <c r="F51" s="20">
        <f>E51*C51</f>
        <v>2087550</v>
      </c>
    </row>
    <row r="52" spans="1:9" x14ac:dyDescent="0.25">
      <c r="B52" s="12" t="s">
        <v>173</v>
      </c>
      <c r="C52" s="17">
        <v>20</v>
      </c>
      <c r="D52" s="18" t="s">
        <v>188</v>
      </c>
      <c r="E52" s="19">
        <v>10000</v>
      </c>
      <c r="F52" s="20">
        <f>E52*C52</f>
        <v>200000</v>
      </c>
    </row>
    <row r="53" spans="1:9" x14ac:dyDescent="0.25">
      <c r="B53" s="12" t="s">
        <v>38</v>
      </c>
      <c r="C53" s="17">
        <v>100</v>
      </c>
      <c r="D53" s="18" t="s">
        <v>188</v>
      </c>
      <c r="E53" s="19">
        <v>5500</v>
      </c>
      <c r="F53" s="20">
        <f>E53*C53</f>
        <v>550000</v>
      </c>
      <c r="G53" s="21">
        <f>SUM(F49:F53)</f>
        <v>6880350</v>
      </c>
      <c r="H53" s="37">
        <f>G53</f>
        <v>6880350</v>
      </c>
    </row>
    <row r="55" spans="1:9" x14ac:dyDescent="0.25">
      <c r="I55" s="37">
        <f>H53+H47</f>
        <v>97727620</v>
      </c>
    </row>
    <row r="56" spans="1:9" x14ac:dyDescent="0.25">
      <c r="A56" s="28">
        <v>2</v>
      </c>
      <c r="B56" s="30" t="s">
        <v>39</v>
      </c>
    </row>
    <row r="57" spans="1:9" x14ac:dyDescent="0.25">
      <c r="B57" s="31" t="s">
        <v>4</v>
      </c>
    </row>
    <row r="58" spans="1:9" x14ac:dyDescent="0.25">
      <c r="B58" s="32" t="s">
        <v>5</v>
      </c>
      <c r="C58" s="17">
        <v>678</v>
      </c>
      <c r="D58" s="18" t="s">
        <v>6</v>
      </c>
      <c r="E58" s="19">
        <f>E10</f>
        <v>10500</v>
      </c>
      <c r="F58" s="20">
        <f>C58*E58</f>
        <v>7119000</v>
      </c>
      <c r="G58" s="21">
        <f>F58</f>
        <v>7119000</v>
      </c>
    </row>
    <row r="59" spans="1:9" hidden="1" x14ac:dyDescent="0.25">
      <c r="B59" s="31" t="s">
        <v>40</v>
      </c>
      <c r="F59" s="20">
        <f t="shared" ref="F59:F101" si="2">C59*E59</f>
        <v>0</v>
      </c>
    </row>
    <row r="60" spans="1:9" hidden="1" x14ac:dyDescent="0.25">
      <c r="B60" s="32" t="s">
        <v>41</v>
      </c>
      <c r="D60" s="18" t="s">
        <v>42</v>
      </c>
      <c r="E60" s="19">
        <v>28000</v>
      </c>
      <c r="F60" s="20">
        <f t="shared" si="2"/>
        <v>0</v>
      </c>
    </row>
    <row r="61" spans="1:9" hidden="1" x14ac:dyDescent="0.25">
      <c r="B61" s="32" t="s">
        <v>43</v>
      </c>
      <c r="D61" s="18" t="s">
        <v>6</v>
      </c>
      <c r="E61" s="19">
        <v>450</v>
      </c>
      <c r="F61" s="20">
        <f t="shared" si="2"/>
        <v>0</v>
      </c>
    </row>
    <row r="62" spans="1:9" hidden="1" x14ac:dyDescent="0.25">
      <c r="B62" s="32" t="s">
        <v>44</v>
      </c>
      <c r="D62" s="18" t="s">
        <v>23</v>
      </c>
      <c r="E62" s="19">
        <v>350</v>
      </c>
      <c r="F62" s="20">
        <f t="shared" si="2"/>
        <v>0</v>
      </c>
    </row>
    <row r="63" spans="1:9" hidden="1" x14ac:dyDescent="0.25">
      <c r="B63" s="32" t="s">
        <v>45</v>
      </c>
      <c r="D63" s="18" t="s">
        <v>14</v>
      </c>
      <c r="E63" s="19">
        <v>71500</v>
      </c>
      <c r="F63" s="20">
        <f t="shared" si="2"/>
        <v>0</v>
      </c>
      <c r="G63" s="21">
        <f>SUM(F60:F64)</f>
        <v>0</v>
      </c>
    </row>
    <row r="64" spans="1:9" hidden="1" x14ac:dyDescent="0.25">
      <c r="B64" s="32"/>
      <c r="F64" s="20">
        <f t="shared" si="2"/>
        <v>0</v>
      </c>
    </row>
    <row r="65" spans="2:7" x14ac:dyDescent="0.25">
      <c r="B65" s="32"/>
    </row>
    <row r="66" spans="2:7" x14ac:dyDescent="0.25">
      <c r="B66" s="31" t="s">
        <v>7</v>
      </c>
      <c r="F66" s="20">
        <f t="shared" si="2"/>
        <v>0</v>
      </c>
    </row>
    <row r="67" spans="2:7" x14ac:dyDescent="0.25">
      <c r="B67" s="32" t="s">
        <v>8</v>
      </c>
      <c r="C67" s="17" t="e">
        <f>#REF!</f>
        <v>#REF!</v>
      </c>
      <c r="D67" s="18" t="s">
        <v>9</v>
      </c>
      <c r="E67" s="19">
        <f>E16</f>
        <v>11000</v>
      </c>
      <c r="F67" s="20" t="e">
        <f t="shared" si="2"/>
        <v>#REF!</v>
      </c>
    </row>
    <row r="68" spans="2:7" x14ac:dyDescent="0.25">
      <c r="B68" s="32" t="s">
        <v>46</v>
      </c>
      <c r="D68" s="18" t="s">
        <v>9</v>
      </c>
      <c r="E68" s="19">
        <f>E67</f>
        <v>11000</v>
      </c>
      <c r="F68" s="20">
        <f t="shared" si="2"/>
        <v>0</v>
      </c>
    </row>
    <row r="69" spans="2:7" hidden="1" x14ac:dyDescent="0.25">
      <c r="B69" s="32" t="s">
        <v>47</v>
      </c>
      <c r="D69" s="18" t="s">
        <v>9</v>
      </c>
      <c r="E69" s="19">
        <v>4000</v>
      </c>
      <c r="F69" s="20">
        <f t="shared" si="2"/>
        <v>0</v>
      </c>
    </row>
    <row r="70" spans="2:7" x14ac:dyDescent="0.25">
      <c r="B70" s="32" t="s">
        <v>11</v>
      </c>
      <c r="C70" s="17" t="e">
        <f>C67*2</f>
        <v>#REF!</v>
      </c>
      <c r="D70" s="18" t="s">
        <v>9</v>
      </c>
      <c r="E70" s="19">
        <f>E18</f>
        <v>20000</v>
      </c>
      <c r="F70" s="20" t="e">
        <f t="shared" si="2"/>
        <v>#REF!</v>
      </c>
    </row>
    <row r="71" spans="2:7" x14ac:dyDescent="0.25">
      <c r="B71" s="32" t="s">
        <v>112</v>
      </c>
      <c r="C71" s="17" t="e">
        <f>#REF!</f>
        <v>#REF!</v>
      </c>
      <c r="D71" s="18" t="s">
        <v>111</v>
      </c>
      <c r="E71" s="19">
        <v>145000</v>
      </c>
      <c r="F71" s="20" t="e">
        <f t="shared" si="2"/>
        <v>#REF!</v>
      </c>
    </row>
    <row r="72" spans="2:7" x14ac:dyDescent="0.25">
      <c r="B72" s="32"/>
      <c r="G72" s="21" t="e">
        <f>SUM(F67:F71)</f>
        <v>#REF!</v>
      </c>
    </row>
    <row r="73" spans="2:7" x14ac:dyDescent="0.25">
      <c r="B73" s="31" t="s">
        <v>12</v>
      </c>
    </row>
    <row r="74" spans="2:7" hidden="1" x14ac:dyDescent="0.25">
      <c r="B74" s="33" t="s">
        <v>48</v>
      </c>
      <c r="D74" s="18" t="s">
        <v>9</v>
      </c>
      <c r="E74" s="19">
        <v>175000</v>
      </c>
      <c r="F74" s="20">
        <f t="shared" si="2"/>
        <v>0</v>
      </c>
    </row>
    <row r="75" spans="2:7" hidden="1" x14ac:dyDescent="0.25">
      <c r="B75" s="33" t="s">
        <v>49</v>
      </c>
      <c r="D75" s="18" t="str">
        <f t="shared" ref="D75:E78" si="3">D74</f>
        <v>tons</v>
      </c>
      <c r="E75" s="19">
        <f t="shared" si="3"/>
        <v>175000</v>
      </c>
      <c r="F75" s="20">
        <f t="shared" si="2"/>
        <v>0</v>
      </c>
    </row>
    <row r="76" spans="2:7" hidden="1" x14ac:dyDescent="0.25">
      <c r="B76" s="33" t="s">
        <v>50</v>
      </c>
      <c r="D76" s="18" t="str">
        <f t="shared" si="3"/>
        <v>tons</v>
      </c>
      <c r="E76" s="19">
        <f t="shared" si="3"/>
        <v>175000</v>
      </c>
      <c r="F76" s="20">
        <f t="shared" si="2"/>
        <v>0</v>
      </c>
    </row>
    <row r="77" spans="2:7" hidden="1" x14ac:dyDescent="0.25">
      <c r="B77" s="33" t="s">
        <v>51</v>
      </c>
      <c r="D77" s="18" t="str">
        <f t="shared" si="3"/>
        <v>tons</v>
      </c>
      <c r="E77" s="19">
        <f t="shared" si="3"/>
        <v>175000</v>
      </c>
      <c r="F77" s="20">
        <f t="shared" si="2"/>
        <v>0</v>
      </c>
    </row>
    <row r="78" spans="2:7" hidden="1" x14ac:dyDescent="0.25">
      <c r="B78" s="33" t="s">
        <v>52</v>
      </c>
      <c r="D78" s="18" t="str">
        <f t="shared" si="3"/>
        <v>tons</v>
      </c>
      <c r="E78" s="19">
        <f t="shared" si="3"/>
        <v>175000</v>
      </c>
      <c r="F78" s="20">
        <f t="shared" si="2"/>
        <v>0</v>
      </c>
    </row>
    <row r="79" spans="2:7" x14ac:dyDescent="0.25">
      <c r="B79" s="33" t="s">
        <v>199</v>
      </c>
      <c r="C79" s="17">
        <v>0.12</v>
      </c>
      <c r="D79" s="18" t="str">
        <f>D77</f>
        <v>tons</v>
      </c>
      <c r="E79" s="19">
        <f>E21</f>
        <v>0</v>
      </c>
      <c r="F79" s="20">
        <f t="shared" si="2"/>
        <v>0</v>
      </c>
    </row>
    <row r="80" spans="2:7" x14ac:dyDescent="0.25">
      <c r="B80" s="33" t="s">
        <v>113</v>
      </c>
      <c r="C80" s="17">
        <v>6.33</v>
      </c>
      <c r="D80" s="18" t="str">
        <f>D78</f>
        <v>tons</v>
      </c>
      <c r="E80" s="19">
        <f>E22</f>
        <v>1100000</v>
      </c>
      <c r="F80" s="20">
        <f t="shared" si="2"/>
        <v>6963000</v>
      </c>
    </row>
    <row r="81" spans="1:10" hidden="1" x14ac:dyDescent="0.25">
      <c r="B81" s="33" t="s">
        <v>53</v>
      </c>
      <c r="D81" s="18" t="s">
        <v>9</v>
      </c>
      <c r="F81" s="20">
        <f t="shared" si="2"/>
        <v>0</v>
      </c>
    </row>
    <row r="82" spans="1:10" x14ac:dyDescent="0.25">
      <c r="B82" s="33" t="s">
        <v>105</v>
      </c>
      <c r="C82" s="17">
        <v>30.42</v>
      </c>
      <c r="D82" s="18" t="s">
        <v>9</v>
      </c>
      <c r="E82" s="19">
        <f>E80</f>
        <v>1100000</v>
      </c>
      <c r="F82" s="20">
        <f t="shared" si="2"/>
        <v>33462000.000000004</v>
      </c>
    </row>
    <row r="83" spans="1:10" x14ac:dyDescent="0.25">
      <c r="B83" s="33" t="s">
        <v>106</v>
      </c>
      <c r="C83" s="17">
        <v>10.17</v>
      </c>
      <c r="D83" s="18" t="s">
        <v>9</v>
      </c>
      <c r="E83" s="19">
        <f>E80</f>
        <v>1100000</v>
      </c>
      <c r="F83" s="20">
        <f t="shared" si="2"/>
        <v>11187000</v>
      </c>
    </row>
    <row r="84" spans="1:10" x14ac:dyDescent="0.25">
      <c r="B84" s="33" t="s">
        <v>107</v>
      </c>
      <c r="C84" s="17">
        <v>3.61</v>
      </c>
      <c r="D84" s="18" t="str">
        <f>D83</f>
        <v>tons</v>
      </c>
      <c r="E84" s="19">
        <f>E83</f>
        <v>1100000</v>
      </c>
      <c r="F84" s="20">
        <f t="shared" si="2"/>
        <v>3971000</v>
      </c>
    </row>
    <row r="85" spans="1:10" x14ac:dyDescent="0.25">
      <c r="B85" s="33" t="s">
        <v>114</v>
      </c>
      <c r="C85" s="17">
        <v>15.4</v>
      </c>
      <c r="D85" s="18" t="str">
        <f>D84</f>
        <v>tons</v>
      </c>
      <c r="E85" s="19">
        <f>E84</f>
        <v>1100000</v>
      </c>
      <c r="F85" s="20">
        <f t="shared" si="2"/>
        <v>16940000</v>
      </c>
    </row>
    <row r="86" spans="1:10" x14ac:dyDescent="0.25">
      <c r="B86" s="33" t="s">
        <v>54</v>
      </c>
      <c r="C86" s="17">
        <v>26</v>
      </c>
      <c r="D86" s="18" t="s">
        <v>14</v>
      </c>
      <c r="E86" s="19">
        <f>E27</f>
        <v>28000</v>
      </c>
      <c r="F86" s="20">
        <f t="shared" si="2"/>
        <v>728000</v>
      </c>
    </row>
    <row r="87" spans="1:10" x14ac:dyDescent="0.25">
      <c r="B87" s="33"/>
      <c r="G87" s="21">
        <f>SUM(F74:F86)</f>
        <v>73251000</v>
      </c>
    </row>
    <row r="88" spans="1:10" x14ac:dyDescent="0.25">
      <c r="B88" s="31" t="s">
        <v>15</v>
      </c>
    </row>
    <row r="89" spans="1:10" x14ac:dyDescent="0.25">
      <c r="B89" s="32" t="s">
        <v>109</v>
      </c>
      <c r="C89" s="17">
        <v>1545</v>
      </c>
      <c r="D89" s="18" t="s">
        <v>17</v>
      </c>
      <c r="E89" s="19">
        <f>E31</f>
        <v>30000</v>
      </c>
      <c r="F89" s="20">
        <f t="shared" si="2"/>
        <v>46350000</v>
      </c>
    </row>
    <row r="90" spans="1:10" x14ac:dyDescent="0.25">
      <c r="B90" s="32" t="s">
        <v>198</v>
      </c>
      <c r="C90" s="17">
        <v>20</v>
      </c>
      <c r="D90" s="18" t="s">
        <v>17</v>
      </c>
      <c r="E90" s="19">
        <f>E32</f>
        <v>2200</v>
      </c>
      <c r="F90" s="20">
        <f t="shared" si="2"/>
        <v>44000</v>
      </c>
    </row>
    <row r="91" spans="1:10" x14ac:dyDescent="0.25">
      <c r="B91" s="32" t="s">
        <v>19</v>
      </c>
      <c r="C91" s="17">
        <v>500</v>
      </c>
      <c r="D91" s="18" t="s">
        <v>17</v>
      </c>
      <c r="E91" s="19">
        <f>E33</f>
        <v>1800</v>
      </c>
      <c r="F91" s="20">
        <f t="shared" si="2"/>
        <v>900000</v>
      </c>
    </row>
    <row r="92" spans="1:10" hidden="1" x14ac:dyDescent="0.25">
      <c r="B92" s="32" t="s">
        <v>55</v>
      </c>
      <c r="D92" s="18" t="s">
        <v>17</v>
      </c>
      <c r="E92" s="19">
        <v>1100</v>
      </c>
      <c r="F92" s="20">
        <f t="shared" si="2"/>
        <v>0</v>
      </c>
    </row>
    <row r="93" spans="1:10" hidden="1" x14ac:dyDescent="0.25">
      <c r="B93" s="32" t="s">
        <v>56</v>
      </c>
      <c r="D93" s="18" t="s">
        <v>17</v>
      </c>
      <c r="E93" s="19">
        <v>900</v>
      </c>
      <c r="F93" s="20">
        <f t="shared" si="2"/>
        <v>0</v>
      </c>
    </row>
    <row r="94" spans="1:10" x14ac:dyDescent="0.25">
      <c r="B94" s="32" t="s">
        <v>20</v>
      </c>
      <c r="C94" s="17">
        <v>31</v>
      </c>
      <c r="D94" s="18" t="s">
        <v>6</v>
      </c>
      <c r="E94" s="19">
        <v>27500</v>
      </c>
      <c r="F94" s="20">
        <f t="shared" si="2"/>
        <v>852500</v>
      </c>
      <c r="G94" s="21">
        <f>SUM(F89:F94)</f>
        <v>48146500</v>
      </c>
    </row>
    <row r="95" spans="1:10" x14ac:dyDescent="0.25">
      <c r="B95" s="32"/>
    </row>
    <row r="96" spans="1:10" s="38" customFormat="1" x14ac:dyDescent="0.25">
      <c r="A96" s="28"/>
      <c r="B96" s="35" t="s">
        <v>24</v>
      </c>
      <c r="C96" s="17"/>
      <c r="D96" s="18"/>
      <c r="E96" s="19"/>
      <c r="F96" s="20"/>
      <c r="G96" s="21"/>
      <c r="I96" s="39"/>
      <c r="J96" s="39"/>
    </row>
    <row r="97" spans="1:10" s="38" customFormat="1" x14ac:dyDescent="0.25">
      <c r="A97" s="40"/>
      <c r="B97" s="36" t="s">
        <v>25</v>
      </c>
      <c r="C97" s="17"/>
      <c r="D97" s="18" t="s">
        <v>26</v>
      </c>
      <c r="E97" s="19">
        <f>E41</f>
        <v>144</v>
      </c>
      <c r="F97" s="20">
        <f t="shared" si="2"/>
        <v>0</v>
      </c>
      <c r="G97" s="21"/>
      <c r="H97" s="39"/>
      <c r="I97" s="39"/>
      <c r="J97" s="39"/>
    </row>
    <row r="98" spans="1:10" s="38" customFormat="1" x14ac:dyDescent="0.25">
      <c r="A98" s="40"/>
      <c r="B98" s="36" t="s">
        <v>27</v>
      </c>
      <c r="C98" s="17"/>
      <c r="D98" s="18" t="s">
        <v>28</v>
      </c>
      <c r="E98" s="19">
        <f>E42</f>
        <v>300</v>
      </c>
      <c r="F98" s="20">
        <f t="shared" si="2"/>
        <v>0</v>
      </c>
      <c r="G98" s="21"/>
      <c r="H98" s="39"/>
      <c r="I98" s="39"/>
      <c r="J98" s="39"/>
    </row>
    <row r="99" spans="1:10" s="38" customFormat="1" x14ac:dyDescent="0.25">
      <c r="A99" s="40"/>
      <c r="B99" s="36" t="s">
        <v>29</v>
      </c>
      <c r="C99" s="17"/>
      <c r="D99" s="18" t="s">
        <v>30</v>
      </c>
      <c r="E99" s="19">
        <f>E43</f>
        <v>3000</v>
      </c>
      <c r="F99" s="20">
        <f t="shared" si="2"/>
        <v>0</v>
      </c>
      <c r="G99" s="21"/>
      <c r="H99" s="39"/>
      <c r="I99" s="39"/>
      <c r="J99" s="39"/>
    </row>
    <row r="100" spans="1:10" s="38" customFormat="1" x14ac:dyDescent="0.25">
      <c r="A100" s="40"/>
      <c r="B100" s="36" t="s">
        <v>31</v>
      </c>
      <c r="C100" s="17"/>
      <c r="D100" s="18" t="s">
        <v>32</v>
      </c>
      <c r="E100" s="19">
        <f>E44</f>
        <v>1500</v>
      </c>
      <c r="F100" s="20">
        <f t="shared" si="2"/>
        <v>0</v>
      </c>
      <c r="G100" s="21"/>
      <c r="H100" s="39"/>
      <c r="I100" s="39"/>
      <c r="J100" s="39"/>
    </row>
    <row r="101" spans="1:10" s="38" customFormat="1" x14ac:dyDescent="0.25">
      <c r="A101" s="40"/>
      <c r="B101" s="36" t="s">
        <v>33</v>
      </c>
      <c r="C101" s="17"/>
      <c r="D101" s="18" t="s">
        <v>32</v>
      </c>
      <c r="E101" s="19">
        <f>E45</f>
        <v>865</v>
      </c>
      <c r="F101" s="20">
        <f t="shared" si="2"/>
        <v>0</v>
      </c>
      <c r="G101" s="21"/>
      <c r="I101" s="39"/>
      <c r="J101" s="39"/>
    </row>
    <row r="102" spans="1:10" x14ac:dyDescent="0.25">
      <c r="G102" s="21">
        <f>SUM(F97:F101)</f>
        <v>0</v>
      </c>
    </row>
    <row r="103" spans="1:10" x14ac:dyDescent="0.25">
      <c r="B103" s="25" t="s">
        <v>34</v>
      </c>
      <c r="H103" s="21" t="e">
        <f>SUM(G58,G72,G87,G94,G102)</f>
        <v>#REF!</v>
      </c>
    </row>
    <row r="104" spans="1:10" ht="14" x14ac:dyDescent="0.25">
      <c r="B104" s="12" t="s">
        <v>35</v>
      </c>
      <c r="C104" s="17">
        <v>570</v>
      </c>
      <c r="D104" s="18" t="s">
        <v>200</v>
      </c>
      <c r="E104" s="19">
        <v>8000</v>
      </c>
      <c r="F104" s="20">
        <f>E104*C104</f>
        <v>4560000</v>
      </c>
    </row>
    <row r="105" spans="1:10" ht="14" x14ac:dyDescent="0.25">
      <c r="B105" s="12" t="s">
        <v>36</v>
      </c>
      <c r="C105" s="17" t="e">
        <f>#REF!</f>
        <v>#REF!</v>
      </c>
      <c r="D105" s="18" t="s">
        <v>201</v>
      </c>
      <c r="E105" s="19">
        <v>1200</v>
      </c>
      <c r="F105" s="20" t="e">
        <f>E105*C105</f>
        <v>#REF!</v>
      </c>
    </row>
    <row r="106" spans="1:10" x14ac:dyDescent="0.25">
      <c r="B106" s="12" t="s">
        <v>37</v>
      </c>
      <c r="C106" s="17">
        <v>69.819999999999993</v>
      </c>
      <c r="D106" s="18" t="s">
        <v>192</v>
      </c>
      <c r="E106" s="19">
        <v>45000</v>
      </c>
      <c r="F106" s="20">
        <f>E106*C106</f>
        <v>3141899.9999999995</v>
      </c>
    </row>
    <row r="107" spans="1:10" x14ac:dyDescent="0.25">
      <c r="B107" s="12" t="s">
        <v>173</v>
      </c>
      <c r="C107" s="17">
        <v>150</v>
      </c>
      <c r="D107" s="18" t="s">
        <v>188</v>
      </c>
      <c r="E107" s="19">
        <v>10000</v>
      </c>
      <c r="F107" s="20">
        <f>E107*C107</f>
        <v>1500000</v>
      </c>
    </row>
    <row r="108" spans="1:10" x14ac:dyDescent="0.25">
      <c r="B108" s="12" t="s">
        <v>38</v>
      </c>
      <c r="C108" s="17">
        <v>200</v>
      </c>
      <c r="D108" s="18" t="s">
        <v>188</v>
      </c>
      <c r="E108" s="19">
        <v>5500</v>
      </c>
      <c r="F108" s="20">
        <f>E108*C108</f>
        <v>1100000</v>
      </c>
      <c r="G108" s="21" t="e">
        <f>F108+F107+F106+F105+F104</f>
        <v>#REF!</v>
      </c>
      <c r="H108" s="37" t="e">
        <f>G108</f>
        <v>#REF!</v>
      </c>
    </row>
    <row r="109" spans="1:10" x14ac:dyDescent="0.25">
      <c r="B109" s="33"/>
      <c r="I109" s="21" t="e">
        <f>SUM(H103,H108)</f>
        <v>#REF!</v>
      </c>
    </row>
    <row r="110" spans="1:10" x14ac:dyDescent="0.25">
      <c r="B110" s="33"/>
      <c r="I110" s="21"/>
    </row>
    <row r="111" spans="1:10" x14ac:dyDescent="0.25">
      <c r="A111" s="28">
        <v>3</v>
      </c>
      <c r="B111" s="93" t="s">
        <v>57</v>
      </c>
    </row>
    <row r="112" spans="1:10" x14ac:dyDescent="0.25">
      <c r="B112" s="16" t="s">
        <v>115</v>
      </c>
    </row>
    <row r="113" spans="2:7" x14ac:dyDescent="0.25">
      <c r="B113" s="30"/>
    </row>
    <row r="114" spans="2:7" x14ac:dyDescent="0.25">
      <c r="B114" s="31" t="s">
        <v>4</v>
      </c>
    </row>
    <row r="115" spans="2:7" x14ac:dyDescent="0.25">
      <c r="B115" s="32" t="s">
        <v>5</v>
      </c>
      <c r="C115" s="17">
        <v>312</v>
      </c>
      <c r="D115" s="18" t="s">
        <v>6</v>
      </c>
      <c r="E115" s="19">
        <f>E58</f>
        <v>10500</v>
      </c>
      <c r="F115" s="20">
        <f>C115*E115</f>
        <v>3276000</v>
      </c>
      <c r="G115" s="21">
        <f>F115</f>
        <v>3276000</v>
      </c>
    </row>
    <row r="116" spans="2:7" hidden="1" x14ac:dyDescent="0.25">
      <c r="B116" s="31" t="s">
        <v>40</v>
      </c>
      <c r="F116" s="20">
        <f t="shared" ref="F116:F175" si="4">C116*E116</f>
        <v>0</v>
      </c>
    </row>
    <row r="117" spans="2:7" hidden="1" x14ac:dyDescent="0.25">
      <c r="B117" s="32" t="s">
        <v>41</v>
      </c>
      <c r="D117" s="18" t="s">
        <v>42</v>
      </c>
      <c r="E117" s="19">
        <v>28000</v>
      </c>
      <c r="F117" s="20">
        <f t="shared" si="4"/>
        <v>0</v>
      </c>
    </row>
    <row r="118" spans="2:7" hidden="1" x14ac:dyDescent="0.25">
      <c r="B118" s="32" t="s">
        <v>43</v>
      </c>
      <c r="D118" s="18" t="s">
        <v>6</v>
      </c>
      <c r="E118" s="19">
        <v>450</v>
      </c>
      <c r="F118" s="20">
        <f t="shared" si="4"/>
        <v>0</v>
      </c>
    </row>
    <row r="119" spans="2:7" hidden="1" x14ac:dyDescent="0.25">
      <c r="B119" s="32" t="s">
        <v>44</v>
      </c>
      <c r="D119" s="18" t="s">
        <v>23</v>
      </c>
      <c r="E119" s="19">
        <v>350</v>
      </c>
      <c r="F119" s="20">
        <f t="shared" si="4"/>
        <v>0</v>
      </c>
    </row>
    <row r="120" spans="2:7" hidden="1" x14ac:dyDescent="0.25">
      <c r="B120" s="32" t="s">
        <v>45</v>
      </c>
      <c r="D120" s="18" t="s">
        <v>14</v>
      </c>
      <c r="E120" s="19">
        <v>71500</v>
      </c>
      <c r="F120" s="20">
        <f t="shared" si="4"/>
        <v>0</v>
      </c>
      <c r="G120" s="21">
        <f>SUM(F117:F121)</f>
        <v>0</v>
      </c>
    </row>
    <row r="121" spans="2:7" hidden="1" x14ac:dyDescent="0.25">
      <c r="B121" s="32"/>
      <c r="F121" s="20">
        <f t="shared" si="4"/>
        <v>0</v>
      </c>
    </row>
    <row r="122" spans="2:7" x14ac:dyDescent="0.25">
      <c r="B122" s="32"/>
    </row>
    <row r="123" spans="2:7" x14ac:dyDescent="0.25">
      <c r="B123" s="31" t="s">
        <v>7</v>
      </c>
      <c r="F123" s="20">
        <f t="shared" si="4"/>
        <v>0</v>
      </c>
    </row>
    <row r="124" spans="2:7" x14ac:dyDescent="0.25">
      <c r="B124" s="32" t="s">
        <v>8</v>
      </c>
      <c r="C124" s="17">
        <v>35.36</v>
      </c>
      <c r="D124" s="18" t="s">
        <v>9</v>
      </c>
      <c r="E124" s="19">
        <f>E67</f>
        <v>11000</v>
      </c>
      <c r="F124" s="20">
        <f t="shared" si="4"/>
        <v>388960</v>
      </c>
    </row>
    <row r="125" spans="2:7" x14ac:dyDescent="0.25">
      <c r="B125" s="32" t="s">
        <v>46</v>
      </c>
      <c r="D125" s="18" t="s">
        <v>9</v>
      </c>
      <c r="E125" s="19">
        <v>11666</v>
      </c>
      <c r="F125" s="20">
        <f t="shared" si="4"/>
        <v>0</v>
      </c>
    </row>
    <row r="126" spans="2:7" hidden="1" x14ac:dyDescent="0.25">
      <c r="B126" s="32" t="s">
        <v>47</v>
      </c>
      <c r="D126" s="18" t="s">
        <v>9</v>
      </c>
      <c r="E126" s="19">
        <v>4000</v>
      </c>
      <c r="F126" s="20">
        <f t="shared" si="4"/>
        <v>0</v>
      </c>
    </row>
    <row r="127" spans="2:7" x14ac:dyDescent="0.25">
      <c r="B127" s="32" t="s">
        <v>11</v>
      </c>
      <c r="C127" s="17">
        <f>C124*2</f>
        <v>70.72</v>
      </c>
      <c r="D127" s="18" t="s">
        <v>9</v>
      </c>
      <c r="E127" s="19">
        <f>E70</f>
        <v>20000</v>
      </c>
      <c r="F127" s="20">
        <f t="shared" si="4"/>
        <v>1414400</v>
      </c>
    </row>
    <row r="128" spans="2:7" x14ac:dyDescent="0.25">
      <c r="B128" s="32" t="s">
        <v>193</v>
      </c>
      <c r="D128" s="18" t="s">
        <v>17</v>
      </c>
      <c r="E128" s="19">
        <v>800</v>
      </c>
      <c r="F128" s="20">
        <f t="shared" si="4"/>
        <v>0</v>
      </c>
    </row>
    <row r="129" spans="2:7" ht="25" x14ac:dyDescent="0.25">
      <c r="B129" s="32" t="s">
        <v>118</v>
      </c>
      <c r="C129" s="17">
        <v>66</v>
      </c>
      <c r="D129" s="18" t="s">
        <v>60</v>
      </c>
      <c r="E129" s="19">
        <v>8000</v>
      </c>
      <c r="F129" s="20">
        <f t="shared" si="4"/>
        <v>528000</v>
      </c>
    </row>
    <row r="130" spans="2:7" ht="23.65" customHeight="1" x14ac:dyDescent="0.25">
      <c r="B130" s="41" t="s">
        <v>119</v>
      </c>
      <c r="D130" s="18" t="s">
        <v>61</v>
      </c>
      <c r="E130" s="19">
        <v>4500</v>
      </c>
      <c r="F130" s="20">
        <f t="shared" si="4"/>
        <v>0</v>
      </c>
    </row>
    <row r="131" spans="2:7" x14ac:dyDescent="0.25">
      <c r="B131" s="32"/>
      <c r="G131" s="21">
        <f>F124+F127+F129</f>
        <v>2331360</v>
      </c>
    </row>
    <row r="132" spans="2:7" x14ac:dyDescent="0.25">
      <c r="B132" s="31" t="s">
        <v>12</v>
      </c>
    </row>
    <row r="133" spans="2:7" hidden="1" x14ac:dyDescent="0.25">
      <c r="B133" s="33" t="s">
        <v>48</v>
      </c>
      <c r="D133" s="18" t="s">
        <v>9</v>
      </c>
      <c r="E133" s="19">
        <v>175000</v>
      </c>
      <c r="F133" s="20">
        <f t="shared" si="4"/>
        <v>0</v>
      </c>
    </row>
    <row r="134" spans="2:7" hidden="1" x14ac:dyDescent="0.25">
      <c r="B134" s="33" t="s">
        <v>49</v>
      </c>
      <c r="D134" s="18" t="str">
        <f t="shared" ref="D134:E137" si="5">D133</f>
        <v>tons</v>
      </c>
      <c r="E134" s="19">
        <f t="shared" si="5"/>
        <v>175000</v>
      </c>
      <c r="F134" s="20">
        <f t="shared" si="4"/>
        <v>0</v>
      </c>
    </row>
    <row r="135" spans="2:7" hidden="1" x14ac:dyDescent="0.25">
      <c r="B135" s="33" t="s">
        <v>50</v>
      </c>
      <c r="D135" s="18" t="str">
        <f t="shared" si="5"/>
        <v>tons</v>
      </c>
      <c r="E135" s="19">
        <f t="shared" si="5"/>
        <v>175000</v>
      </c>
      <c r="F135" s="20">
        <f t="shared" si="4"/>
        <v>0</v>
      </c>
    </row>
    <row r="136" spans="2:7" hidden="1" x14ac:dyDescent="0.25">
      <c r="B136" s="33" t="s">
        <v>51</v>
      </c>
      <c r="D136" s="18" t="str">
        <f t="shared" si="5"/>
        <v>tons</v>
      </c>
      <c r="E136" s="19">
        <f t="shared" si="5"/>
        <v>175000</v>
      </c>
      <c r="F136" s="20">
        <f t="shared" si="4"/>
        <v>0</v>
      </c>
    </row>
    <row r="137" spans="2:7" hidden="1" x14ac:dyDescent="0.25">
      <c r="B137" s="33" t="s">
        <v>52</v>
      </c>
      <c r="D137" s="18" t="str">
        <f t="shared" si="5"/>
        <v>tons</v>
      </c>
      <c r="E137" s="19">
        <f t="shared" si="5"/>
        <v>175000</v>
      </c>
      <c r="F137" s="20">
        <f t="shared" si="4"/>
        <v>0</v>
      </c>
    </row>
    <row r="138" spans="2:7" hidden="1" x14ac:dyDescent="0.25">
      <c r="B138" s="33" t="s">
        <v>53</v>
      </c>
      <c r="D138" s="18" t="s">
        <v>9</v>
      </c>
      <c r="E138" s="19" t="e">
        <f>#REF!</f>
        <v>#REF!</v>
      </c>
      <c r="F138" s="20" t="e">
        <f t="shared" si="4"/>
        <v>#REF!</v>
      </c>
    </row>
    <row r="139" spans="2:7" x14ac:dyDescent="0.25">
      <c r="B139" s="33" t="s">
        <v>104</v>
      </c>
      <c r="C139" s="17">
        <v>1.1599999999999999</v>
      </c>
      <c r="D139" s="18" t="str">
        <f>D138</f>
        <v>tons</v>
      </c>
      <c r="E139" s="19">
        <f>E80</f>
        <v>1100000</v>
      </c>
      <c r="F139" s="20">
        <f t="shared" si="4"/>
        <v>1276000</v>
      </c>
    </row>
    <row r="140" spans="2:7" hidden="1" x14ac:dyDescent="0.25">
      <c r="B140" s="33" t="s">
        <v>53</v>
      </c>
      <c r="D140" s="18" t="s">
        <v>9</v>
      </c>
      <c r="E140" s="19">
        <f>E139</f>
        <v>1100000</v>
      </c>
      <c r="F140" s="20">
        <f t="shared" si="4"/>
        <v>0</v>
      </c>
    </row>
    <row r="141" spans="2:7" x14ac:dyDescent="0.25">
      <c r="B141" s="33" t="s">
        <v>105</v>
      </c>
      <c r="C141" s="17">
        <v>2.0099999999999998</v>
      </c>
      <c r="D141" s="18" t="str">
        <f>D140</f>
        <v>tons</v>
      </c>
      <c r="E141" s="19">
        <f>E139</f>
        <v>1100000</v>
      </c>
      <c r="F141" s="20">
        <f t="shared" si="4"/>
        <v>2210999.9999999995</v>
      </c>
    </row>
    <row r="142" spans="2:7" x14ac:dyDescent="0.25">
      <c r="B142" s="33" t="s">
        <v>106</v>
      </c>
      <c r="C142" s="17">
        <v>2.15</v>
      </c>
      <c r="D142" s="18" t="str">
        <f>D141</f>
        <v>tons</v>
      </c>
      <c r="E142" s="19">
        <f>E141</f>
        <v>1100000</v>
      </c>
      <c r="F142" s="20">
        <f t="shared" si="4"/>
        <v>2365000</v>
      </c>
    </row>
    <row r="143" spans="2:7" x14ac:dyDescent="0.25">
      <c r="B143" s="33" t="s">
        <v>116</v>
      </c>
      <c r="C143" s="17">
        <v>0.24</v>
      </c>
      <c r="D143" s="18" t="str">
        <f>D142</f>
        <v>tons</v>
      </c>
      <c r="E143" s="19">
        <f>E142</f>
        <v>1100000</v>
      </c>
      <c r="F143" s="20">
        <f t="shared" si="4"/>
        <v>264000</v>
      </c>
    </row>
    <row r="144" spans="2:7" x14ac:dyDescent="0.25">
      <c r="B144" s="33" t="s">
        <v>108</v>
      </c>
      <c r="C144" s="17">
        <v>0.18</v>
      </c>
      <c r="D144" s="18" t="str">
        <f>D143</f>
        <v>tons</v>
      </c>
      <c r="E144" s="19">
        <f>E143</f>
        <v>1100000</v>
      </c>
      <c r="F144" s="20">
        <f t="shared" si="4"/>
        <v>198000</v>
      </c>
    </row>
    <row r="145" spans="1:7" x14ac:dyDescent="0.25">
      <c r="B145" s="33" t="s">
        <v>54</v>
      </c>
      <c r="C145" s="17">
        <v>1.5</v>
      </c>
      <c r="D145" s="18" t="s">
        <v>14</v>
      </c>
      <c r="E145" s="19">
        <f>E86</f>
        <v>28000</v>
      </c>
      <c r="F145" s="20">
        <f t="shared" si="4"/>
        <v>42000</v>
      </c>
    </row>
    <row r="146" spans="1:7" x14ac:dyDescent="0.25">
      <c r="B146" s="33"/>
      <c r="G146" s="21">
        <f>SUM(F139:F145)</f>
        <v>6356000</v>
      </c>
    </row>
    <row r="147" spans="1:7" x14ac:dyDescent="0.25">
      <c r="B147" s="31" t="s">
        <v>15</v>
      </c>
    </row>
    <row r="148" spans="1:7" x14ac:dyDescent="0.25">
      <c r="B148" s="32" t="s">
        <v>117</v>
      </c>
      <c r="C148" s="17">
        <v>84</v>
      </c>
      <c r="D148" s="18" t="s">
        <v>17</v>
      </c>
      <c r="E148" s="19">
        <f>E31</f>
        <v>30000</v>
      </c>
      <c r="F148" s="20">
        <f t="shared" si="4"/>
        <v>2520000</v>
      </c>
    </row>
    <row r="149" spans="1:7" x14ac:dyDescent="0.25">
      <c r="B149" s="32" t="s">
        <v>198</v>
      </c>
      <c r="D149" s="18" t="s">
        <v>17</v>
      </c>
      <c r="E149" s="19">
        <f>E90</f>
        <v>2200</v>
      </c>
      <c r="F149" s="20">
        <f t="shared" si="4"/>
        <v>0</v>
      </c>
    </row>
    <row r="150" spans="1:7" x14ac:dyDescent="0.25">
      <c r="B150" s="32" t="s">
        <v>19</v>
      </c>
      <c r="C150" s="17">
        <v>30</v>
      </c>
      <c r="D150" s="18" t="s">
        <v>17</v>
      </c>
      <c r="E150" s="19">
        <f>E91</f>
        <v>1800</v>
      </c>
      <c r="F150" s="20">
        <f t="shared" si="4"/>
        <v>54000</v>
      </c>
    </row>
    <row r="151" spans="1:7" hidden="1" x14ac:dyDescent="0.25">
      <c r="B151" s="32" t="s">
        <v>55</v>
      </c>
      <c r="D151" s="18" t="s">
        <v>17</v>
      </c>
      <c r="E151" s="19">
        <v>1100</v>
      </c>
      <c r="F151" s="20">
        <f t="shared" si="4"/>
        <v>0</v>
      </c>
    </row>
    <row r="152" spans="1:7" hidden="1" x14ac:dyDescent="0.25">
      <c r="B152" s="32" t="s">
        <v>56</v>
      </c>
      <c r="D152" s="18" t="s">
        <v>17</v>
      </c>
      <c r="E152" s="19">
        <v>900</v>
      </c>
      <c r="F152" s="20">
        <f t="shared" si="4"/>
        <v>0</v>
      </c>
    </row>
    <row r="153" spans="1:7" x14ac:dyDescent="0.25">
      <c r="B153" s="32" t="s">
        <v>20</v>
      </c>
      <c r="C153" s="17">
        <v>2</v>
      </c>
      <c r="D153" s="18" t="s">
        <v>6</v>
      </c>
      <c r="E153" s="19">
        <f>E94</f>
        <v>27500</v>
      </c>
      <c r="F153" s="20">
        <f t="shared" si="4"/>
        <v>55000</v>
      </c>
    </row>
    <row r="154" spans="1:7" x14ac:dyDescent="0.25">
      <c r="B154" s="32"/>
      <c r="G154" s="21">
        <f>SUM(F148:F153)</f>
        <v>2629000</v>
      </c>
    </row>
    <row r="155" spans="1:7" x14ac:dyDescent="0.25">
      <c r="B155" s="31" t="s">
        <v>58</v>
      </c>
    </row>
    <row r="156" spans="1:7" x14ac:dyDescent="0.25">
      <c r="B156" s="34" t="s">
        <v>59</v>
      </c>
      <c r="C156" s="17">
        <f>C129</f>
        <v>66</v>
      </c>
      <c r="E156" s="19">
        <v>2500</v>
      </c>
      <c r="F156" s="20">
        <f>C156*E156</f>
        <v>165000</v>
      </c>
    </row>
    <row r="157" spans="1:7" ht="25" x14ac:dyDescent="0.25">
      <c r="B157" s="32" t="s">
        <v>120</v>
      </c>
      <c r="C157" s="17">
        <v>385</v>
      </c>
      <c r="D157" s="18" t="s">
        <v>60</v>
      </c>
      <c r="E157" s="19">
        <v>18500</v>
      </c>
      <c r="F157" s="20">
        <f>C157*E157</f>
        <v>7122500</v>
      </c>
    </row>
    <row r="158" spans="1:7" x14ac:dyDescent="0.25">
      <c r="A158" s="42"/>
      <c r="B158" s="32" t="s">
        <v>121</v>
      </c>
      <c r="C158" s="17" t="e">
        <f>#REF!+#REF!</f>
        <v>#REF!</v>
      </c>
      <c r="D158" s="18" t="s">
        <v>61</v>
      </c>
      <c r="E158" s="19">
        <v>1200</v>
      </c>
      <c r="F158" s="20" t="e">
        <f>C158*E158</f>
        <v>#REF!</v>
      </c>
      <c r="G158" s="43" t="e">
        <f>SUM(F156:F158)</f>
        <v>#REF!</v>
      </c>
    </row>
    <row r="159" spans="1:7" ht="6.75" customHeight="1" x14ac:dyDescent="0.25">
      <c r="A159" s="42"/>
      <c r="B159" s="32"/>
      <c r="G159" s="43"/>
    </row>
    <row r="160" spans="1:7" x14ac:dyDescent="0.25">
      <c r="A160" s="44"/>
      <c r="B160" s="31" t="s">
        <v>62</v>
      </c>
    </row>
    <row r="161" spans="1:10" x14ac:dyDescent="0.25">
      <c r="A161" s="44"/>
      <c r="B161" s="32" t="s">
        <v>63</v>
      </c>
      <c r="C161" s="17">
        <v>300</v>
      </c>
      <c r="D161" s="18" t="s">
        <v>17</v>
      </c>
      <c r="E161" s="19">
        <v>1500</v>
      </c>
      <c r="F161" s="20">
        <f>C161*E161</f>
        <v>450000</v>
      </c>
    </row>
    <row r="162" spans="1:10" x14ac:dyDescent="0.25">
      <c r="A162" s="44"/>
      <c r="B162" s="32" t="s">
        <v>122</v>
      </c>
      <c r="C162" s="17">
        <v>368</v>
      </c>
      <c r="D162" s="18" t="s">
        <v>17</v>
      </c>
      <c r="E162" s="19">
        <f>E149</f>
        <v>2200</v>
      </c>
      <c r="F162" s="20">
        <f t="shared" ref="F162:F167" si="6">C162*E162</f>
        <v>809600</v>
      </c>
    </row>
    <row r="163" spans="1:10" x14ac:dyDescent="0.25">
      <c r="A163" s="44"/>
      <c r="B163" s="32" t="s">
        <v>202</v>
      </c>
      <c r="C163" s="17">
        <v>514</v>
      </c>
      <c r="D163" s="18" t="s">
        <v>17</v>
      </c>
      <c r="E163" s="19">
        <f>E150</f>
        <v>1800</v>
      </c>
      <c r="F163" s="20">
        <f t="shared" si="6"/>
        <v>925200</v>
      </c>
    </row>
    <row r="164" spans="1:10" x14ac:dyDescent="0.25">
      <c r="A164" s="44"/>
      <c r="B164" s="32" t="s">
        <v>203</v>
      </c>
      <c r="C164" s="17">
        <v>36</v>
      </c>
      <c r="D164" s="18" t="s">
        <v>17</v>
      </c>
      <c r="E164" s="19">
        <f>E151</f>
        <v>1100</v>
      </c>
      <c r="F164" s="20">
        <f t="shared" si="6"/>
        <v>39600</v>
      </c>
    </row>
    <row r="165" spans="1:10" x14ac:dyDescent="0.25">
      <c r="A165" s="44"/>
      <c r="B165" s="32" t="s">
        <v>64</v>
      </c>
      <c r="C165" s="17">
        <v>299</v>
      </c>
      <c r="D165" s="18" t="s">
        <v>17</v>
      </c>
      <c r="E165" s="19">
        <f>E150</f>
        <v>1800</v>
      </c>
      <c r="F165" s="20">
        <f t="shared" si="6"/>
        <v>538200</v>
      </c>
    </row>
    <row r="166" spans="1:10" x14ac:dyDescent="0.25">
      <c r="A166" s="44"/>
      <c r="B166" s="32" t="s">
        <v>65</v>
      </c>
      <c r="C166" s="17">
        <v>9</v>
      </c>
      <c r="D166" s="18" t="s">
        <v>17</v>
      </c>
      <c r="E166" s="19">
        <v>3500</v>
      </c>
      <c r="F166" s="20">
        <f t="shared" si="6"/>
        <v>31500</v>
      </c>
    </row>
    <row r="167" spans="1:10" x14ac:dyDescent="0.25">
      <c r="B167" s="45" t="s">
        <v>20</v>
      </c>
      <c r="C167" s="46">
        <v>10</v>
      </c>
      <c r="D167" s="18" t="s">
        <v>6</v>
      </c>
      <c r="E167" s="19">
        <f>E153</f>
        <v>27500</v>
      </c>
      <c r="F167" s="20">
        <f t="shared" si="6"/>
        <v>275000</v>
      </c>
      <c r="G167" s="43">
        <f>SUM(F161:F168)</f>
        <v>3219100</v>
      </c>
    </row>
    <row r="168" spans="1:10" x14ac:dyDescent="0.25">
      <c r="B168" s="45" t="s">
        <v>66</v>
      </c>
      <c r="C168" s="46"/>
      <c r="D168" s="18" t="s">
        <v>67</v>
      </c>
      <c r="E168" s="19">
        <v>150000</v>
      </c>
      <c r="F168" s="20">
        <f>E168</f>
        <v>150000</v>
      </c>
      <c r="G168" s="43"/>
    </row>
    <row r="169" spans="1:10" x14ac:dyDescent="0.25">
      <c r="B169" s="47"/>
      <c r="C169" s="46"/>
      <c r="G169" s="43"/>
    </row>
    <row r="170" spans="1:10" s="38" customFormat="1" x14ac:dyDescent="0.25">
      <c r="A170" s="28"/>
      <c r="B170" s="35" t="s">
        <v>24</v>
      </c>
      <c r="C170" s="17"/>
      <c r="D170" s="18"/>
      <c r="E170" s="19"/>
      <c r="F170" s="20"/>
      <c r="G170" s="21"/>
      <c r="H170" s="39"/>
      <c r="I170" s="39"/>
      <c r="J170" s="39"/>
    </row>
    <row r="171" spans="1:10" s="38" customFormat="1" x14ac:dyDescent="0.25">
      <c r="A171" s="40"/>
      <c r="B171" s="36" t="s">
        <v>25</v>
      </c>
      <c r="C171" s="17"/>
      <c r="D171" s="18" t="s">
        <v>26</v>
      </c>
      <c r="E171" s="19">
        <f>E97</f>
        <v>144</v>
      </c>
      <c r="F171" s="20">
        <f t="shared" si="4"/>
        <v>0</v>
      </c>
      <c r="G171" s="21"/>
      <c r="H171" s="39"/>
      <c r="I171" s="39"/>
      <c r="J171" s="39"/>
    </row>
    <row r="172" spans="1:10" s="38" customFormat="1" x14ac:dyDescent="0.25">
      <c r="A172" s="40"/>
      <c r="B172" s="36" t="s">
        <v>27</v>
      </c>
      <c r="C172" s="17"/>
      <c r="D172" s="18" t="s">
        <v>28</v>
      </c>
      <c r="E172" s="19">
        <f>E98</f>
        <v>300</v>
      </c>
      <c r="F172" s="20">
        <f t="shared" si="4"/>
        <v>0</v>
      </c>
      <c r="G172" s="21"/>
      <c r="H172" s="39"/>
      <c r="I172" s="39"/>
      <c r="J172" s="39"/>
    </row>
    <row r="173" spans="1:10" s="38" customFormat="1" x14ac:dyDescent="0.25">
      <c r="A173" s="40"/>
      <c r="B173" s="36" t="s">
        <v>29</v>
      </c>
      <c r="C173" s="17"/>
      <c r="D173" s="18" t="s">
        <v>30</v>
      </c>
      <c r="E173" s="19">
        <f>E99</f>
        <v>3000</v>
      </c>
      <c r="F173" s="20">
        <f t="shared" si="4"/>
        <v>0</v>
      </c>
      <c r="G173" s="21"/>
      <c r="H173" s="39"/>
      <c r="I173" s="39"/>
      <c r="J173" s="39"/>
    </row>
    <row r="174" spans="1:10" s="38" customFormat="1" x14ac:dyDescent="0.25">
      <c r="A174" s="40"/>
      <c r="B174" s="36" t="s">
        <v>31</v>
      </c>
      <c r="C174" s="17"/>
      <c r="D174" s="18" t="s">
        <v>32</v>
      </c>
      <c r="E174" s="19">
        <f>E100</f>
        <v>1500</v>
      </c>
      <c r="F174" s="20">
        <f t="shared" si="4"/>
        <v>0</v>
      </c>
      <c r="G174" s="21"/>
      <c r="H174" s="39"/>
      <c r="I174" s="39"/>
      <c r="J174" s="39"/>
    </row>
    <row r="175" spans="1:10" s="38" customFormat="1" x14ac:dyDescent="0.25">
      <c r="A175" s="40"/>
      <c r="B175" s="36" t="s">
        <v>33</v>
      </c>
      <c r="C175" s="17"/>
      <c r="D175" s="18" t="s">
        <v>32</v>
      </c>
      <c r="E175" s="19">
        <f>E101</f>
        <v>865</v>
      </c>
      <c r="F175" s="20">
        <f t="shared" si="4"/>
        <v>0</v>
      </c>
      <c r="G175" s="21"/>
      <c r="I175" s="39"/>
      <c r="J175" s="39"/>
    </row>
    <row r="176" spans="1:10" x14ac:dyDescent="0.25">
      <c r="B176" s="31"/>
      <c r="G176" s="21">
        <f>SUM(F171:F176)</f>
        <v>0</v>
      </c>
    </row>
    <row r="177" spans="1:9" x14ac:dyDescent="0.25">
      <c r="B177" s="31"/>
      <c r="H177" s="21" t="e">
        <f>G115+G131+G146+G154+G158+G167+G176</f>
        <v>#REF!</v>
      </c>
    </row>
    <row r="178" spans="1:9" x14ac:dyDescent="0.25">
      <c r="B178" s="25" t="s">
        <v>34</v>
      </c>
    </row>
    <row r="179" spans="1:9" ht="14" x14ac:dyDescent="0.25">
      <c r="B179" s="12" t="s">
        <v>35</v>
      </c>
      <c r="C179" s="17">
        <v>52</v>
      </c>
      <c r="D179" s="18" t="s">
        <v>200</v>
      </c>
      <c r="E179" s="19">
        <v>8000</v>
      </c>
      <c r="F179" s="20">
        <f>E179*C179</f>
        <v>416000</v>
      </c>
    </row>
    <row r="180" spans="1:9" x14ac:dyDescent="0.25">
      <c r="B180" s="12" t="s">
        <v>36</v>
      </c>
      <c r="D180" s="18" t="s">
        <v>67</v>
      </c>
      <c r="F180" s="20">
        <v>1500000</v>
      </c>
    </row>
    <row r="181" spans="1:9" x14ac:dyDescent="0.25">
      <c r="B181" s="12" t="s">
        <v>37</v>
      </c>
      <c r="C181" s="17">
        <f>C139+C141+C142+C143+C144</f>
        <v>5.74</v>
      </c>
      <c r="D181" s="18" t="s">
        <v>192</v>
      </c>
      <c r="E181" s="19">
        <v>45000</v>
      </c>
      <c r="F181" s="20">
        <f>E181*C181</f>
        <v>258300</v>
      </c>
    </row>
    <row r="182" spans="1:9" x14ac:dyDescent="0.25">
      <c r="B182" s="12" t="s">
        <v>173</v>
      </c>
      <c r="C182" s="17">
        <v>2</v>
      </c>
      <c r="D182" s="18" t="s">
        <v>188</v>
      </c>
      <c r="E182" s="19">
        <v>10000</v>
      </c>
      <c r="F182" s="20">
        <f>E182*C182</f>
        <v>20000</v>
      </c>
    </row>
    <row r="183" spans="1:9" x14ac:dyDescent="0.25">
      <c r="B183" s="12" t="s">
        <v>38</v>
      </c>
      <c r="C183" s="17">
        <v>7</v>
      </c>
      <c r="D183" s="18" t="s">
        <v>188</v>
      </c>
      <c r="E183" s="19">
        <v>5500</v>
      </c>
      <c r="F183" s="20">
        <f>E183*C183</f>
        <v>38500</v>
      </c>
      <c r="H183" s="37">
        <f>F179+F180+F181+F182+F183</f>
        <v>2232800</v>
      </c>
    </row>
    <row r="184" spans="1:9" x14ac:dyDescent="0.25">
      <c r="B184" s="33"/>
      <c r="I184" s="21" t="e">
        <f>SUM(H177:H183)</f>
        <v>#REF!</v>
      </c>
    </row>
    <row r="185" spans="1:9" x14ac:dyDescent="0.25">
      <c r="A185" s="28">
        <v>4</v>
      </c>
      <c r="B185" s="30" t="s">
        <v>68</v>
      </c>
    </row>
    <row r="186" spans="1:9" x14ac:dyDescent="0.25">
      <c r="B186" s="30"/>
    </row>
    <row r="187" spans="1:9" x14ac:dyDescent="0.25">
      <c r="B187" s="31" t="s">
        <v>4</v>
      </c>
    </row>
    <row r="188" spans="1:9" x14ac:dyDescent="0.25">
      <c r="B188" s="32" t="s">
        <v>5</v>
      </c>
      <c r="C188" s="17">
        <v>540</v>
      </c>
      <c r="D188" s="18" t="s">
        <v>194</v>
      </c>
      <c r="E188" s="19">
        <f>E115</f>
        <v>10500</v>
      </c>
      <c r="F188" s="20">
        <f>C188*E188</f>
        <v>5670000</v>
      </c>
      <c r="G188" s="21">
        <f>F188</f>
        <v>5670000</v>
      </c>
    </row>
    <row r="189" spans="1:9" hidden="1" x14ac:dyDescent="0.25">
      <c r="B189" s="31" t="s">
        <v>40</v>
      </c>
      <c r="F189" s="20">
        <f t="shared" ref="F189:F235" si="7">C189*E189</f>
        <v>0</v>
      </c>
    </row>
    <row r="190" spans="1:9" hidden="1" x14ac:dyDescent="0.25">
      <c r="B190" s="32" t="s">
        <v>41</v>
      </c>
      <c r="D190" s="18" t="s">
        <v>42</v>
      </c>
      <c r="E190" s="19">
        <v>28000</v>
      </c>
      <c r="F190" s="20">
        <f t="shared" si="7"/>
        <v>0</v>
      </c>
    </row>
    <row r="191" spans="1:9" hidden="1" x14ac:dyDescent="0.25">
      <c r="B191" s="32" t="s">
        <v>43</v>
      </c>
      <c r="D191" s="18" t="s">
        <v>6</v>
      </c>
      <c r="E191" s="19">
        <v>450</v>
      </c>
      <c r="F191" s="20">
        <f t="shared" si="7"/>
        <v>0</v>
      </c>
    </row>
    <row r="192" spans="1:9" hidden="1" x14ac:dyDescent="0.25">
      <c r="B192" s="32" t="s">
        <v>44</v>
      </c>
      <c r="D192" s="18" t="s">
        <v>23</v>
      </c>
      <c r="E192" s="19">
        <v>350</v>
      </c>
      <c r="F192" s="20">
        <f t="shared" si="7"/>
        <v>0</v>
      </c>
    </row>
    <row r="193" spans="2:7" hidden="1" x14ac:dyDescent="0.25">
      <c r="B193" s="32" t="s">
        <v>45</v>
      </c>
      <c r="D193" s="18" t="s">
        <v>14</v>
      </c>
      <c r="E193" s="19">
        <v>71500</v>
      </c>
      <c r="F193" s="20">
        <f t="shared" si="7"/>
        <v>0</v>
      </c>
      <c r="G193" s="21">
        <f>SUM(F190:F194)</f>
        <v>0</v>
      </c>
    </row>
    <row r="194" spans="2:7" hidden="1" x14ac:dyDescent="0.25">
      <c r="B194" s="32"/>
      <c r="F194" s="20">
        <f t="shared" si="7"/>
        <v>0</v>
      </c>
    </row>
    <row r="195" spans="2:7" x14ac:dyDescent="0.25">
      <c r="B195" s="32"/>
    </row>
    <row r="196" spans="2:7" x14ac:dyDescent="0.25">
      <c r="B196" s="31" t="s">
        <v>7</v>
      </c>
    </row>
    <row r="197" spans="2:7" x14ac:dyDescent="0.25">
      <c r="B197" s="32" t="s">
        <v>8</v>
      </c>
      <c r="C197" s="17">
        <v>44.2</v>
      </c>
      <c r="D197" s="18" t="s">
        <v>9</v>
      </c>
      <c r="E197" s="19">
        <f>E124</f>
        <v>11000</v>
      </c>
      <c r="F197" s="20">
        <f t="shared" si="7"/>
        <v>486200.00000000006</v>
      </c>
    </row>
    <row r="198" spans="2:7" x14ac:dyDescent="0.25">
      <c r="B198" s="32" t="s">
        <v>46</v>
      </c>
      <c r="C198" s="17">
        <v>22</v>
      </c>
      <c r="D198" s="18" t="s">
        <v>9</v>
      </c>
      <c r="E198" s="19">
        <f>E125</f>
        <v>11666</v>
      </c>
      <c r="F198" s="20">
        <f t="shared" si="7"/>
        <v>256652</v>
      </c>
    </row>
    <row r="199" spans="2:7" hidden="1" x14ac:dyDescent="0.25">
      <c r="B199" s="32" t="s">
        <v>47</v>
      </c>
      <c r="D199" s="18" t="s">
        <v>9</v>
      </c>
      <c r="E199" s="19">
        <v>4000</v>
      </c>
      <c r="F199" s="20">
        <f t="shared" si="7"/>
        <v>0</v>
      </c>
    </row>
    <row r="200" spans="2:7" x14ac:dyDescent="0.25">
      <c r="B200" s="32" t="s">
        <v>11</v>
      </c>
      <c r="C200" s="17">
        <f>C197*2</f>
        <v>88.4</v>
      </c>
      <c r="D200" s="18" t="s">
        <v>9</v>
      </c>
      <c r="E200" s="19">
        <f>E127</f>
        <v>20000</v>
      </c>
      <c r="F200" s="20">
        <f t="shared" si="7"/>
        <v>1768000</v>
      </c>
    </row>
    <row r="201" spans="2:7" x14ac:dyDescent="0.25">
      <c r="B201" s="32" t="s">
        <v>78</v>
      </c>
      <c r="C201" s="17">
        <v>359</v>
      </c>
      <c r="D201" s="18" t="s">
        <v>128</v>
      </c>
      <c r="E201" s="19">
        <v>18000</v>
      </c>
      <c r="F201" s="20">
        <f t="shared" si="7"/>
        <v>6462000</v>
      </c>
    </row>
    <row r="202" spans="2:7" x14ac:dyDescent="0.25">
      <c r="B202" s="32" t="s">
        <v>126</v>
      </c>
      <c r="C202" s="17">
        <v>59</v>
      </c>
      <c r="D202" s="18" t="s">
        <v>130</v>
      </c>
      <c r="E202" s="19">
        <v>8913</v>
      </c>
      <c r="F202" s="20">
        <f t="shared" si="7"/>
        <v>525867</v>
      </c>
    </row>
    <row r="203" spans="2:7" x14ac:dyDescent="0.25">
      <c r="B203" s="32" t="s">
        <v>224</v>
      </c>
      <c r="D203" s="18" t="s">
        <v>130</v>
      </c>
      <c r="E203" s="19">
        <v>19318</v>
      </c>
      <c r="F203" s="20">
        <f t="shared" si="7"/>
        <v>0</v>
      </c>
    </row>
    <row r="204" spans="2:7" x14ac:dyDescent="0.25">
      <c r="B204" s="32" t="s">
        <v>127</v>
      </c>
      <c r="D204" s="18" t="s">
        <v>28</v>
      </c>
      <c r="E204" s="19">
        <v>1800</v>
      </c>
      <c r="F204" s="20">
        <f t="shared" si="7"/>
        <v>0</v>
      </c>
    </row>
    <row r="205" spans="2:7" x14ac:dyDescent="0.25">
      <c r="B205" s="32"/>
    </row>
    <row r="206" spans="2:7" x14ac:dyDescent="0.25">
      <c r="B206" s="32"/>
      <c r="G206" s="21">
        <f>SUM(F197:F204)</f>
        <v>9498719</v>
      </c>
    </row>
    <row r="207" spans="2:7" x14ac:dyDescent="0.25">
      <c r="B207" s="31" t="s">
        <v>12</v>
      </c>
    </row>
    <row r="208" spans="2:7" hidden="1" x14ac:dyDescent="0.25">
      <c r="B208" s="33" t="s">
        <v>48</v>
      </c>
      <c r="D208" s="18" t="s">
        <v>9</v>
      </c>
      <c r="E208" s="19">
        <v>175000</v>
      </c>
      <c r="F208" s="20">
        <f t="shared" si="7"/>
        <v>0</v>
      </c>
    </row>
    <row r="209" spans="2:7" hidden="1" x14ac:dyDescent="0.25">
      <c r="B209" s="33" t="s">
        <v>49</v>
      </c>
      <c r="D209" s="18" t="str">
        <f t="shared" ref="D209:E212" si="8">D208</f>
        <v>tons</v>
      </c>
      <c r="E209" s="19">
        <f t="shared" si="8"/>
        <v>175000</v>
      </c>
      <c r="F209" s="20">
        <f t="shared" si="7"/>
        <v>0</v>
      </c>
    </row>
    <row r="210" spans="2:7" hidden="1" x14ac:dyDescent="0.25">
      <c r="B210" s="33" t="s">
        <v>50</v>
      </c>
      <c r="D210" s="18" t="str">
        <f t="shared" si="8"/>
        <v>tons</v>
      </c>
      <c r="E210" s="19">
        <f t="shared" si="8"/>
        <v>175000</v>
      </c>
      <c r="F210" s="20">
        <f t="shared" si="7"/>
        <v>0</v>
      </c>
    </row>
    <row r="211" spans="2:7" hidden="1" x14ac:dyDescent="0.25">
      <c r="B211" s="33" t="s">
        <v>51</v>
      </c>
      <c r="D211" s="18" t="str">
        <f t="shared" si="8"/>
        <v>tons</v>
      </c>
      <c r="E211" s="19">
        <f t="shared" si="8"/>
        <v>175000</v>
      </c>
      <c r="F211" s="20">
        <f t="shared" si="7"/>
        <v>0</v>
      </c>
    </row>
    <row r="212" spans="2:7" hidden="1" x14ac:dyDescent="0.25">
      <c r="B212" s="33" t="s">
        <v>52</v>
      </c>
      <c r="D212" s="18" t="str">
        <f t="shared" si="8"/>
        <v>tons</v>
      </c>
      <c r="E212" s="19">
        <f t="shared" si="8"/>
        <v>175000</v>
      </c>
      <c r="F212" s="20">
        <f t="shared" si="7"/>
        <v>0</v>
      </c>
    </row>
    <row r="213" spans="2:7" hidden="1" x14ac:dyDescent="0.25">
      <c r="B213" s="33" t="s">
        <v>53</v>
      </c>
      <c r="D213" s="18" t="s">
        <v>9</v>
      </c>
      <c r="E213" s="19" t="e">
        <f>#REF!</f>
        <v>#REF!</v>
      </c>
      <c r="F213" s="20" t="e">
        <f t="shared" si="7"/>
        <v>#REF!</v>
      </c>
    </row>
    <row r="214" spans="2:7" x14ac:dyDescent="0.25">
      <c r="B214" s="33" t="s">
        <v>113</v>
      </c>
      <c r="D214" s="18" t="str">
        <f>D213</f>
        <v>tons</v>
      </c>
      <c r="E214" s="19">
        <f>E139</f>
        <v>1100000</v>
      </c>
      <c r="F214" s="20">
        <f t="shared" si="7"/>
        <v>0</v>
      </c>
    </row>
    <row r="215" spans="2:7" hidden="1" x14ac:dyDescent="0.25">
      <c r="B215" s="33" t="s">
        <v>53</v>
      </c>
      <c r="D215" s="18" t="s">
        <v>9</v>
      </c>
      <c r="F215" s="20">
        <f t="shared" si="7"/>
        <v>0</v>
      </c>
    </row>
    <row r="216" spans="2:7" x14ac:dyDescent="0.25">
      <c r="B216" s="33" t="s">
        <v>105</v>
      </c>
      <c r="C216" s="17">
        <v>5.28</v>
      </c>
      <c r="D216" s="18" t="str">
        <f>D215</f>
        <v>tons</v>
      </c>
      <c r="E216" s="19">
        <f>E214</f>
        <v>1100000</v>
      </c>
      <c r="F216" s="20">
        <f t="shared" si="7"/>
        <v>5808000</v>
      </c>
    </row>
    <row r="217" spans="2:7" x14ac:dyDescent="0.25">
      <c r="B217" s="33" t="s">
        <v>54</v>
      </c>
      <c r="C217" s="17">
        <v>2</v>
      </c>
      <c r="D217" s="18" t="s">
        <v>14</v>
      </c>
      <c r="E217" s="19">
        <f>E145</f>
        <v>28000</v>
      </c>
      <c r="F217" s="20">
        <f t="shared" si="7"/>
        <v>56000</v>
      </c>
    </row>
    <row r="218" spans="2:7" x14ac:dyDescent="0.25">
      <c r="B218" s="33"/>
      <c r="G218" s="21">
        <f>SUM(F214:F217)</f>
        <v>5864000</v>
      </c>
    </row>
    <row r="219" spans="2:7" x14ac:dyDescent="0.25">
      <c r="B219" s="31" t="s">
        <v>15</v>
      </c>
    </row>
    <row r="220" spans="2:7" x14ac:dyDescent="0.25">
      <c r="B220" s="32" t="s">
        <v>123</v>
      </c>
      <c r="C220" s="17">
        <v>25</v>
      </c>
      <c r="D220" s="18" t="s">
        <v>17</v>
      </c>
      <c r="E220" s="19">
        <f>E148</f>
        <v>30000</v>
      </c>
      <c r="F220" s="20">
        <f t="shared" si="7"/>
        <v>750000</v>
      </c>
    </row>
    <row r="221" spans="2:7" x14ac:dyDescent="0.25">
      <c r="B221" s="32" t="s">
        <v>204</v>
      </c>
      <c r="C221" s="17">
        <v>35</v>
      </c>
      <c r="D221" s="18" t="s">
        <v>17</v>
      </c>
      <c r="E221" s="19">
        <f>E149</f>
        <v>2200</v>
      </c>
      <c r="F221" s="20">
        <f t="shared" si="7"/>
        <v>77000</v>
      </c>
    </row>
    <row r="222" spans="2:7" x14ac:dyDescent="0.25">
      <c r="B222" s="32" t="s">
        <v>19</v>
      </c>
      <c r="C222" s="17">
        <v>100</v>
      </c>
      <c r="D222" s="18" t="s">
        <v>17</v>
      </c>
      <c r="E222" s="19">
        <f>E150</f>
        <v>1800</v>
      </c>
      <c r="F222" s="20">
        <f t="shared" si="7"/>
        <v>180000</v>
      </c>
    </row>
    <row r="223" spans="2:7" hidden="1" x14ac:dyDescent="0.25">
      <c r="B223" s="32" t="s">
        <v>55</v>
      </c>
      <c r="D223" s="18" t="s">
        <v>17</v>
      </c>
      <c r="E223" s="19">
        <v>1100</v>
      </c>
      <c r="F223" s="20">
        <f t="shared" si="7"/>
        <v>0</v>
      </c>
    </row>
    <row r="224" spans="2:7" hidden="1" x14ac:dyDescent="0.25">
      <c r="B224" s="32" t="s">
        <v>56</v>
      </c>
      <c r="D224" s="18" t="s">
        <v>17</v>
      </c>
      <c r="E224" s="19">
        <v>900</v>
      </c>
      <c r="F224" s="20">
        <f t="shared" si="7"/>
        <v>0</v>
      </c>
    </row>
    <row r="225" spans="1:16384" s="12" customFormat="1" x14ac:dyDescent="0.25">
      <c r="A225" s="28"/>
      <c r="B225" s="32" t="s">
        <v>20</v>
      </c>
      <c r="C225" s="17">
        <v>1.5</v>
      </c>
      <c r="D225" s="18" t="s">
        <v>6</v>
      </c>
      <c r="E225" s="19">
        <f>E153</f>
        <v>27500</v>
      </c>
      <c r="F225" s="20">
        <f t="shared" si="7"/>
        <v>41250</v>
      </c>
      <c r="G225" s="21">
        <f>SUM(F220:F225)</f>
        <v>1048250</v>
      </c>
    </row>
    <row r="226" spans="1:16384" s="12" customFormat="1" x14ac:dyDescent="0.25">
      <c r="A226" s="28"/>
      <c r="B226" s="32"/>
      <c r="C226" s="17"/>
      <c r="D226" s="18"/>
      <c r="E226" s="19"/>
      <c r="F226" s="28"/>
      <c r="G226" s="32"/>
      <c r="H226" s="20"/>
      <c r="I226" s="18"/>
      <c r="J226" s="19"/>
      <c r="K226" s="28"/>
      <c r="L226" s="32"/>
      <c r="M226" s="20"/>
      <c r="N226" s="18"/>
      <c r="O226" s="19"/>
      <c r="P226" s="28"/>
      <c r="Q226" s="32"/>
      <c r="R226" s="20"/>
      <c r="S226" s="18"/>
      <c r="T226" s="19"/>
      <c r="U226" s="28"/>
      <c r="V226" s="32"/>
      <c r="W226" s="20"/>
      <c r="X226" s="18"/>
      <c r="Y226" s="19"/>
      <c r="Z226" s="28"/>
      <c r="AA226" s="32"/>
      <c r="AB226" s="20"/>
      <c r="AC226" s="18"/>
      <c r="AD226" s="19"/>
      <c r="AE226" s="28"/>
      <c r="AF226" s="32"/>
      <c r="AG226" s="20"/>
      <c r="AH226" s="18"/>
      <c r="AI226" s="19"/>
      <c r="AJ226" s="28"/>
      <c r="AK226" s="32"/>
      <c r="AL226" s="20"/>
      <c r="AM226" s="18"/>
      <c r="AN226" s="19"/>
      <c r="AO226" s="28"/>
      <c r="AP226" s="32"/>
      <c r="AQ226" s="20"/>
      <c r="AR226" s="18"/>
      <c r="AS226" s="19"/>
      <c r="AT226" s="28"/>
      <c r="AU226" s="32"/>
      <c r="AV226" s="20"/>
      <c r="AW226" s="18"/>
      <c r="AX226" s="19"/>
      <c r="AY226" s="28"/>
      <c r="AZ226" s="32"/>
      <c r="BA226" s="20"/>
      <c r="BB226" s="18"/>
      <c r="BC226" s="19"/>
      <c r="BD226" s="28"/>
      <c r="BE226" s="32"/>
      <c r="BF226" s="20"/>
      <c r="BG226" s="18"/>
      <c r="BH226" s="19"/>
      <c r="BI226" s="28"/>
      <c r="BJ226" s="32"/>
      <c r="BK226" s="20"/>
      <c r="BL226" s="18"/>
      <c r="BM226" s="19"/>
      <c r="BN226" s="28"/>
      <c r="BO226" s="32"/>
      <c r="BP226" s="20"/>
      <c r="BQ226" s="18"/>
      <c r="BR226" s="19"/>
      <c r="BS226" s="28"/>
      <c r="BT226" s="32"/>
      <c r="BU226" s="20"/>
      <c r="BV226" s="18"/>
      <c r="BW226" s="19"/>
      <c r="BX226" s="28"/>
      <c r="BY226" s="32"/>
      <c r="BZ226" s="20"/>
      <c r="CA226" s="18"/>
      <c r="CB226" s="19"/>
      <c r="CC226" s="28"/>
      <c r="CD226" s="32"/>
      <c r="CE226" s="20"/>
      <c r="CF226" s="18"/>
      <c r="CG226" s="19"/>
      <c r="CH226" s="28"/>
      <c r="CI226" s="32"/>
      <c r="CJ226" s="20"/>
      <c r="CK226" s="18"/>
      <c r="CL226" s="19"/>
      <c r="CM226" s="28"/>
      <c r="CN226" s="32"/>
      <c r="CO226" s="20"/>
      <c r="CP226" s="18"/>
      <c r="CQ226" s="19"/>
      <c r="CR226" s="28"/>
      <c r="CS226" s="32"/>
      <c r="CT226" s="20"/>
      <c r="CU226" s="18"/>
      <c r="CV226" s="19"/>
      <c r="CW226" s="28"/>
      <c r="CX226" s="32"/>
      <c r="CY226" s="20"/>
      <c r="CZ226" s="18"/>
      <c r="DA226" s="19"/>
      <c r="DB226" s="28"/>
      <c r="DC226" s="32"/>
      <c r="DD226" s="20"/>
      <c r="DE226" s="18"/>
      <c r="DF226" s="19"/>
      <c r="DG226" s="28"/>
      <c r="DH226" s="32"/>
      <c r="DI226" s="20"/>
      <c r="DJ226" s="18"/>
      <c r="DK226" s="19"/>
      <c r="DL226" s="28"/>
      <c r="DM226" s="32"/>
      <c r="DN226" s="20"/>
      <c r="DO226" s="18"/>
      <c r="DP226" s="19"/>
      <c r="DQ226" s="28"/>
      <c r="DR226" s="32"/>
      <c r="DS226" s="20"/>
      <c r="DT226" s="18"/>
      <c r="DU226" s="19"/>
      <c r="DV226" s="28"/>
      <c r="DW226" s="32"/>
      <c r="DX226" s="20"/>
      <c r="DY226" s="18"/>
      <c r="DZ226" s="19"/>
      <c r="EA226" s="28"/>
      <c r="EB226" s="32"/>
      <c r="EC226" s="20"/>
      <c r="ED226" s="18"/>
      <c r="EE226" s="19"/>
      <c r="EF226" s="28"/>
      <c r="EG226" s="32"/>
      <c r="EH226" s="20"/>
      <c r="EI226" s="18"/>
      <c r="EJ226" s="19"/>
      <c r="EK226" s="28"/>
      <c r="EL226" s="32"/>
      <c r="EM226" s="20"/>
      <c r="EN226" s="18"/>
      <c r="EO226" s="19"/>
      <c r="EP226" s="28"/>
      <c r="EQ226" s="32"/>
      <c r="ER226" s="20"/>
      <c r="ES226" s="18"/>
      <c r="ET226" s="19"/>
      <c r="EU226" s="28"/>
      <c r="EV226" s="32"/>
      <c r="EW226" s="20"/>
      <c r="EX226" s="18"/>
      <c r="EY226" s="19"/>
      <c r="EZ226" s="28"/>
      <c r="FA226" s="32"/>
      <c r="FB226" s="20"/>
      <c r="FC226" s="18"/>
      <c r="FD226" s="19"/>
      <c r="FE226" s="28"/>
      <c r="FF226" s="32"/>
      <c r="FG226" s="20"/>
      <c r="FH226" s="18"/>
      <c r="FI226" s="19"/>
      <c r="FJ226" s="28"/>
      <c r="FK226" s="32"/>
      <c r="FL226" s="20"/>
      <c r="FM226" s="18"/>
      <c r="FN226" s="19"/>
      <c r="FO226" s="28"/>
      <c r="FP226" s="32"/>
      <c r="FQ226" s="20"/>
      <c r="FR226" s="18"/>
      <c r="FS226" s="19"/>
      <c r="FT226" s="28"/>
      <c r="FU226" s="32"/>
      <c r="FV226" s="20"/>
      <c r="FW226" s="18"/>
      <c r="FX226" s="19"/>
      <c r="FY226" s="28"/>
      <c r="FZ226" s="32"/>
      <c r="GA226" s="20"/>
      <c r="GB226" s="18"/>
      <c r="GC226" s="19"/>
      <c r="GD226" s="28"/>
      <c r="GE226" s="32"/>
      <c r="GF226" s="20"/>
      <c r="GG226" s="18"/>
      <c r="GH226" s="19"/>
      <c r="GI226" s="28"/>
      <c r="GJ226" s="32"/>
      <c r="GK226" s="20"/>
      <c r="GL226" s="18"/>
      <c r="GM226" s="19"/>
      <c r="GN226" s="28"/>
      <c r="GO226" s="32"/>
      <c r="GP226" s="20"/>
      <c r="GQ226" s="18"/>
      <c r="GR226" s="19"/>
      <c r="GS226" s="28"/>
      <c r="GT226" s="32"/>
      <c r="GU226" s="20"/>
      <c r="GV226" s="18"/>
      <c r="GW226" s="19"/>
      <c r="GX226" s="28"/>
      <c r="GY226" s="32"/>
      <c r="GZ226" s="20"/>
      <c r="HA226" s="18"/>
      <c r="HB226" s="19"/>
      <c r="HC226" s="28"/>
      <c r="HD226" s="32"/>
      <c r="HE226" s="20"/>
      <c r="HF226" s="18"/>
      <c r="HG226" s="19"/>
      <c r="HH226" s="28"/>
      <c r="HI226" s="32"/>
      <c r="HJ226" s="20"/>
      <c r="HK226" s="18"/>
      <c r="HL226" s="19"/>
      <c r="HM226" s="28"/>
      <c r="HN226" s="32"/>
      <c r="HO226" s="20"/>
      <c r="HP226" s="18"/>
      <c r="HQ226" s="19"/>
      <c r="HR226" s="28"/>
      <c r="HS226" s="32"/>
      <c r="HT226" s="20"/>
      <c r="HU226" s="18"/>
      <c r="HV226" s="19"/>
      <c r="HW226" s="28"/>
      <c r="HX226" s="32"/>
      <c r="HY226" s="20"/>
      <c r="HZ226" s="18"/>
      <c r="IA226" s="19"/>
      <c r="IB226" s="28"/>
      <c r="IC226" s="32"/>
      <c r="ID226" s="20"/>
      <c r="IE226" s="18"/>
      <c r="IF226" s="19"/>
      <c r="IG226" s="28"/>
      <c r="IH226" s="32"/>
      <c r="II226" s="20"/>
      <c r="IJ226" s="18"/>
      <c r="IK226" s="19"/>
      <c r="IL226" s="28"/>
      <c r="IM226" s="32"/>
      <c r="IN226" s="20"/>
      <c r="IO226" s="18"/>
      <c r="IP226" s="19"/>
      <c r="IQ226" s="28"/>
      <c r="IR226" s="32"/>
      <c r="IS226" s="20"/>
      <c r="IT226" s="18"/>
      <c r="IU226" s="19"/>
      <c r="IV226" s="28"/>
      <c r="IW226" s="32"/>
      <c r="IX226" s="20"/>
      <c r="IY226" s="18"/>
      <c r="IZ226" s="19"/>
      <c r="JA226" s="28"/>
      <c r="JB226" s="32"/>
      <c r="JC226" s="20"/>
      <c r="JD226" s="18"/>
      <c r="JE226" s="19"/>
      <c r="JF226" s="28"/>
      <c r="JG226" s="32"/>
      <c r="JH226" s="20"/>
      <c r="JI226" s="18"/>
      <c r="JJ226" s="19"/>
      <c r="JK226" s="28"/>
      <c r="JL226" s="32"/>
      <c r="JM226" s="20"/>
      <c r="JN226" s="18"/>
      <c r="JO226" s="19"/>
      <c r="JP226" s="28"/>
      <c r="JQ226" s="32"/>
      <c r="JR226" s="20"/>
      <c r="JS226" s="18"/>
      <c r="JT226" s="19"/>
      <c r="JU226" s="28"/>
      <c r="JV226" s="32"/>
      <c r="JW226" s="20"/>
      <c r="JX226" s="18"/>
      <c r="JY226" s="19"/>
      <c r="JZ226" s="28"/>
      <c r="KA226" s="32"/>
      <c r="KB226" s="20"/>
      <c r="KC226" s="18"/>
      <c r="KD226" s="19"/>
      <c r="KE226" s="28"/>
      <c r="KF226" s="32"/>
      <c r="KG226" s="20"/>
      <c r="KH226" s="18"/>
      <c r="KI226" s="19"/>
      <c r="KJ226" s="28"/>
      <c r="KK226" s="32"/>
      <c r="KL226" s="20"/>
      <c r="KM226" s="18"/>
      <c r="KN226" s="19"/>
      <c r="KO226" s="28"/>
      <c r="KP226" s="32"/>
      <c r="KQ226" s="20"/>
      <c r="KR226" s="18"/>
      <c r="KS226" s="19"/>
      <c r="KT226" s="28"/>
      <c r="KU226" s="32"/>
      <c r="KV226" s="20"/>
      <c r="KW226" s="18"/>
      <c r="KX226" s="19"/>
      <c r="KY226" s="28"/>
      <c r="KZ226" s="32"/>
      <c r="LA226" s="20"/>
      <c r="LB226" s="18"/>
      <c r="LC226" s="19"/>
      <c r="LD226" s="28"/>
      <c r="LE226" s="32"/>
      <c r="LF226" s="20"/>
      <c r="LG226" s="18"/>
      <c r="LH226" s="19"/>
      <c r="LI226" s="28"/>
      <c r="LJ226" s="32"/>
      <c r="LK226" s="20"/>
      <c r="LL226" s="18"/>
      <c r="LM226" s="19"/>
      <c r="LN226" s="28"/>
      <c r="LO226" s="32"/>
      <c r="LP226" s="20"/>
      <c r="LQ226" s="18"/>
      <c r="LR226" s="19"/>
      <c r="LS226" s="28"/>
      <c r="LT226" s="32"/>
      <c r="LU226" s="20"/>
      <c r="LV226" s="18"/>
      <c r="LW226" s="19"/>
      <c r="LX226" s="28"/>
      <c r="LY226" s="32"/>
      <c r="LZ226" s="20"/>
      <c r="MA226" s="18"/>
      <c r="MB226" s="19"/>
      <c r="MC226" s="28"/>
      <c r="MD226" s="32"/>
      <c r="ME226" s="20"/>
      <c r="MF226" s="18"/>
      <c r="MG226" s="19"/>
      <c r="MH226" s="28"/>
      <c r="MI226" s="32"/>
      <c r="MJ226" s="20"/>
      <c r="MK226" s="18"/>
      <c r="ML226" s="19"/>
      <c r="MM226" s="28"/>
      <c r="MN226" s="32"/>
      <c r="MO226" s="20"/>
      <c r="MP226" s="18"/>
      <c r="MQ226" s="19"/>
      <c r="MR226" s="28"/>
      <c r="MS226" s="32"/>
      <c r="MT226" s="20"/>
      <c r="MU226" s="18"/>
      <c r="MV226" s="19"/>
      <c r="MW226" s="28"/>
      <c r="MX226" s="32"/>
      <c r="MY226" s="20"/>
      <c r="MZ226" s="18"/>
      <c r="NA226" s="19"/>
      <c r="NB226" s="28"/>
      <c r="NC226" s="32"/>
      <c r="ND226" s="20"/>
      <c r="NE226" s="18"/>
      <c r="NF226" s="19"/>
      <c r="NG226" s="28"/>
      <c r="NH226" s="32"/>
      <c r="NI226" s="20"/>
      <c r="NJ226" s="18"/>
      <c r="NK226" s="19"/>
      <c r="NL226" s="28"/>
      <c r="NM226" s="32"/>
      <c r="NN226" s="20"/>
      <c r="NO226" s="18"/>
      <c r="NP226" s="19"/>
      <c r="NQ226" s="28"/>
      <c r="NR226" s="32"/>
      <c r="NS226" s="20"/>
      <c r="NT226" s="18"/>
      <c r="NU226" s="19"/>
      <c r="NV226" s="28"/>
      <c r="NW226" s="32"/>
      <c r="NX226" s="20"/>
      <c r="NY226" s="18"/>
      <c r="NZ226" s="19"/>
      <c r="OA226" s="28"/>
      <c r="OB226" s="32"/>
      <c r="OC226" s="20"/>
      <c r="OD226" s="18"/>
      <c r="OE226" s="19"/>
      <c r="OF226" s="28"/>
      <c r="OG226" s="32"/>
      <c r="OH226" s="20"/>
      <c r="OI226" s="18"/>
      <c r="OJ226" s="19"/>
      <c r="OK226" s="28"/>
      <c r="OL226" s="32"/>
      <c r="OM226" s="20"/>
      <c r="ON226" s="18"/>
      <c r="OO226" s="19"/>
      <c r="OP226" s="28"/>
      <c r="OQ226" s="32"/>
      <c r="OR226" s="20"/>
      <c r="OS226" s="18"/>
      <c r="OT226" s="19"/>
      <c r="OU226" s="28"/>
      <c r="OV226" s="32"/>
      <c r="OW226" s="20"/>
      <c r="OX226" s="18"/>
      <c r="OY226" s="19"/>
      <c r="OZ226" s="28"/>
      <c r="PA226" s="32"/>
      <c r="PB226" s="20"/>
      <c r="PC226" s="18"/>
      <c r="PD226" s="19"/>
      <c r="PE226" s="28"/>
      <c r="PF226" s="32"/>
      <c r="PG226" s="20"/>
      <c r="PH226" s="18"/>
      <c r="PI226" s="19"/>
      <c r="PJ226" s="28"/>
      <c r="PK226" s="32"/>
      <c r="PL226" s="20"/>
      <c r="PM226" s="18"/>
      <c r="PN226" s="19"/>
      <c r="PO226" s="28"/>
      <c r="PP226" s="32"/>
      <c r="PQ226" s="20"/>
      <c r="PR226" s="18"/>
      <c r="PS226" s="19"/>
      <c r="PT226" s="28"/>
      <c r="PU226" s="32"/>
      <c r="PV226" s="20"/>
      <c r="PW226" s="18"/>
      <c r="PX226" s="19"/>
      <c r="PY226" s="28"/>
      <c r="PZ226" s="32"/>
      <c r="QA226" s="20"/>
      <c r="QB226" s="18"/>
      <c r="QC226" s="19"/>
      <c r="QD226" s="28"/>
      <c r="QE226" s="32"/>
      <c r="QF226" s="20"/>
      <c r="QG226" s="18"/>
      <c r="QH226" s="19"/>
      <c r="QI226" s="28"/>
      <c r="QJ226" s="32"/>
      <c r="QK226" s="20"/>
      <c r="QL226" s="18"/>
      <c r="QM226" s="19"/>
      <c r="QN226" s="28"/>
      <c r="QO226" s="32"/>
      <c r="QP226" s="20"/>
      <c r="QQ226" s="18"/>
      <c r="QR226" s="19"/>
      <c r="QS226" s="28"/>
      <c r="QT226" s="32"/>
      <c r="QU226" s="20"/>
      <c r="QV226" s="18"/>
      <c r="QW226" s="19"/>
      <c r="QX226" s="28"/>
      <c r="QY226" s="32"/>
      <c r="QZ226" s="20"/>
      <c r="RA226" s="18"/>
      <c r="RB226" s="19"/>
      <c r="RC226" s="28"/>
      <c r="RD226" s="32"/>
      <c r="RE226" s="20"/>
      <c r="RF226" s="18"/>
      <c r="RG226" s="19"/>
      <c r="RH226" s="28"/>
      <c r="RI226" s="32"/>
      <c r="RJ226" s="20"/>
      <c r="RK226" s="18"/>
      <c r="RL226" s="19"/>
      <c r="RM226" s="28"/>
      <c r="RN226" s="32"/>
      <c r="RO226" s="20"/>
      <c r="RP226" s="18"/>
      <c r="RQ226" s="19"/>
      <c r="RR226" s="28"/>
      <c r="RS226" s="32"/>
      <c r="RT226" s="20"/>
      <c r="RU226" s="18"/>
      <c r="RV226" s="19"/>
      <c r="RW226" s="28"/>
      <c r="RX226" s="32"/>
      <c r="RY226" s="20"/>
      <c r="RZ226" s="18"/>
      <c r="SA226" s="19"/>
      <c r="SB226" s="28"/>
      <c r="SC226" s="32"/>
      <c r="SD226" s="20"/>
      <c r="SE226" s="18"/>
      <c r="SF226" s="19"/>
      <c r="SG226" s="28"/>
      <c r="SH226" s="32"/>
      <c r="SI226" s="20"/>
      <c r="SJ226" s="18"/>
      <c r="SK226" s="19"/>
      <c r="SL226" s="28"/>
      <c r="SM226" s="32"/>
      <c r="SN226" s="20"/>
      <c r="SO226" s="18"/>
      <c r="SP226" s="19"/>
      <c r="SQ226" s="28"/>
      <c r="SR226" s="32"/>
      <c r="SS226" s="20"/>
      <c r="ST226" s="18"/>
      <c r="SU226" s="19"/>
      <c r="SV226" s="28"/>
      <c r="SW226" s="32"/>
      <c r="SX226" s="20"/>
      <c r="SY226" s="18"/>
      <c r="SZ226" s="19"/>
      <c r="TA226" s="28"/>
      <c r="TB226" s="32"/>
      <c r="TC226" s="20"/>
      <c r="TD226" s="18"/>
      <c r="TE226" s="19"/>
      <c r="TF226" s="28"/>
      <c r="TG226" s="32"/>
      <c r="TH226" s="20"/>
      <c r="TI226" s="18"/>
      <c r="TJ226" s="19"/>
      <c r="TK226" s="28"/>
      <c r="TL226" s="32"/>
      <c r="TM226" s="20"/>
      <c r="TN226" s="18"/>
      <c r="TO226" s="19"/>
      <c r="TP226" s="28"/>
      <c r="TQ226" s="32"/>
      <c r="TR226" s="20"/>
      <c r="TS226" s="18"/>
      <c r="TT226" s="19"/>
      <c r="TU226" s="28"/>
      <c r="TV226" s="32"/>
      <c r="TW226" s="20"/>
      <c r="TX226" s="18"/>
      <c r="TY226" s="19"/>
      <c r="TZ226" s="28"/>
      <c r="UA226" s="32"/>
      <c r="UB226" s="20"/>
      <c r="UC226" s="18"/>
      <c r="UD226" s="19"/>
      <c r="UE226" s="28"/>
      <c r="UF226" s="32"/>
      <c r="UG226" s="20"/>
      <c r="UH226" s="18"/>
      <c r="UI226" s="19"/>
      <c r="UJ226" s="28"/>
      <c r="UK226" s="32"/>
      <c r="UL226" s="20"/>
      <c r="UM226" s="18"/>
      <c r="UN226" s="19"/>
      <c r="UO226" s="28"/>
      <c r="UP226" s="32"/>
      <c r="UQ226" s="20"/>
      <c r="UR226" s="18"/>
      <c r="US226" s="19"/>
      <c r="UT226" s="28"/>
      <c r="UU226" s="32"/>
      <c r="UV226" s="20"/>
      <c r="UW226" s="18"/>
      <c r="UX226" s="19"/>
      <c r="UY226" s="28"/>
      <c r="UZ226" s="32"/>
      <c r="VA226" s="20"/>
      <c r="VB226" s="18"/>
      <c r="VC226" s="19"/>
      <c r="VD226" s="28"/>
      <c r="VE226" s="32"/>
      <c r="VF226" s="20"/>
      <c r="VG226" s="18"/>
      <c r="VH226" s="19"/>
      <c r="VI226" s="28"/>
      <c r="VJ226" s="32"/>
      <c r="VK226" s="20"/>
      <c r="VL226" s="18"/>
      <c r="VM226" s="19"/>
      <c r="VN226" s="28"/>
      <c r="VO226" s="32"/>
      <c r="VP226" s="20"/>
      <c r="VQ226" s="18"/>
      <c r="VR226" s="19"/>
      <c r="VS226" s="28"/>
      <c r="VT226" s="32"/>
      <c r="VU226" s="20"/>
      <c r="VV226" s="18"/>
      <c r="VW226" s="19"/>
      <c r="VX226" s="28"/>
      <c r="VY226" s="32"/>
      <c r="VZ226" s="20"/>
      <c r="WA226" s="18"/>
      <c r="WB226" s="19"/>
      <c r="WC226" s="28"/>
      <c r="WD226" s="32"/>
      <c r="WE226" s="20"/>
      <c r="WF226" s="18"/>
      <c r="WG226" s="19"/>
      <c r="WH226" s="28"/>
      <c r="WI226" s="32"/>
      <c r="WJ226" s="20"/>
      <c r="WK226" s="18"/>
      <c r="WL226" s="19"/>
      <c r="WM226" s="28"/>
      <c r="WN226" s="32"/>
      <c r="WO226" s="20"/>
      <c r="WP226" s="18"/>
      <c r="WQ226" s="19"/>
      <c r="WR226" s="28"/>
      <c r="WS226" s="32"/>
      <c r="WT226" s="20"/>
      <c r="WU226" s="18"/>
      <c r="WV226" s="19"/>
      <c r="WW226" s="28"/>
      <c r="WX226" s="32"/>
      <c r="WY226" s="20"/>
      <c r="WZ226" s="18"/>
      <c r="XA226" s="19"/>
      <c r="XB226" s="28"/>
      <c r="XC226" s="32"/>
      <c r="XD226" s="20"/>
      <c r="XE226" s="18"/>
      <c r="XF226" s="19"/>
      <c r="XG226" s="28"/>
      <c r="XH226" s="32"/>
      <c r="XI226" s="20"/>
      <c r="XJ226" s="18"/>
      <c r="XK226" s="19"/>
      <c r="XL226" s="28"/>
      <c r="XM226" s="32"/>
      <c r="XN226" s="20"/>
      <c r="XO226" s="18"/>
      <c r="XP226" s="19"/>
      <c r="XQ226" s="28"/>
      <c r="XR226" s="32"/>
      <c r="XS226" s="20"/>
      <c r="XT226" s="18"/>
      <c r="XU226" s="19"/>
      <c r="XV226" s="28"/>
      <c r="XW226" s="32"/>
      <c r="XX226" s="20"/>
      <c r="XY226" s="18"/>
      <c r="XZ226" s="19"/>
      <c r="YA226" s="28"/>
      <c r="YB226" s="32"/>
      <c r="YC226" s="20"/>
      <c r="YD226" s="18"/>
      <c r="YE226" s="19"/>
      <c r="YF226" s="28"/>
      <c r="YG226" s="32"/>
      <c r="YH226" s="20"/>
      <c r="YI226" s="18"/>
      <c r="YJ226" s="19"/>
      <c r="YK226" s="28"/>
      <c r="YL226" s="32"/>
      <c r="YM226" s="20"/>
      <c r="YN226" s="18"/>
      <c r="YO226" s="19"/>
      <c r="YP226" s="28"/>
      <c r="YQ226" s="32"/>
      <c r="YR226" s="20"/>
      <c r="YS226" s="18"/>
      <c r="YT226" s="19"/>
      <c r="YU226" s="28"/>
      <c r="YV226" s="32"/>
      <c r="YW226" s="20"/>
      <c r="YX226" s="18"/>
      <c r="YY226" s="19"/>
      <c r="YZ226" s="28"/>
      <c r="ZA226" s="32"/>
      <c r="ZB226" s="20"/>
      <c r="ZC226" s="18"/>
      <c r="ZD226" s="19"/>
      <c r="ZE226" s="28"/>
      <c r="ZF226" s="32"/>
      <c r="ZG226" s="20"/>
      <c r="ZH226" s="18"/>
      <c r="ZI226" s="19"/>
      <c r="ZJ226" s="28"/>
      <c r="ZK226" s="32"/>
      <c r="ZL226" s="20"/>
      <c r="ZM226" s="18"/>
      <c r="ZN226" s="19"/>
      <c r="ZO226" s="28"/>
      <c r="ZP226" s="32"/>
      <c r="ZQ226" s="20"/>
      <c r="ZR226" s="18"/>
      <c r="ZS226" s="19"/>
      <c r="ZT226" s="28"/>
      <c r="ZU226" s="32"/>
      <c r="ZV226" s="20"/>
      <c r="ZW226" s="18"/>
      <c r="ZX226" s="19"/>
      <c r="ZY226" s="28"/>
      <c r="ZZ226" s="32"/>
      <c r="AAA226" s="20"/>
      <c r="AAB226" s="18"/>
      <c r="AAC226" s="19"/>
      <c r="AAD226" s="28"/>
      <c r="AAE226" s="32"/>
      <c r="AAF226" s="20"/>
      <c r="AAG226" s="18"/>
      <c r="AAH226" s="19"/>
      <c r="AAI226" s="28"/>
      <c r="AAJ226" s="32"/>
      <c r="AAK226" s="20"/>
      <c r="AAL226" s="18"/>
      <c r="AAM226" s="19"/>
      <c r="AAN226" s="28"/>
      <c r="AAO226" s="32"/>
      <c r="AAP226" s="20"/>
      <c r="AAQ226" s="18"/>
      <c r="AAR226" s="19"/>
      <c r="AAS226" s="28"/>
      <c r="AAT226" s="32"/>
      <c r="AAU226" s="20"/>
      <c r="AAV226" s="18"/>
      <c r="AAW226" s="19"/>
      <c r="AAX226" s="28"/>
      <c r="AAY226" s="32"/>
      <c r="AAZ226" s="20"/>
      <c r="ABA226" s="18"/>
      <c r="ABB226" s="19"/>
      <c r="ABC226" s="28"/>
      <c r="ABD226" s="32"/>
      <c r="ABE226" s="20"/>
      <c r="ABF226" s="18"/>
      <c r="ABG226" s="19"/>
      <c r="ABH226" s="28"/>
      <c r="ABI226" s="32"/>
      <c r="ABJ226" s="20"/>
      <c r="ABK226" s="18"/>
      <c r="ABL226" s="19"/>
      <c r="ABM226" s="28"/>
      <c r="ABN226" s="32"/>
      <c r="ABO226" s="20"/>
      <c r="ABP226" s="18"/>
      <c r="ABQ226" s="19"/>
      <c r="ABR226" s="28"/>
      <c r="ABS226" s="32"/>
      <c r="ABT226" s="20"/>
      <c r="ABU226" s="18"/>
      <c r="ABV226" s="19"/>
      <c r="ABW226" s="28"/>
      <c r="ABX226" s="32"/>
      <c r="ABY226" s="20"/>
      <c r="ABZ226" s="18"/>
      <c r="ACA226" s="19"/>
      <c r="ACB226" s="28"/>
      <c r="ACC226" s="32"/>
      <c r="ACD226" s="20"/>
      <c r="ACE226" s="18"/>
      <c r="ACF226" s="19"/>
      <c r="ACG226" s="28"/>
      <c r="ACH226" s="32"/>
      <c r="ACI226" s="20"/>
      <c r="ACJ226" s="18"/>
      <c r="ACK226" s="19"/>
      <c r="ACL226" s="28"/>
      <c r="ACM226" s="32"/>
      <c r="ACN226" s="20"/>
      <c r="ACO226" s="18"/>
      <c r="ACP226" s="19"/>
      <c r="ACQ226" s="28"/>
      <c r="ACR226" s="32"/>
      <c r="ACS226" s="20"/>
      <c r="ACT226" s="18"/>
      <c r="ACU226" s="19"/>
      <c r="ACV226" s="28"/>
      <c r="ACW226" s="32"/>
      <c r="ACX226" s="20"/>
      <c r="ACY226" s="18"/>
      <c r="ACZ226" s="19"/>
      <c r="ADA226" s="28"/>
      <c r="ADB226" s="32"/>
      <c r="ADC226" s="20"/>
      <c r="ADD226" s="18"/>
      <c r="ADE226" s="19"/>
      <c r="ADF226" s="28"/>
      <c r="ADG226" s="32"/>
      <c r="ADH226" s="20"/>
      <c r="ADI226" s="18"/>
      <c r="ADJ226" s="19"/>
      <c r="ADK226" s="28"/>
      <c r="ADL226" s="32"/>
      <c r="ADM226" s="20"/>
      <c r="ADN226" s="18"/>
      <c r="ADO226" s="19"/>
      <c r="ADP226" s="28"/>
      <c r="ADQ226" s="32"/>
      <c r="ADR226" s="20"/>
      <c r="ADS226" s="18"/>
      <c r="ADT226" s="19"/>
      <c r="ADU226" s="28"/>
      <c r="ADV226" s="32"/>
      <c r="ADW226" s="20"/>
      <c r="ADX226" s="18"/>
      <c r="ADY226" s="19"/>
      <c r="ADZ226" s="28"/>
      <c r="AEA226" s="32"/>
      <c r="AEB226" s="20"/>
      <c r="AEC226" s="18"/>
      <c r="AED226" s="19"/>
      <c r="AEE226" s="28"/>
      <c r="AEF226" s="32"/>
      <c r="AEG226" s="20"/>
      <c r="AEH226" s="18"/>
      <c r="AEI226" s="19"/>
      <c r="AEJ226" s="28"/>
      <c r="AEK226" s="32"/>
      <c r="AEL226" s="20"/>
      <c r="AEM226" s="18"/>
      <c r="AEN226" s="19"/>
      <c r="AEO226" s="28"/>
      <c r="AEP226" s="32"/>
      <c r="AEQ226" s="20"/>
      <c r="AER226" s="18"/>
      <c r="AES226" s="19"/>
      <c r="AET226" s="28"/>
      <c r="AEU226" s="32"/>
      <c r="AEV226" s="20"/>
      <c r="AEW226" s="18"/>
      <c r="AEX226" s="19"/>
      <c r="AEY226" s="28"/>
      <c r="AEZ226" s="32"/>
      <c r="AFA226" s="20"/>
      <c r="AFB226" s="18"/>
      <c r="AFC226" s="19"/>
      <c r="AFD226" s="28"/>
      <c r="AFE226" s="32"/>
      <c r="AFF226" s="20"/>
      <c r="AFG226" s="18"/>
      <c r="AFH226" s="19"/>
      <c r="AFI226" s="28"/>
      <c r="AFJ226" s="32"/>
      <c r="AFK226" s="20"/>
      <c r="AFL226" s="18"/>
      <c r="AFM226" s="19"/>
      <c r="AFN226" s="28"/>
      <c r="AFO226" s="32"/>
      <c r="AFP226" s="20"/>
      <c r="AFQ226" s="18"/>
      <c r="AFR226" s="19"/>
      <c r="AFS226" s="28"/>
      <c r="AFT226" s="32"/>
      <c r="AFU226" s="20"/>
      <c r="AFV226" s="18"/>
      <c r="AFW226" s="19"/>
      <c r="AFX226" s="28"/>
      <c r="AFY226" s="32"/>
      <c r="AFZ226" s="20"/>
      <c r="AGA226" s="18"/>
      <c r="AGB226" s="19"/>
      <c r="AGC226" s="28"/>
      <c r="AGD226" s="32"/>
      <c r="AGE226" s="20"/>
      <c r="AGF226" s="18"/>
      <c r="AGG226" s="19"/>
      <c r="AGH226" s="28"/>
      <c r="AGI226" s="32"/>
      <c r="AGJ226" s="20"/>
      <c r="AGK226" s="18"/>
      <c r="AGL226" s="19"/>
      <c r="AGM226" s="28"/>
      <c r="AGN226" s="32"/>
      <c r="AGO226" s="20"/>
      <c r="AGP226" s="18"/>
      <c r="AGQ226" s="19"/>
      <c r="AGR226" s="28"/>
      <c r="AGS226" s="32"/>
      <c r="AGT226" s="20"/>
      <c r="AGU226" s="18"/>
      <c r="AGV226" s="19"/>
      <c r="AGW226" s="28"/>
      <c r="AGX226" s="32"/>
      <c r="AGY226" s="20"/>
      <c r="AGZ226" s="18"/>
      <c r="AHA226" s="19"/>
      <c r="AHB226" s="28"/>
      <c r="AHC226" s="32"/>
      <c r="AHD226" s="20"/>
      <c r="AHE226" s="18"/>
      <c r="AHF226" s="19"/>
      <c r="AHG226" s="28"/>
      <c r="AHH226" s="32"/>
      <c r="AHI226" s="20"/>
      <c r="AHJ226" s="18"/>
      <c r="AHK226" s="19"/>
      <c r="AHL226" s="28"/>
      <c r="AHM226" s="32"/>
      <c r="AHN226" s="20"/>
      <c r="AHO226" s="18"/>
      <c r="AHP226" s="19"/>
      <c r="AHQ226" s="28"/>
      <c r="AHR226" s="32"/>
      <c r="AHS226" s="20"/>
      <c r="AHT226" s="18"/>
      <c r="AHU226" s="19"/>
      <c r="AHV226" s="28"/>
      <c r="AHW226" s="32"/>
      <c r="AHX226" s="20"/>
      <c r="AHY226" s="18"/>
      <c r="AHZ226" s="19"/>
      <c r="AIA226" s="28"/>
      <c r="AIB226" s="32"/>
      <c r="AIC226" s="20"/>
      <c r="AID226" s="18"/>
      <c r="AIE226" s="19"/>
      <c r="AIF226" s="28"/>
      <c r="AIG226" s="32"/>
      <c r="AIH226" s="20"/>
      <c r="AII226" s="18"/>
      <c r="AIJ226" s="19"/>
      <c r="AIK226" s="28"/>
      <c r="AIL226" s="32"/>
      <c r="AIM226" s="20"/>
      <c r="AIN226" s="18"/>
      <c r="AIO226" s="19"/>
      <c r="AIP226" s="28"/>
      <c r="AIQ226" s="32"/>
      <c r="AIR226" s="20"/>
      <c r="AIS226" s="18"/>
      <c r="AIT226" s="19"/>
      <c r="AIU226" s="28"/>
      <c r="AIV226" s="32"/>
      <c r="AIW226" s="20"/>
      <c r="AIX226" s="18"/>
      <c r="AIY226" s="19"/>
      <c r="AIZ226" s="28"/>
      <c r="AJA226" s="32"/>
      <c r="AJB226" s="20"/>
      <c r="AJC226" s="18"/>
      <c r="AJD226" s="19"/>
      <c r="AJE226" s="28"/>
      <c r="AJF226" s="32"/>
      <c r="AJG226" s="20"/>
      <c r="AJH226" s="18"/>
      <c r="AJI226" s="19"/>
      <c r="AJJ226" s="28"/>
      <c r="AJK226" s="32"/>
      <c r="AJL226" s="20"/>
      <c r="AJM226" s="18"/>
      <c r="AJN226" s="19"/>
      <c r="AJO226" s="28"/>
      <c r="AJP226" s="32"/>
      <c r="AJQ226" s="20"/>
      <c r="AJR226" s="18"/>
      <c r="AJS226" s="19"/>
      <c r="AJT226" s="28"/>
      <c r="AJU226" s="32"/>
      <c r="AJV226" s="20"/>
      <c r="AJW226" s="18"/>
      <c r="AJX226" s="19"/>
      <c r="AJY226" s="28"/>
      <c r="AJZ226" s="32"/>
      <c r="AKA226" s="20"/>
      <c r="AKB226" s="18"/>
      <c r="AKC226" s="19"/>
      <c r="AKD226" s="28"/>
      <c r="AKE226" s="32"/>
      <c r="AKF226" s="20"/>
      <c r="AKG226" s="18"/>
      <c r="AKH226" s="19"/>
      <c r="AKI226" s="28"/>
      <c r="AKJ226" s="32"/>
      <c r="AKK226" s="20"/>
      <c r="AKL226" s="18"/>
      <c r="AKM226" s="19"/>
      <c r="AKN226" s="28"/>
      <c r="AKO226" s="32"/>
      <c r="AKP226" s="20"/>
      <c r="AKQ226" s="18"/>
      <c r="AKR226" s="19"/>
      <c r="AKS226" s="28"/>
      <c r="AKT226" s="32"/>
      <c r="AKU226" s="20"/>
      <c r="AKV226" s="18"/>
      <c r="AKW226" s="19"/>
      <c r="AKX226" s="28"/>
      <c r="AKY226" s="32"/>
      <c r="AKZ226" s="20"/>
      <c r="ALA226" s="18"/>
      <c r="ALB226" s="19"/>
      <c r="ALC226" s="28"/>
      <c r="ALD226" s="32"/>
      <c r="ALE226" s="20"/>
      <c r="ALF226" s="18"/>
      <c r="ALG226" s="19"/>
      <c r="ALH226" s="28"/>
      <c r="ALI226" s="32"/>
      <c r="ALJ226" s="20"/>
      <c r="ALK226" s="18"/>
      <c r="ALL226" s="19"/>
      <c r="ALM226" s="28"/>
      <c r="ALN226" s="32"/>
      <c r="ALO226" s="20"/>
      <c r="ALP226" s="18"/>
      <c r="ALQ226" s="19"/>
      <c r="ALR226" s="28"/>
      <c r="ALS226" s="32"/>
      <c r="ALT226" s="20"/>
      <c r="ALU226" s="18"/>
      <c r="ALV226" s="19"/>
      <c r="ALW226" s="28"/>
      <c r="ALX226" s="32"/>
      <c r="ALY226" s="20"/>
      <c r="ALZ226" s="18"/>
      <c r="AMA226" s="19"/>
      <c r="AMB226" s="28"/>
      <c r="AMC226" s="32"/>
      <c r="AMD226" s="20"/>
      <c r="AME226" s="18"/>
      <c r="AMF226" s="19"/>
      <c r="AMG226" s="28"/>
      <c r="AMH226" s="32"/>
      <c r="AMI226" s="20"/>
      <c r="AMJ226" s="18"/>
      <c r="AMK226" s="19"/>
      <c r="AML226" s="28"/>
      <c r="AMM226" s="32"/>
      <c r="AMN226" s="20"/>
      <c r="AMO226" s="18"/>
      <c r="AMP226" s="19"/>
      <c r="AMQ226" s="28"/>
      <c r="AMR226" s="32"/>
      <c r="AMS226" s="20"/>
      <c r="AMT226" s="18"/>
      <c r="AMU226" s="19"/>
      <c r="AMV226" s="28"/>
      <c r="AMW226" s="32"/>
      <c r="AMX226" s="20"/>
      <c r="AMY226" s="18"/>
      <c r="AMZ226" s="19"/>
      <c r="ANA226" s="28"/>
      <c r="ANB226" s="32"/>
      <c r="ANC226" s="20"/>
      <c r="AND226" s="18"/>
      <c r="ANE226" s="19"/>
      <c r="ANF226" s="28"/>
      <c r="ANG226" s="32"/>
      <c r="ANH226" s="20"/>
      <c r="ANI226" s="18"/>
      <c r="ANJ226" s="19"/>
      <c r="ANK226" s="28"/>
      <c r="ANL226" s="32"/>
      <c r="ANM226" s="20"/>
      <c r="ANN226" s="18"/>
      <c r="ANO226" s="19"/>
      <c r="ANP226" s="28"/>
      <c r="ANQ226" s="32"/>
      <c r="ANR226" s="20"/>
      <c r="ANS226" s="18"/>
      <c r="ANT226" s="19"/>
      <c r="ANU226" s="28"/>
      <c r="ANV226" s="32"/>
      <c r="ANW226" s="20"/>
      <c r="ANX226" s="18"/>
      <c r="ANY226" s="19"/>
      <c r="ANZ226" s="28"/>
      <c r="AOA226" s="32"/>
      <c r="AOB226" s="20"/>
      <c r="AOC226" s="18"/>
      <c r="AOD226" s="19"/>
      <c r="AOE226" s="28"/>
      <c r="AOF226" s="32"/>
      <c r="AOG226" s="20"/>
      <c r="AOH226" s="18"/>
      <c r="AOI226" s="19"/>
      <c r="AOJ226" s="28"/>
      <c r="AOK226" s="32"/>
      <c r="AOL226" s="20"/>
      <c r="AOM226" s="18"/>
      <c r="AON226" s="19"/>
      <c r="AOO226" s="28"/>
      <c r="AOP226" s="32"/>
      <c r="AOQ226" s="20"/>
      <c r="AOR226" s="18"/>
      <c r="AOS226" s="19"/>
      <c r="AOT226" s="28"/>
      <c r="AOU226" s="32"/>
      <c r="AOV226" s="20"/>
      <c r="AOW226" s="18"/>
      <c r="AOX226" s="19"/>
      <c r="AOY226" s="28"/>
      <c r="AOZ226" s="32"/>
      <c r="APA226" s="20"/>
      <c r="APB226" s="18"/>
      <c r="APC226" s="19"/>
      <c r="APD226" s="28"/>
      <c r="APE226" s="32"/>
      <c r="APF226" s="20"/>
      <c r="APG226" s="18"/>
      <c r="APH226" s="19"/>
      <c r="API226" s="28"/>
      <c r="APJ226" s="32"/>
      <c r="APK226" s="20"/>
      <c r="APL226" s="18"/>
      <c r="APM226" s="19"/>
      <c r="APN226" s="28"/>
      <c r="APO226" s="32"/>
      <c r="APP226" s="20"/>
      <c r="APQ226" s="18"/>
      <c r="APR226" s="19"/>
      <c r="APS226" s="28"/>
      <c r="APT226" s="32"/>
      <c r="APU226" s="20"/>
      <c r="APV226" s="18"/>
      <c r="APW226" s="19"/>
      <c r="APX226" s="28"/>
      <c r="APY226" s="32"/>
      <c r="APZ226" s="20"/>
      <c r="AQA226" s="18"/>
      <c r="AQB226" s="19"/>
      <c r="AQC226" s="28"/>
      <c r="AQD226" s="32"/>
      <c r="AQE226" s="20"/>
      <c r="AQF226" s="18"/>
      <c r="AQG226" s="19"/>
      <c r="AQH226" s="28"/>
      <c r="AQI226" s="32"/>
      <c r="AQJ226" s="20"/>
      <c r="AQK226" s="18"/>
      <c r="AQL226" s="19"/>
      <c r="AQM226" s="28"/>
      <c r="AQN226" s="32"/>
      <c r="AQO226" s="20"/>
      <c r="AQP226" s="18"/>
      <c r="AQQ226" s="19"/>
      <c r="AQR226" s="28"/>
      <c r="AQS226" s="32"/>
      <c r="AQT226" s="20"/>
      <c r="AQU226" s="18"/>
      <c r="AQV226" s="19"/>
      <c r="AQW226" s="28"/>
      <c r="AQX226" s="32"/>
      <c r="AQY226" s="20"/>
      <c r="AQZ226" s="18"/>
      <c r="ARA226" s="19"/>
      <c r="ARB226" s="28"/>
      <c r="ARC226" s="32"/>
      <c r="ARD226" s="20"/>
      <c r="ARE226" s="18"/>
      <c r="ARF226" s="19"/>
      <c r="ARG226" s="28"/>
      <c r="ARH226" s="32"/>
      <c r="ARI226" s="20"/>
      <c r="ARJ226" s="18"/>
      <c r="ARK226" s="19"/>
      <c r="ARL226" s="28"/>
      <c r="ARM226" s="32"/>
      <c r="ARN226" s="20"/>
      <c r="ARO226" s="18"/>
      <c r="ARP226" s="19"/>
      <c r="ARQ226" s="28"/>
      <c r="ARR226" s="32"/>
      <c r="ARS226" s="20"/>
      <c r="ART226" s="18"/>
      <c r="ARU226" s="19"/>
      <c r="ARV226" s="28"/>
      <c r="ARW226" s="32"/>
      <c r="ARX226" s="20"/>
      <c r="ARY226" s="18"/>
      <c r="ARZ226" s="19"/>
      <c r="ASA226" s="28"/>
      <c r="ASB226" s="32"/>
      <c r="ASC226" s="20"/>
      <c r="ASD226" s="18"/>
      <c r="ASE226" s="19"/>
      <c r="ASF226" s="28"/>
      <c r="ASG226" s="32"/>
      <c r="ASH226" s="20"/>
      <c r="ASI226" s="18"/>
      <c r="ASJ226" s="19"/>
      <c r="ASK226" s="28"/>
      <c r="ASL226" s="32"/>
      <c r="ASM226" s="20"/>
      <c r="ASN226" s="18"/>
      <c r="ASO226" s="19"/>
      <c r="ASP226" s="28"/>
      <c r="ASQ226" s="32"/>
      <c r="ASR226" s="20"/>
      <c r="ASS226" s="18"/>
      <c r="AST226" s="19"/>
      <c r="ASU226" s="28"/>
      <c r="ASV226" s="32"/>
      <c r="ASW226" s="20"/>
      <c r="ASX226" s="18"/>
      <c r="ASY226" s="19"/>
      <c r="ASZ226" s="28"/>
      <c r="ATA226" s="32"/>
      <c r="ATB226" s="20"/>
      <c r="ATC226" s="18"/>
      <c r="ATD226" s="19"/>
      <c r="ATE226" s="28"/>
      <c r="ATF226" s="32"/>
      <c r="ATG226" s="20"/>
      <c r="ATH226" s="18"/>
      <c r="ATI226" s="19"/>
      <c r="ATJ226" s="28"/>
      <c r="ATK226" s="32"/>
      <c r="ATL226" s="20"/>
      <c r="ATM226" s="18"/>
      <c r="ATN226" s="19"/>
      <c r="ATO226" s="28"/>
      <c r="ATP226" s="32"/>
      <c r="ATQ226" s="20"/>
      <c r="ATR226" s="18"/>
      <c r="ATS226" s="19"/>
      <c r="ATT226" s="28"/>
      <c r="ATU226" s="32"/>
      <c r="ATV226" s="20"/>
      <c r="ATW226" s="18"/>
      <c r="ATX226" s="19"/>
      <c r="ATY226" s="28"/>
      <c r="ATZ226" s="32"/>
      <c r="AUA226" s="20"/>
      <c r="AUB226" s="18"/>
      <c r="AUC226" s="19"/>
      <c r="AUD226" s="28"/>
      <c r="AUE226" s="32"/>
      <c r="AUF226" s="20"/>
      <c r="AUG226" s="18"/>
      <c r="AUH226" s="19"/>
      <c r="AUI226" s="28"/>
      <c r="AUJ226" s="32"/>
      <c r="AUK226" s="20"/>
      <c r="AUL226" s="18"/>
      <c r="AUM226" s="19"/>
      <c r="AUN226" s="28"/>
      <c r="AUO226" s="32"/>
      <c r="AUP226" s="20"/>
      <c r="AUQ226" s="18"/>
      <c r="AUR226" s="19"/>
      <c r="AUS226" s="28"/>
      <c r="AUT226" s="32"/>
      <c r="AUU226" s="20"/>
      <c r="AUV226" s="18"/>
      <c r="AUW226" s="19"/>
      <c r="AUX226" s="28"/>
      <c r="AUY226" s="32"/>
      <c r="AUZ226" s="20"/>
      <c r="AVA226" s="18"/>
      <c r="AVB226" s="19"/>
      <c r="AVC226" s="28"/>
      <c r="AVD226" s="32"/>
      <c r="AVE226" s="20"/>
      <c r="AVF226" s="18"/>
      <c r="AVG226" s="19"/>
      <c r="AVH226" s="28"/>
      <c r="AVI226" s="32"/>
      <c r="AVJ226" s="20"/>
      <c r="AVK226" s="18"/>
      <c r="AVL226" s="19"/>
      <c r="AVM226" s="28"/>
      <c r="AVN226" s="32"/>
      <c r="AVO226" s="20"/>
      <c r="AVP226" s="18"/>
      <c r="AVQ226" s="19"/>
      <c r="AVR226" s="28"/>
      <c r="AVS226" s="32"/>
      <c r="AVT226" s="20"/>
      <c r="AVU226" s="18"/>
      <c r="AVV226" s="19"/>
      <c r="AVW226" s="28"/>
      <c r="AVX226" s="32"/>
      <c r="AVY226" s="20"/>
      <c r="AVZ226" s="18"/>
      <c r="AWA226" s="19"/>
      <c r="AWB226" s="28"/>
      <c r="AWC226" s="32"/>
      <c r="AWD226" s="20"/>
      <c r="AWE226" s="18"/>
      <c r="AWF226" s="19"/>
      <c r="AWG226" s="28"/>
      <c r="AWH226" s="32"/>
      <c r="AWI226" s="20"/>
      <c r="AWJ226" s="18"/>
      <c r="AWK226" s="19"/>
      <c r="AWL226" s="28"/>
      <c r="AWM226" s="32"/>
      <c r="AWN226" s="20"/>
      <c r="AWO226" s="18"/>
      <c r="AWP226" s="19"/>
      <c r="AWQ226" s="28"/>
      <c r="AWR226" s="32"/>
      <c r="AWS226" s="20"/>
      <c r="AWT226" s="18"/>
      <c r="AWU226" s="19"/>
      <c r="AWV226" s="28"/>
      <c r="AWW226" s="32"/>
      <c r="AWX226" s="20"/>
      <c r="AWY226" s="18"/>
      <c r="AWZ226" s="19"/>
      <c r="AXA226" s="28"/>
      <c r="AXB226" s="32"/>
      <c r="AXC226" s="20"/>
      <c r="AXD226" s="18"/>
      <c r="AXE226" s="19"/>
      <c r="AXF226" s="28"/>
      <c r="AXG226" s="32"/>
      <c r="AXH226" s="20"/>
      <c r="AXI226" s="18"/>
      <c r="AXJ226" s="19"/>
      <c r="AXK226" s="28"/>
      <c r="AXL226" s="32"/>
      <c r="AXM226" s="20"/>
      <c r="AXN226" s="18"/>
      <c r="AXO226" s="19"/>
      <c r="AXP226" s="28"/>
      <c r="AXQ226" s="32"/>
      <c r="AXR226" s="20"/>
      <c r="AXS226" s="18"/>
      <c r="AXT226" s="19"/>
      <c r="AXU226" s="28"/>
      <c r="AXV226" s="32"/>
      <c r="AXW226" s="20"/>
      <c r="AXX226" s="18"/>
      <c r="AXY226" s="19"/>
      <c r="AXZ226" s="28"/>
      <c r="AYA226" s="32"/>
      <c r="AYB226" s="20"/>
      <c r="AYC226" s="18"/>
      <c r="AYD226" s="19"/>
      <c r="AYE226" s="28"/>
      <c r="AYF226" s="32"/>
      <c r="AYG226" s="20"/>
      <c r="AYH226" s="18"/>
      <c r="AYI226" s="19"/>
      <c r="AYJ226" s="28"/>
      <c r="AYK226" s="32"/>
      <c r="AYL226" s="20"/>
      <c r="AYM226" s="18"/>
      <c r="AYN226" s="19"/>
      <c r="AYO226" s="28"/>
      <c r="AYP226" s="32"/>
      <c r="AYQ226" s="20"/>
      <c r="AYR226" s="18"/>
      <c r="AYS226" s="19"/>
      <c r="AYT226" s="28"/>
      <c r="AYU226" s="32"/>
      <c r="AYV226" s="20"/>
      <c r="AYW226" s="18"/>
      <c r="AYX226" s="19"/>
      <c r="AYY226" s="28"/>
      <c r="AYZ226" s="32"/>
      <c r="AZA226" s="20"/>
      <c r="AZB226" s="18"/>
      <c r="AZC226" s="19"/>
      <c r="AZD226" s="28"/>
      <c r="AZE226" s="32"/>
      <c r="AZF226" s="20"/>
      <c r="AZG226" s="18"/>
      <c r="AZH226" s="19"/>
      <c r="AZI226" s="28"/>
      <c r="AZJ226" s="32"/>
      <c r="AZK226" s="20"/>
      <c r="AZL226" s="18"/>
      <c r="AZM226" s="19"/>
      <c r="AZN226" s="28"/>
      <c r="AZO226" s="32"/>
      <c r="AZP226" s="20"/>
      <c r="AZQ226" s="18"/>
      <c r="AZR226" s="19"/>
      <c r="AZS226" s="28"/>
      <c r="AZT226" s="32"/>
      <c r="AZU226" s="20"/>
      <c r="AZV226" s="18"/>
      <c r="AZW226" s="19"/>
      <c r="AZX226" s="28"/>
      <c r="AZY226" s="32"/>
      <c r="AZZ226" s="20"/>
      <c r="BAA226" s="18"/>
      <c r="BAB226" s="19"/>
      <c r="BAC226" s="28"/>
      <c r="BAD226" s="32"/>
      <c r="BAE226" s="20"/>
      <c r="BAF226" s="18"/>
      <c r="BAG226" s="19"/>
      <c r="BAH226" s="28"/>
      <c r="BAI226" s="32"/>
      <c r="BAJ226" s="20"/>
      <c r="BAK226" s="18"/>
      <c r="BAL226" s="19"/>
      <c r="BAM226" s="28"/>
      <c r="BAN226" s="32"/>
      <c r="BAO226" s="20"/>
      <c r="BAP226" s="18"/>
      <c r="BAQ226" s="19"/>
      <c r="BAR226" s="28"/>
      <c r="BAS226" s="32"/>
      <c r="BAT226" s="20"/>
      <c r="BAU226" s="18"/>
      <c r="BAV226" s="19"/>
      <c r="BAW226" s="28"/>
      <c r="BAX226" s="32"/>
      <c r="BAY226" s="20"/>
      <c r="BAZ226" s="18"/>
      <c r="BBA226" s="19"/>
      <c r="BBB226" s="28"/>
      <c r="BBC226" s="32"/>
      <c r="BBD226" s="20"/>
      <c r="BBE226" s="18"/>
      <c r="BBF226" s="19"/>
      <c r="BBG226" s="28"/>
      <c r="BBH226" s="32"/>
      <c r="BBI226" s="20"/>
      <c r="BBJ226" s="18"/>
      <c r="BBK226" s="19"/>
      <c r="BBL226" s="28"/>
      <c r="BBM226" s="32"/>
      <c r="BBN226" s="20"/>
      <c r="BBO226" s="18"/>
      <c r="BBP226" s="19"/>
      <c r="BBQ226" s="28"/>
      <c r="BBR226" s="32"/>
      <c r="BBS226" s="20"/>
      <c r="BBT226" s="18"/>
      <c r="BBU226" s="19"/>
      <c r="BBV226" s="28"/>
      <c r="BBW226" s="32"/>
      <c r="BBX226" s="20"/>
      <c r="BBY226" s="18"/>
      <c r="BBZ226" s="19"/>
      <c r="BCA226" s="28"/>
      <c r="BCB226" s="32"/>
      <c r="BCC226" s="20"/>
      <c r="BCD226" s="18"/>
      <c r="BCE226" s="19"/>
      <c r="BCF226" s="28"/>
      <c r="BCG226" s="32"/>
      <c r="BCH226" s="20"/>
      <c r="BCI226" s="18"/>
      <c r="BCJ226" s="19"/>
      <c r="BCK226" s="28"/>
      <c r="BCL226" s="32"/>
      <c r="BCM226" s="20"/>
      <c r="BCN226" s="18"/>
      <c r="BCO226" s="19"/>
      <c r="BCP226" s="28"/>
      <c r="BCQ226" s="32"/>
      <c r="BCR226" s="20"/>
      <c r="BCS226" s="18"/>
      <c r="BCT226" s="19"/>
      <c r="BCU226" s="28"/>
      <c r="BCV226" s="32"/>
      <c r="BCW226" s="20"/>
      <c r="BCX226" s="18"/>
      <c r="BCY226" s="19"/>
      <c r="BCZ226" s="28"/>
      <c r="BDA226" s="32"/>
      <c r="BDB226" s="20"/>
      <c r="BDC226" s="18"/>
      <c r="BDD226" s="19"/>
      <c r="BDE226" s="28"/>
      <c r="BDF226" s="32"/>
      <c r="BDG226" s="20"/>
      <c r="BDH226" s="18"/>
      <c r="BDI226" s="19"/>
      <c r="BDJ226" s="28"/>
      <c r="BDK226" s="32"/>
      <c r="BDL226" s="20"/>
      <c r="BDM226" s="18"/>
      <c r="BDN226" s="19"/>
      <c r="BDO226" s="28"/>
      <c r="BDP226" s="32"/>
      <c r="BDQ226" s="20"/>
      <c r="BDR226" s="18"/>
      <c r="BDS226" s="19"/>
      <c r="BDT226" s="28"/>
      <c r="BDU226" s="32"/>
      <c r="BDV226" s="20"/>
      <c r="BDW226" s="18"/>
      <c r="BDX226" s="19"/>
      <c r="BDY226" s="28"/>
      <c r="BDZ226" s="32"/>
      <c r="BEA226" s="20"/>
      <c r="BEB226" s="18"/>
      <c r="BEC226" s="19"/>
      <c r="BED226" s="28"/>
      <c r="BEE226" s="32"/>
      <c r="BEF226" s="20"/>
      <c r="BEG226" s="18"/>
      <c r="BEH226" s="19"/>
      <c r="BEI226" s="28"/>
      <c r="BEJ226" s="32"/>
      <c r="BEK226" s="20"/>
      <c r="BEL226" s="18"/>
      <c r="BEM226" s="19"/>
      <c r="BEN226" s="28"/>
      <c r="BEO226" s="32"/>
      <c r="BEP226" s="20"/>
      <c r="BEQ226" s="18"/>
      <c r="BER226" s="19"/>
      <c r="BES226" s="28"/>
      <c r="BET226" s="32"/>
      <c r="BEU226" s="20"/>
      <c r="BEV226" s="18"/>
      <c r="BEW226" s="19"/>
      <c r="BEX226" s="28"/>
      <c r="BEY226" s="32"/>
      <c r="BEZ226" s="20"/>
      <c r="BFA226" s="18"/>
      <c r="BFB226" s="19"/>
      <c r="BFC226" s="28"/>
      <c r="BFD226" s="32"/>
      <c r="BFE226" s="20"/>
      <c r="BFF226" s="18"/>
      <c r="BFG226" s="19"/>
      <c r="BFH226" s="28"/>
      <c r="BFI226" s="32"/>
      <c r="BFJ226" s="20"/>
      <c r="BFK226" s="18"/>
      <c r="BFL226" s="19"/>
      <c r="BFM226" s="28"/>
      <c r="BFN226" s="32"/>
      <c r="BFO226" s="20"/>
      <c r="BFP226" s="18"/>
      <c r="BFQ226" s="19"/>
      <c r="BFR226" s="28"/>
      <c r="BFS226" s="32"/>
      <c r="BFT226" s="20"/>
      <c r="BFU226" s="18"/>
      <c r="BFV226" s="19"/>
      <c r="BFW226" s="28"/>
      <c r="BFX226" s="32"/>
      <c r="BFY226" s="20"/>
      <c r="BFZ226" s="18"/>
      <c r="BGA226" s="19"/>
      <c r="BGB226" s="28"/>
      <c r="BGC226" s="32"/>
      <c r="BGD226" s="20"/>
      <c r="BGE226" s="18"/>
      <c r="BGF226" s="19"/>
      <c r="BGG226" s="28"/>
      <c r="BGH226" s="32"/>
      <c r="BGI226" s="20"/>
      <c r="BGJ226" s="18"/>
      <c r="BGK226" s="19"/>
      <c r="BGL226" s="28"/>
      <c r="BGM226" s="32"/>
      <c r="BGN226" s="20"/>
      <c r="BGO226" s="18"/>
      <c r="BGP226" s="19"/>
      <c r="BGQ226" s="28"/>
      <c r="BGR226" s="32"/>
      <c r="BGS226" s="20"/>
      <c r="BGT226" s="18"/>
      <c r="BGU226" s="19"/>
      <c r="BGV226" s="28"/>
      <c r="BGW226" s="32"/>
      <c r="BGX226" s="20"/>
      <c r="BGY226" s="18"/>
      <c r="BGZ226" s="19"/>
      <c r="BHA226" s="28"/>
      <c r="BHB226" s="32"/>
      <c r="BHC226" s="20"/>
      <c r="BHD226" s="18"/>
      <c r="BHE226" s="19"/>
      <c r="BHF226" s="28"/>
      <c r="BHG226" s="32"/>
      <c r="BHH226" s="20"/>
      <c r="BHI226" s="18"/>
      <c r="BHJ226" s="19"/>
      <c r="BHK226" s="28"/>
      <c r="BHL226" s="32"/>
      <c r="BHM226" s="20"/>
      <c r="BHN226" s="18"/>
      <c r="BHO226" s="19"/>
      <c r="BHP226" s="28"/>
      <c r="BHQ226" s="32"/>
      <c r="BHR226" s="20"/>
      <c r="BHS226" s="18"/>
      <c r="BHT226" s="19"/>
      <c r="BHU226" s="28"/>
      <c r="BHV226" s="32"/>
      <c r="BHW226" s="20"/>
      <c r="BHX226" s="18"/>
      <c r="BHY226" s="19"/>
      <c r="BHZ226" s="28"/>
      <c r="BIA226" s="32"/>
      <c r="BIB226" s="20"/>
      <c r="BIC226" s="18"/>
      <c r="BID226" s="19"/>
      <c r="BIE226" s="28"/>
      <c r="BIF226" s="32"/>
      <c r="BIG226" s="20"/>
      <c r="BIH226" s="18"/>
      <c r="BII226" s="19"/>
      <c r="BIJ226" s="28"/>
      <c r="BIK226" s="32"/>
      <c r="BIL226" s="20"/>
      <c r="BIM226" s="18"/>
      <c r="BIN226" s="19"/>
      <c r="BIO226" s="28"/>
      <c r="BIP226" s="32"/>
      <c r="BIQ226" s="20"/>
      <c r="BIR226" s="18"/>
      <c r="BIS226" s="19"/>
      <c r="BIT226" s="28"/>
      <c r="BIU226" s="32"/>
      <c r="BIV226" s="20"/>
      <c r="BIW226" s="18"/>
      <c r="BIX226" s="19"/>
      <c r="BIY226" s="28"/>
      <c r="BIZ226" s="32"/>
      <c r="BJA226" s="20"/>
      <c r="BJB226" s="18"/>
      <c r="BJC226" s="19"/>
      <c r="BJD226" s="28"/>
      <c r="BJE226" s="32"/>
      <c r="BJF226" s="20"/>
      <c r="BJG226" s="18"/>
      <c r="BJH226" s="19"/>
      <c r="BJI226" s="28"/>
      <c r="BJJ226" s="32"/>
      <c r="BJK226" s="20"/>
      <c r="BJL226" s="18"/>
      <c r="BJM226" s="19"/>
      <c r="BJN226" s="28"/>
      <c r="BJO226" s="32"/>
      <c r="BJP226" s="20"/>
      <c r="BJQ226" s="18"/>
      <c r="BJR226" s="19"/>
      <c r="BJS226" s="28"/>
      <c r="BJT226" s="32"/>
      <c r="BJU226" s="20"/>
      <c r="BJV226" s="18"/>
      <c r="BJW226" s="19"/>
      <c r="BJX226" s="28"/>
      <c r="BJY226" s="32"/>
      <c r="BJZ226" s="20"/>
      <c r="BKA226" s="18"/>
      <c r="BKB226" s="19"/>
      <c r="BKC226" s="28"/>
      <c r="BKD226" s="32"/>
      <c r="BKE226" s="20"/>
      <c r="BKF226" s="18"/>
      <c r="BKG226" s="19"/>
      <c r="BKH226" s="28"/>
      <c r="BKI226" s="32"/>
      <c r="BKJ226" s="20"/>
      <c r="BKK226" s="18"/>
      <c r="BKL226" s="19"/>
      <c r="BKM226" s="28"/>
      <c r="BKN226" s="32"/>
      <c r="BKO226" s="20"/>
      <c r="BKP226" s="18"/>
      <c r="BKQ226" s="19"/>
      <c r="BKR226" s="28"/>
      <c r="BKS226" s="32"/>
      <c r="BKT226" s="20"/>
      <c r="BKU226" s="18"/>
      <c r="BKV226" s="19"/>
      <c r="BKW226" s="28"/>
      <c r="BKX226" s="32"/>
      <c r="BKY226" s="20"/>
      <c r="BKZ226" s="18"/>
      <c r="BLA226" s="19"/>
      <c r="BLB226" s="28"/>
      <c r="BLC226" s="32"/>
      <c r="BLD226" s="20"/>
      <c r="BLE226" s="18"/>
      <c r="BLF226" s="19"/>
      <c r="BLG226" s="28"/>
      <c r="BLH226" s="32"/>
      <c r="BLI226" s="20"/>
      <c r="BLJ226" s="18"/>
      <c r="BLK226" s="19"/>
      <c r="BLL226" s="28"/>
      <c r="BLM226" s="32"/>
      <c r="BLN226" s="20"/>
      <c r="BLO226" s="18"/>
      <c r="BLP226" s="19"/>
      <c r="BLQ226" s="28"/>
      <c r="BLR226" s="32"/>
      <c r="BLS226" s="20"/>
      <c r="BLT226" s="18"/>
      <c r="BLU226" s="19"/>
      <c r="BLV226" s="28"/>
      <c r="BLW226" s="32"/>
      <c r="BLX226" s="20"/>
      <c r="BLY226" s="18"/>
      <c r="BLZ226" s="19"/>
      <c r="BMA226" s="28"/>
      <c r="BMB226" s="32"/>
      <c r="BMC226" s="20"/>
      <c r="BMD226" s="18"/>
      <c r="BME226" s="19"/>
      <c r="BMF226" s="28"/>
      <c r="BMG226" s="32"/>
      <c r="BMH226" s="20"/>
      <c r="BMI226" s="18"/>
      <c r="BMJ226" s="19"/>
      <c r="BMK226" s="28"/>
      <c r="BML226" s="32"/>
      <c r="BMM226" s="20"/>
      <c r="BMN226" s="18"/>
      <c r="BMO226" s="19"/>
      <c r="BMP226" s="28"/>
      <c r="BMQ226" s="32"/>
      <c r="BMR226" s="20"/>
      <c r="BMS226" s="18"/>
      <c r="BMT226" s="19"/>
      <c r="BMU226" s="28"/>
      <c r="BMV226" s="32"/>
      <c r="BMW226" s="20"/>
      <c r="BMX226" s="18"/>
      <c r="BMY226" s="19"/>
      <c r="BMZ226" s="28"/>
      <c r="BNA226" s="32"/>
      <c r="BNB226" s="20"/>
      <c r="BNC226" s="18"/>
      <c r="BND226" s="19"/>
      <c r="BNE226" s="28"/>
      <c r="BNF226" s="32"/>
      <c r="BNG226" s="20"/>
      <c r="BNH226" s="18"/>
      <c r="BNI226" s="19"/>
      <c r="BNJ226" s="28"/>
      <c r="BNK226" s="32"/>
      <c r="BNL226" s="20"/>
      <c r="BNM226" s="18"/>
      <c r="BNN226" s="19"/>
      <c r="BNO226" s="28"/>
      <c r="BNP226" s="32"/>
      <c r="BNQ226" s="20"/>
      <c r="BNR226" s="18"/>
      <c r="BNS226" s="19"/>
      <c r="BNT226" s="28"/>
      <c r="BNU226" s="32"/>
      <c r="BNV226" s="20"/>
      <c r="BNW226" s="18"/>
      <c r="BNX226" s="19"/>
      <c r="BNY226" s="28"/>
      <c r="BNZ226" s="32"/>
      <c r="BOA226" s="20"/>
      <c r="BOB226" s="18"/>
      <c r="BOC226" s="19"/>
      <c r="BOD226" s="28"/>
      <c r="BOE226" s="32"/>
      <c r="BOF226" s="20"/>
      <c r="BOG226" s="18"/>
      <c r="BOH226" s="19"/>
      <c r="BOI226" s="28"/>
      <c r="BOJ226" s="32"/>
      <c r="BOK226" s="20"/>
      <c r="BOL226" s="18"/>
      <c r="BOM226" s="19"/>
      <c r="BON226" s="28"/>
      <c r="BOO226" s="32"/>
      <c r="BOP226" s="20"/>
      <c r="BOQ226" s="18"/>
      <c r="BOR226" s="19"/>
      <c r="BOS226" s="28"/>
      <c r="BOT226" s="32"/>
      <c r="BOU226" s="20"/>
      <c r="BOV226" s="18"/>
      <c r="BOW226" s="19"/>
      <c r="BOX226" s="28"/>
      <c r="BOY226" s="32"/>
      <c r="BOZ226" s="20"/>
      <c r="BPA226" s="18"/>
      <c r="BPB226" s="19"/>
      <c r="BPC226" s="28"/>
      <c r="BPD226" s="32"/>
      <c r="BPE226" s="20"/>
      <c r="BPF226" s="18"/>
      <c r="BPG226" s="19"/>
      <c r="BPH226" s="28"/>
      <c r="BPI226" s="32"/>
      <c r="BPJ226" s="20"/>
      <c r="BPK226" s="18"/>
      <c r="BPL226" s="19"/>
      <c r="BPM226" s="28"/>
      <c r="BPN226" s="32"/>
      <c r="BPO226" s="20"/>
      <c r="BPP226" s="18"/>
      <c r="BPQ226" s="19"/>
      <c r="BPR226" s="28"/>
      <c r="BPS226" s="32"/>
      <c r="BPT226" s="20"/>
      <c r="BPU226" s="18"/>
      <c r="BPV226" s="19"/>
      <c r="BPW226" s="28"/>
      <c r="BPX226" s="32"/>
      <c r="BPY226" s="20"/>
      <c r="BPZ226" s="18"/>
      <c r="BQA226" s="19"/>
      <c r="BQB226" s="28"/>
      <c r="BQC226" s="32"/>
      <c r="BQD226" s="20"/>
      <c r="BQE226" s="18"/>
      <c r="BQF226" s="19"/>
      <c r="BQG226" s="28"/>
      <c r="BQH226" s="32"/>
      <c r="BQI226" s="20"/>
      <c r="BQJ226" s="18"/>
      <c r="BQK226" s="19"/>
      <c r="BQL226" s="28"/>
      <c r="BQM226" s="32"/>
      <c r="BQN226" s="20"/>
      <c r="BQO226" s="18"/>
      <c r="BQP226" s="19"/>
      <c r="BQQ226" s="28"/>
      <c r="BQR226" s="32"/>
      <c r="BQS226" s="20"/>
      <c r="BQT226" s="18"/>
      <c r="BQU226" s="19"/>
      <c r="BQV226" s="28"/>
      <c r="BQW226" s="32"/>
      <c r="BQX226" s="20"/>
      <c r="BQY226" s="18"/>
      <c r="BQZ226" s="19"/>
      <c r="BRA226" s="28"/>
      <c r="BRB226" s="32"/>
      <c r="BRC226" s="20"/>
      <c r="BRD226" s="18"/>
      <c r="BRE226" s="19"/>
      <c r="BRF226" s="28"/>
      <c r="BRG226" s="32"/>
      <c r="BRH226" s="20"/>
      <c r="BRI226" s="18"/>
      <c r="BRJ226" s="19"/>
      <c r="BRK226" s="28"/>
      <c r="BRL226" s="32"/>
      <c r="BRM226" s="20"/>
      <c r="BRN226" s="18"/>
      <c r="BRO226" s="19"/>
      <c r="BRP226" s="28"/>
      <c r="BRQ226" s="32"/>
      <c r="BRR226" s="20"/>
      <c r="BRS226" s="18"/>
      <c r="BRT226" s="19"/>
      <c r="BRU226" s="28"/>
      <c r="BRV226" s="32"/>
      <c r="BRW226" s="20"/>
      <c r="BRX226" s="18"/>
      <c r="BRY226" s="19"/>
      <c r="BRZ226" s="28"/>
      <c r="BSA226" s="32"/>
      <c r="BSB226" s="20"/>
      <c r="BSC226" s="18"/>
      <c r="BSD226" s="19"/>
      <c r="BSE226" s="28"/>
      <c r="BSF226" s="32"/>
      <c r="BSG226" s="20"/>
      <c r="BSH226" s="18"/>
      <c r="BSI226" s="19"/>
      <c r="BSJ226" s="28"/>
      <c r="BSK226" s="32"/>
      <c r="BSL226" s="20"/>
      <c r="BSM226" s="18"/>
      <c r="BSN226" s="19"/>
      <c r="BSO226" s="28"/>
      <c r="BSP226" s="32"/>
      <c r="BSQ226" s="20"/>
      <c r="BSR226" s="18"/>
      <c r="BSS226" s="19"/>
      <c r="BST226" s="28"/>
      <c r="BSU226" s="32"/>
      <c r="BSV226" s="20"/>
      <c r="BSW226" s="18"/>
      <c r="BSX226" s="19"/>
      <c r="BSY226" s="28"/>
      <c r="BSZ226" s="32"/>
      <c r="BTA226" s="20"/>
      <c r="BTB226" s="18"/>
      <c r="BTC226" s="19"/>
      <c r="BTD226" s="28"/>
      <c r="BTE226" s="32"/>
      <c r="BTF226" s="20"/>
      <c r="BTG226" s="18"/>
      <c r="BTH226" s="19"/>
      <c r="BTI226" s="28"/>
      <c r="BTJ226" s="32"/>
      <c r="BTK226" s="20"/>
      <c r="BTL226" s="18"/>
      <c r="BTM226" s="19"/>
      <c r="BTN226" s="28"/>
      <c r="BTO226" s="32"/>
      <c r="BTP226" s="20"/>
      <c r="BTQ226" s="18"/>
      <c r="BTR226" s="19"/>
      <c r="BTS226" s="28"/>
      <c r="BTT226" s="32"/>
      <c r="BTU226" s="20"/>
      <c r="BTV226" s="18"/>
      <c r="BTW226" s="19"/>
      <c r="BTX226" s="28"/>
      <c r="BTY226" s="32"/>
      <c r="BTZ226" s="20"/>
      <c r="BUA226" s="18"/>
      <c r="BUB226" s="19"/>
      <c r="BUC226" s="28"/>
      <c r="BUD226" s="32"/>
      <c r="BUE226" s="20"/>
      <c r="BUF226" s="18"/>
      <c r="BUG226" s="19"/>
      <c r="BUH226" s="28"/>
      <c r="BUI226" s="32"/>
      <c r="BUJ226" s="20"/>
      <c r="BUK226" s="18"/>
      <c r="BUL226" s="19"/>
      <c r="BUM226" s="28"/>
      <c r="BUN226" s="32"/>
      <c r="BUO226" s="20"/>
      <c r="BUP226" s="18"/>
      <c r="BUQ226" s="19"/>
      <c r="BUR226" s="28"/>
      <c r="BUS226" s="32"/>
      <c r="BUT226" s="20"/>
      <c r="BUU226" s="18"/>
      <c r="BUV226" s="19"/>
      <c r="BUW226" s="28"/>
      <c r="BUX226" s="32"/>
      <c r="BUY226" s="20"/>
      <c r="BUZ226" s="18"/>
      <c r="BVA226" s="19"/>
      <c r="BVB226" s="28"/>
      <c r="BVC226" s="32"/>
      <c r="BVD226" s="20"/>
      <c r="BVE226" s="18"/>
      <c r="BVF226" s="19"/>
      <c r="BVG226" s="28"/>
      <c r="BVH226" s="32"/>
      <c r="BVI226" s="20"/>
      <c r="BVJ226" s="18"/>
      <c r="BVK226" s="19"/>
      <c r="BVL226" s="28"/>
      <c r="BVM226" s="32"/>
      <c r="BVN226" s="20"/>
      <c r="BVO226" s="18"/>
      <c r="BVP226" s="19"/>
      <c r="BVQ226" s="28"/>
      <c r="BVR226" s="32"/>
      <c r="BVS226" s="20"/>
      <c r="BVT226" s="18"/>
      <c r="BVU226" s="19"/>
      <c r="BVV226" s="28"/>
      <c r="BVW226" s="32"/>
      <c r="BVX226" s="20"/>
      <c r="BVY226" s="18"/>
      <c r="BVZ226" s="19"/>
      <c r="BWA226" s="28"/>
      <c r="BWB226" s="32"/>
      <c r="BWC226" s="20"/>
      <c r="BWD226" s="18"/>
      <c r="BWE226" s="19"/>
      <c r="BWF226" s="28"/>
      <c r="BWG226" s="32"/>
      <c r="BWH226" s="20"/>
      <c r="BWI226" s="18"/>
      <c r="BWJ226" s="19"/>
      <c r="BWK226" s="28"/>
      <c r="BWL226" s="32"/>
      <c r="BWM226" s="20"/>
      <c r="BWN226" s="18"/>
      <c r="BWO226" s="19"/>
      <c r="BWP226" s="28"/>
      <c r="BWQ226" s="32"/>
      <c r="BWR226" s="20"/>
      <c r="BWS226" s="18"/>
      <c r="BWT226" s="19"/>
      <c r="BWU226" s="28"/>
      <c r="BWV226" s="32"/>
      <c r="BWW226" s="20"/>
      <c r="BWX226" s="18"/>
      <c r="BWY226" s="19"/>
      <c r="BWZ226" s="28"/>
      <c r="BXA226" s="32"/>
      <c r="BXB226" s="20"/>
      <c r="BXC226" s="18"/>
      <c r="BXD226" s="19"/>
      <c r="BXE226" s="28"/>
      <c r="BXF226" s="32"/>
      <c r="BXG226" s="20"/>
      <c r="BXH226" s="18"/>
      <c r="BXI226" s="19"/>
      <c r="BXJ226" s="28"/>
      <c r="BXK226" s="32"/>
      <c r="BXL226" s="20"/>
      <c r="BXM226" s="18"/>
      <c r="BXN226" s="19"/>
      <c r="BXO226" s="28"/>
      <c r="BXP226" s="32"/>
      <c r="BXQ226" s="20"/>
      <c r="BXR226" s="18"/>
      <c r="BXS226" s="19"/>
      <c r="BXT226" s="28"/>
      <c r="BXU226" s="32"/>
      <c r="BXV226" s="20"/>
      <c r="BXW226" s="18"/>
      <c r="BXX226" s="19"/>
      <c r="BXY226" s="28"/>
      <c r="BXZ226" s="32"/>
      <c r="BYA226" s="20"/>
      <c r="BYB226" s="18"/>
      <c r="BYC226" s="19"/>
      <c r="BYD226" s="28"/>
      <c r="BYE226" s="32"/>
      <c r="BYF226" s="20"/>
      <c r="BYG226" s="18"/>
      <c r="BYH226" s="19"/>
      <c r="BYI226" s="28"/>
      <c r="BYJ226" s="32"/>
      <c r="BYK226" s="20"/>
      <c r="BYL226" s="18"/>
      <c r="BYM226" s="19"/>
      <c r="BYN226" s="28"/>
      <c r="BYO226" s="32"/>
      <c r="BYP226" s="20"/>
      <c r="BYQ226" s="18"/>
      <c r="BYR226" s="19"/>
      <c r="BYS226" s="28"/>
      <c r="BYT226" s="32"/>
      <c r="BYU226" s="20"/>
      <c r="BYV226" s="18"/>
      <c r="BYW226" s="19"/>
      <c r="BYX226" s="28"/>
      <c r="BYY226" s="32"/>
      <c r="BYZ226" s="20"/>
      <c r="BZA226" s="18"/>
      <c r="BZB226" s="19"/>
      <c r="BZC226" s="28"/>
      <c r="BZD226" s="32"/>
      <c r="BZE226" s="20"/>
      <c r="BZF226" s="18"/>
      <c r="BZG226" s="19"/>
      <c r="BZH226" s="28"/>
      <c r="BZI226" s="32"/>
      <c r="BZJ226" s="20"/>
      <c r="BZK226" s="18"/>
      <c r="BZL226" s="19"/>
      <c r="BZM226" s="28"/>
      <c r="BZN226" s="32"/>
      <c r="BZO226" s="20"/>
      <c r="BZP226" s="18"/>
      <c r="BZQ226" s="19"/>
      <c r="BZR226" s="28"/>
      <c r="BZS226" s="32"/>
      <c r="BZT226" s="20"/>
      <c r="BZU226" s="18"/>
      <c r="BZV226" s="19"/>
      <c r="BZW226" s="28"/>
      <c r="BZX226" s="32"/>
      <c r="BZY226" s="20"/>
      <c r="BZZ226" s="18"/>
      <c r="CAA226" s="19"/>
      <c r="CAB226" s="28"/>
      <c r="CAC226" s="32"/>
      <c r="CAD226" s="20"/>
      <c r="CAE226" s="18"/>
      <c r="CAF226" s="19"/>
      <c r="CAG226" s="28"/>
      <c r="CAH226" s="32"/>
      <c r="CAI226" s="20"/>
      <c r="CAJ226" s="18"/>
      <c r="CAK226" s="19"/>
      <c r="CAL226" s="28"/>
      <c r="CAM226" s="32"/>
      <c r="CAN226" s="20"/>
      <c r="CAO226" s="18"/>
      <c r="CAP226" s="19"/>
      <c r="CAQ226" s="28"/>
      <c r="CAR226" s="32"/>
      <c r="CAS226" s="20"/>
      <c r="CAT226" s="18"/>
      <c r="CAU226" s="19"/>
      <c r="CAV226" s="28"/>
      <c r="CAW226" s="32"/>
      <c r="CAX226" s="20"/>
      <c r="CAY226" s="18"/>
      <c r="CAZ226" s="19"/>
      <c r="CBA226" s="28"/>
      <c r="CBB226" s="32"/>
      <c r="CBC226" s="20"/>
      <c r="CBD226" s="18"/>
      <c r="CBE226" s="19"/>
      <c r="CBF226" s="28"/>
      <c r="CBG226" s="32"/>
      <c r="CBH226" s="20"/>
      <c r="CBI226" s="18"/>
      <c r="CBJ226" s="19"/>
      <c r="CBK226" s="28"/>
      <c r="CBL226" s="32"/>
      <c r="CBM226" s="20"/>
      <c r="CBN226" s="18"/>
      <c r="CBO226" s="19"/>
      <c r="CBP226" s="28"/>
      <c r="CBQ226" s="32"/>
      <c r="CBR226" s="20"/>
      <c r="CBS226" s="18"/>
      <c r="CBT226" s="19"/>
      <c r="CBU226" s="28"/>
      <c r="CBV226" s="32"/>
      <c r="CBW226" s="20"/>
      <c r="CBX226" s="18"/>
      <c r="CBY226" s="19"/>
      <c r="CBZ226" s="28"/>
      <c r="CCA226" s="32"/>
      <c r="CCB226" s="20"/>
      <c r="CCC226" s="18"/>
      <c r="CCD226" s="19"/>
      <c r="CCE226" s="28"/>
      <c r="CCF226" s="32"/>
      <c r="CCG226" s="20"/>
      <c r="CCH226" s="18"/>
      <c r="CCI226" s="19"/>
      <c r="CCJ226" s="28"/>
      <c r="CCK226" s="32"/>
      <c r="CCL226" s="20"/>
      <c r="CCM226" s="18"/>
      <c r="CCN226" s="19"/>
      <c r="CCO226" s="28"/>
      <c r="CCP226" s="32"/>
      <c r="CCQ226" s="20"/>
      <c r="CCR226" s="18"/>
      <c r="CCS226" s="19"/>
      <c r="CCT226" s="28"/>
      <c r="CCU226" s="32"/>
      <c r="CCV226" s="20"/>
      <c r="CCW226" s="18"/>
      <c r="CCX226" s="19"/>
      <c r="CCY226" s="28"/>
      <c r="CCZ226" s="32"/>
      <c r="CDA226" s="20"/>
      <c r="CDB226" s="18"/>
      <c r="CDC226" s="19"/>
      <c r="CDD226" s="28"/>
      <c r="CDE226" s="32"/>
      <c r="CDF226" s="20"/>
      <c r="CDG226" s="18"/>
      <c r="CDH226" s="19"/>
      <c r="CDI226" s="28"/>
      <c r="CDJ226" s="32"/>
      <c r="CDK226" s="20"/>
      <c r="CDL226" s="18"/>
      <c r="CDM226" s="19"/>
      <c r="CDN226" s="28"/>
      <c r="CDO226" s="32"/>
      <c r="CDP226" s="20"/>
      <c r="CDQ226" s="18"/>
      <c r="CDR226" s="19"/>
      <c r="CDS226" s="28"/>
      <c r="CDT226" s="32"/>
      <c r="CDU226" s="20"/>
      <c r="CDV226" s="18"/>
      <c r="CDW226" s="19"/>
      <c r="CDX226" s="28"/>
      <c r="CDY226" s="32"/>
      <c r="CDZ226" s="20"/>
      <c r="CEA226" s="18"/>
      <c r="CEB226" s="19"/>
      <c r="CEC226" s="28"/>
      <c r="CED226" s="32"/>
      <c r="CEE226" s="20"/>
      <c r="CEF226" s="18"/>
      <c r="CEG226" s="19"/>
      <c r="CEH226" s="28"/>
      <c r="CEI226" s="32"/>
      <c r="CEJ226" s="20"/>
      <c r="CEK226" s="18"/>
      <c r="CEL226" s="19"/>
      <c r="CEM226" s="28"/>
      <c r="CEN226" s="32"/>
      <c r="CEO226" s="20"/>
      <c r="CEP226" s="18"/>
      <c r="CEQ226" s="19"/>
      <c r="CER226" s="28"/>
      <c r="CES226" s="32"/>
      <c r="CET226" s="20"/>
      <c r="CEU226" s="18"/>
      <c r="CEV226" s="19"/>
      <c r="CEW226" s="28"/>
      <c r="CEX226" s="32"/>
      <c r="CEY226" s="20"/>
      <c r="CEZ226" s="18"/>
      <c r="CFA226" s="19"/>
      <c r="CFB226" s="28"/>
      <c r="CFC226" s="32"/>
      <c r="CFD226" s="20"/>
      <c r="CFE226" s="18"/>
      <c r="CFF226" s="19"/>
      <c r="CFG226" s="28"/>
      <c r="CFH226" s="32"/>
      <c r="CFI226" s="20"/>
      <c r="CFJ226" s="18"/>
      <c r="CFK226" s="19"/>
      <c r="CFL226" s="28"/>
      <c r="CFM226" s="32"/>
      <c r="CFN226" s="20"/>
      <c r="CFO226" s="18"/>
      <c r="CFP226" s="19"/>
      <c r="CFQ226" s="28"/>
      <c r="CFR226" s="32"/>
      <c r="CFS226" s="20"/>
      <c r="CFT226" s="18"/>
      <c r="CFU226" s="19"/>
      <c r="CFV226" s="28"/>
      <c r="CFW226" s="32"/>
      <c r="CFX226" s="20"/>
      <c r="CFY226" s="18"/>
      <c r="CFZ226" s="19"/>
      <c r="CGA226" s="28"/>
      <c r="CGB226" s="32"/>
      <c r="CGC226" s="20"/>
      <c r="CGD226" s="18"/>
      <c r="CGE226" s="19"/>
      <c r="CGF226" s="28"/>
      <c r="CGG226" s="32"/>
      <c r="CGH226" s="20"/>
      <c r="CGI226" s="18"/>
      <c r="CGJ226" s="19"/>
      <c r="CGK226" s="28"/>
      <c r="CGL226" s="32"/>
      <c r="CGM226" s="20"/>
      <c r="CGN226" s="18"/>
      <c r="CGO226" s="19"/>
      <c r="CGP226" s="28"/>
      <c r="CGQ226" s="32"/>
      <c r="CGR226" s="20"/>
      <c r="CGS226" s="18"/>
      <c r="CGT226" s="19"/>
      <c r="CGU226" s="28"/>
      <c r="CGV226" s="32"/>
      <c r="CGW226" s="20"/>
      <c r="CGX226" s="18"/>
      <c r="CGY226" s="19"/>
      <c r="CGZ226" s="28"/>
      <c r="CHA226" s="32"/>
      <c r="CHB226" s="20"/>
      <c r="CHC226" s="18"/>
      <c r="CHD226" s="19"/>
      <c r="CHE226" s="28"/>
      <c r="CHF226" s="32"/>
      <c r="CHG226" s="20"/>
      <c r="CHH226" s="18"/>
      <c r="CHI226" s="19"/>
      <c r="CHJ226" s="28"/>
      <c r="CHK226" s="32"/>
      <c r="CHL226" s="20"/>
      <c r="CHM226" s="18"/>
      <c r="CHN226" s="19"/>
      <c r="CHO226" s="28"/>
      <c r="CHP226" s="32"/>
      <c r="CHQ226" s="20"/>
      <c r="CHR226" s="18"/>
      <c r="CHS226" s="19"/>
      <c r="CHT226" s="28"/>
      <c r="CHU226" s="32"/>
      <c r="CHV226" s="20"/>
      <c r="CHW226" s="18"/>
      <c r="CHX226" s="19"/>
      <c r="CHY226" s="28"/>
      <c r="CHZ226" s="32"/>
      <c r="CIA226" s="20"/>
      <c r="CIB226" s="18"/>
      <c r="CIC226" s="19"/>
      <c r="CID226" s="28"/>
      <c r="CIE226" s="32"/>
      <c r="CIF226" s="20"/>
      <c r="CIG226" s="18"/>
      <c r="CIH226" s="19"/>
      <c r="CII226" s="28"/>
      <c r="CIJ226" s="32"/>
      <c r="CIK226" s="20"/>
      <c r="CIL226" s="18"/>
      <c r="CIM226" s="19"/>
      <c r="CIN226" s="28"/>
      <c r="CIO226" s="32"/>
      <c r="CIP226" s="20"/>
      <c r="CIQ226" s="18"/>
      <c r="CIR226" s="19"/>
      <c r="CIS226" s="28"/>
      <c r="CIT226" s="32"/>
      <c r="CIU226" s="20"/>
      <c r="CIV226" s="18"/>
      <c r="CIW226" s="19"/>
      <c r="CIX226" s="28"/>
      <c r="CIY226" s="32"/>
      <c r="CIZ226" s="20"/>
      <c r="CJA226" s="18"/>
      <c r="CJB226" s="19"/>
      <c r="CJC226" s="28"/>
      <c r="CJD226" s="32"/>
      <c r="CJE226" s="20"/>
      <c r="CJF226" s="18"/>
      <c r="CJG226" s="19"/>
      <c r="CJH226" s="28"/>
      <c r="CJI226" s="32"/>
      <c r="CJJ226" s="20"/>
      <c r="CJK226" s="18"/>
      <c r="CJL226" s="19"/>
      <c r="CJM226" s="28"/>
      <c r="CJN226" s="32"/>
      <c r="CJO226" s="20"/>
      <c r="CJP226" s="18"/>
      <c r="CJQ226" s="19"/>
      <c r="CJR226" s="28"/>
      <c r="CJS226" s="32"/>
      <c r="CJT226" s="20"/>
      <c r="CJU226" s="18"/>
      <c r="CJV226" s="19"/>
      <c r="CJW226" s="28"/>
      <c r="CJX226" s="32"/>
      <c r="CJY226" s="20"/>
      <c r="CJZ226" s="18"/>
      <c r="CKA226" s="19"/>
      <c r="CKB226" s="28"/>
      <c r="CKC226" s="32"/>
      <c r="CKD226" s="20"/>
      <c r="CKE226" s="18"/>
      <c r="CKF226" s="19"/>
      <c r="CKG226" s="28"/>
      <c r="CKH226" s="32"/>
      <c r="CKI226" s="20"/>
      <c r="CKJ226" s="18"/>
      <c r="CKK226" s="19"/>
      <c r="CKL226" s="28"/>
      <c r="CKM226" s="32"/>
      <c r="CKN226" s="20"/>
      <c r="CKO226" s="18"/>
      <c r="CKP226" s="19"/>
      <c r="CKQ226" s="28"/>
      <c r="CKR226" s="32"/>
      <c r="CKS226" s="20"/>
      <c r="CKT226" s="18"/>
      <c r="CKU226" s="19"/>
      <c r="CKV226" s="28"/>
      <c r="CKW226" s="32"/>
      <c r="CKX226" s="20"/>
      <c r="CKY226" s="18"/>
      <c r="CKZ226" s="19"/>
      <c r="CLA226" s="28"/>
      <c r="CLB226" s="32"/>
      <c r="CLC226" s="20"/>
      <c r="CLD226" s="18"/>
      <c r="CLE226" s="19"/>
      <c r="CLF226" s="28"/>
      <c r="CLG226" s="32"/>
      <c r="CLH226" s="20"/>
      <c r="CLI226" s="18"/>
      <c r="CLJ226" s="19"/>
      <c r="CLK226" s="28"/>
      <c r="CLL226" s="32"/>
      <c r="CLM226" s="20"/>
      <c r="CLN226" s="18"/>
      <c r="CLO226" s="19"/>
      <c r="CLP226" s="28"/>
      <c r="CLQ226" s="32"/>
      <c r="CLR226" s="20"/>
      <c r="CLS226" s="18"/>
      <c r="CLT226" s="19"/>
      <c r="CLU226" s="28"/>
      <c r="CLV226" s="32"/>
      <c r="CLW226" s="20"/>
      <c r="CLX226" s="18"/>
      <c r="CLY226" s="19"/>
      <c r="CLZ226" s="28"/>
      <c r="CMA226" s="32"/>
      <c r="CMB226" s="20"/>
      <c r="CMC226" s="18"/>
      <c r="CMD226" s="19"/>
      <c r="CME226" s="28"/>
      <c r="CMF226" s="32"/>
      <c r="CMG226" s="20"/>
      <c r="CMH226" s="18"/>
      <c r="CMI226" s="19"/>
      <c r="CMJ226" s="28"/>
      <c r="CMK226" s="32"/>
      <c r="CML226" s="20"/>
      <c r="CMM226" s="18"/>
      <c r="CMN226" s="19"/>
      <c r="CMO226" s="28"/>
      <c r="CMP226" s="32"/>
      <c r="CMQ226" s="20"/>
      <c r="CMR226" s="18"/>
      <c r="CMS226" s="19"/>
      <c r="CMT226" s="28"/>
      <c r="CMU226" s="32"/>
      <c r="CMV226" s="20"/>
      <c r="CMW226" s="18"/>
      <c r="CMX226" s="19"/>
      <c r="CMY226" s="28"/>
      <c r="CMZ226" s="32"/>
      <c r="CNA226" s="20"/>
      <c r="CNB226" s="18"/>
      <c r="CNC226" s="19"/>
      <c r="CND226" s="28"/>
      <c r="CNE226" s="32"/>
      <c r="CNF226" s="20"/>
      <c r="CNG226" s="18"/>
      <c r="CNH226" s="19"/>
      <c r="CNI226" s="28"/>
      <c r="CNJ226" s="32"/>
      <c r="CNK226" s="20"/>
      <c r="CNL226" s="18"/>
      <c r="CNM226" s="19"/>
      <c r="CNN226" s="28"/>
      <c r="CNO226" s="32"/>
      <c r="CNP226" s="20"/>
      <c r="CNQ226" s="18"/>
      <c r="CNR226" s="19"/>
      <c r="CNS226" s="28"/>
      <c r="CNT226" s="32"/>
      <c r="CNU226" s="20"/>
      <c r="CNV226" s="18"/>
      <c r="CNW226" s="19"/>
      <c r="CNX226" s="28"/>
      <c r="CNY226" s="32"/>
      <c r="CNZ226" s="20"/>
      <c r="COA226" s="18"/>
      <c r="COB226" s="19"/>
      <c r="COC226" s="28"/>
      <c r="COD226" s="32"/>
      <c r="COE226" s="20"/>
      <c r="COF226" s="18"/>
      <c r="COG226" s="19"/>
      <c r="COH226" s="28"/>
      <c r="COI226" s="32"/>
      <c r="COJ226" s="20"/>
      <c r="COK226" s="18"/>
      <c r="COL226" s="19"/>
      <c r="COM226" s="28"/>
      <c r="CON226" s="32"/>
      <c r="COO226" s="20"/>
      <c r="COP226" s="18"/>
      <c r="COQ226" s="19"/>
      <c r="COR226" s="28"/>
      <c r="COS226" s="32"/>
      <c r="COT226" s="20"/>
      <c r="COU226" s="18"/>
      <c r="COV226" s="19"/>
      <c r="COW226" s="28"/>
      <c r="COX226" s="32"/>
      <c r="COY226" s="20"/>
      <c r="COZ226" s="18"/>
      <c r="CPA226" s="19"/>
      <c r="CPB226" s="28"/>
      <c r="CPC226" s="32"/>
      <c r="CPD226" s="20"/>
      <c r="CPE226" s="18"/>
      <c r="CPF226" s="19"/>
      <c r="CPG226" s="28"/>
      <c r="CPH226" s="32"/>
      <c r="CPI226" s="20"/>
      <c r="CPJ226" s="18"/>
      <c r="CPK226" s="19"/>
      <c r="CPL226" s="28"/>
      <c r="CPM226" s="32"/>
      <c r="CPN226" s="20"/>
      <c r="CPO226" s="18"/>
      <c r="CPP226" s="19"/>
      <c r="CPQ226" s="28"/>
      <c r="CPR226" s="32"/>
      <c r="CPS226" s="20"/>
      <c r="CPT226" s="18"/>
      <c r="CPU226" s="19"/>
      <c r="CPV226" s="28"/>
      <c r="CPW226" s="32"/>
      <c r="CPX226" s="20"/>
      <c r="CPY226" s="18"/>
      <c r="CPZ226" s="19"/>
      <c r="CQA226" s="28"/>
      <c r="CQB226" s="32"/>
      <c r="CQC226" s="20"/>
      <c r="CQD226" s="18"/>
      <c r="CQE226" s="19"/>
      <c r="CQF226" s="28"/>
      <c r="CQG226" s="32"/>
      <c r="CQH226" s="20"/>
      <c r="CQI226" s="18"/>
      <c r="CQJ226" s="19"/>
      <c r="CQK226" s="28"/>
      <c r="CQL226" s="32"/>
      <c r="CQM226" s="20"/>
      <c r="CQN226" s="18"/>
      <c r="CQO226" s="19"/>
      <c r="CQP226" s="28"/>
      <c r="CQQ226" s="32"/>
      <c r="CQR226" s="20"/>
      <c r="CQS226" s="18"/>
      <c r="CQT226" s="19"/>
      <c r="CQU226" s="28"/>
      <c r="CQV226" s="32"/>
      <c r="CQW226" s="20"/>
      <c r="CQX226" s="18"/>
      <c r="CQY226" s="19"/>
      <c r="CQZ226" s="28"/>
      <c r="CRA226" s="32"/>
      <c r="CRB226" s="20"/>
      <c r="CRC226" s="18"/>
      <c r="CRD226" s="19"/>
      <c r="CRE226" s="28"/>
      <c r="CRF226" s="32"/>
      <c r="CRG226" s="20"/>
      <c r="CRH226" s="18"/>
      <c r="CRI226" s="19"/>
      <c r="CRJ226" s="28"/>
      <c r="CRK226" s="32"/>
      <c r="CRL226" s="20"/>
      <c r="CRM226" s="18"/>
      <c r="CRN226" s="19"/>
      <c r="CRO226" s="28"/>
      <c r="CRP226" s="32"/>
      <c r="CRQ226" s="20"/>
      <c r="CRR226" s="18"/>
      <c r="CRS226" s="19"/>
      <c r="CRT226" s="28"/>
      <c r="CRU226" s="32"/>
      <c r="CRV226" s="20"/>
      <c r="CRW226" s="18"/>
      <c r="CRX226" s="19"/>
      <c r="CRY226" s="28"/>
      <c r="CRZ226" s="32"/>
      <c r="CSA226" s="20"/>
      <c r="CSB226" s="18"/>
      <c r="CSC226" s="19"/>
      <c r="CSD226" s="28"/>
      <c r="CSE226" s="32"/>
      <c r="CSF226" s="20"/>
      <c r="CSG226" s="18"/>
      <c r="CSH226" s="19"/>
      <c r="CSI226" s="28"/>
      <c r="CSJ226" s="32"/>
      <c r="CSK226" s="20"/>
      <c r="CSL226" s="18"/>
      <c r="CSM226" s="19"/>
      <c r="CSN226" s="28"/>
      <c r="CSO226" s="32"/>
      <c r="CSP226" s="20"/>
      <c r="CSQ226" s="18"/>
      <c r="CSR226" s="19"/>
      <c r="CSS226" s="28"/>
      <c r="CST226" s="32"/>
      <c r="CSU226" s="20"/>
      <c r="CSV226" s="18"/>
      <c r="CSW226" s="19"/>
      <c r="CSX226" s="28"/>
      <c r="CSY226" s="32"/>
      <c r="CSZ226" s="20"/>
      <c r="CTA226" s="18"/>
      <c r="CTB226" s="19"/>
      <c r="CTC226" s="28"/>
      <c r="CTD226" s="32"/>
      <c r="CTE226" s="20"/>
      <c r="CTF226" s="18"/>
      <c r="CTG226" s="19"/>
      <c r="CTH226" s="28"/>
      <c r="CTI226" s="32"/>
      <c r="CTJ226" s="20"/>
      <c r="CTK226" s="18"/>
      <c r="CTL226" s="19"/>
      <c r="CTM226" s="28"/>
      <c r="CTN226" s="32"/>
      <c r="CTO226" s="20"/>
      <c r="CTP226" s="18"/>
      <c r="CTQ226" s="19"/>
      <c r="CTR226" s="28"/>
      <c r="CTS226" s="32"/>
      <c r="CTT226" s="20"/>
      <c r="CTU226" s="18"/>
      <c r="CTV226" s="19"/>
      <c r="CTW226" s="28"/>
      <c r="CTX226" s="32"/>
      <c r="CTY226" s="20"/>
      <c r="CTZ226" s="18"/>
      <c r="CUA226" s="19"/>
      <c r="CUB226" s="28"/>
      <c r="CUC226" s="32"/>
      <c r="CUD226" s="20"/>
      <c r="CUE226" s="18"/>
      <c r="CUF226" s="19"/>
      <c r="CUG226" s="28"/>
      <c r="CUH226" s="32"/>
      <c r="CUI226" s="20"/>
      <c r="CUJ226" s="18"/>
      <c r="CUK226" s="19"/>
      <c r="CUL226" s="28"/>
      <c r="CUM226" s="32"/>
      <c r="CUN226" s="20"/>
      <c r="CUO226" s="18"/>
      <c r="CUP226" s="19"/>
      <c r="CUQ226" s="28"/>
      <c r="CUR226" s="32"/>
      <c r="CUS226" s="20"/>
      <c r="CUT226" s="18"/>
      <c r="CUU226" s="19"/>
      <c r="CUV226" s="28"/>
      <c r="CUW226" s="32"/>
      <c r="CUX226" s="20"/>
      <c r="CUY226" s="18"/>
      <c r="CUZ226" s="19"/>
      <c r="CVA226" s="28"/>
      <c r="CVB226" s="32"/>
      <c r="CVC226" s="20"/>
      <c r="CVD226" s="18"/>
      <c r="CVE226" s="19"/>
      <c r="CVF226" s="28"/>
      <c r="CVG226" s="32"/>
      <c r="CVH226" s="20"/>
      <c r="CVI226" s="18"/>
      <c r="CVJ226" s="19"/>
      <c r="CVK226" s="28"/>
      <c r="CVL226" s="32"/>
      <c r="CVM226" s="20"/>
      <c r="CVN226" s="18"/>
      <c r="CVO226" s="19"/>
      <c r="CVP226" s="28"/>
      <c r="CVQ226" s="32"/>
      <c r="CVR226" s="20"/>
      <c r="CVS226" s="18"/>
      <c r="CVT226" s="19"/>
      <c r="CVU226" s="28"/>
      <c r="CVV226" s="32"/>
      <c r="CVW226" s="20"/>
      <c r="CVX226" s="18"/>
      <c r="CVY226" s="19"/>
      <c r="CVZ226" s="28"/>
      <c r="CWA226" s="32"/>
      <c r="CWB226" s="20"/>
      <c r="CWC226" s="18"/>
      <c r="CWD226" s="19"/>
      <c r="CWE226" s="28"/>
      <c r="CWF226" s="32"/>
      <c r="CWG226" s="20"/>
      <c r="CWH226" s="18"/>
      <c r="CWI226" s="19"/>
      <c r="CWJ226" s="28"/>
      <c r="CWK226" s="32"/>
      <c r="CWL226" s="20"/>
      <c r="CWM226" s="18"/>
      <c r="CWN226" s="19"/>
      <c r="CWO226" s="28"/>
      <c r="CWP226" s="32"/>
      <c r="CWQ226" s="20"/>
      <c r="CWR226" s="18"/>
      <c r="CWS226" s="19"/>
      <c r="CWT226" s="28"/>
      <c r="CWU226" s="32"/>
      <c r="CWV226" s="20"/>
      <c r="CWW226" s="18"/>
      <c r="CWX226" s="19"/>
      <c r="CWY226" s="28"/>
      <c r="CWZ226" s="32"/>
      <c r="CXA226" s="20"/>
      <c r="CXB226" s="18"/>
      <c r="CXC226" s="19"/>
      <c r="CXD226" s="28"/>
      <c r="CXE226" s="32"/>
      <c r="CXF226" s="20"/>
      <c r="CXG226" s="18"/>
      <c r="CXH226" s="19"/>
      <c r="CXI226" s="28"/>
      <c r="CXJ226" s="32"/>
      <c r="CXK226" s="20"/>
      <c r="CXL226" s="18"/>
      <c r="CXM226" s="19"/>
      <c r="CXN226" s="28"/>
      <c r="CXO226" s="32"/>
      <c r="CXP226" s="20"/>
      <c r="CXQ226" s="18"/>
      <c r="CXR226" s="19"/>
      <c r="CXS226" s="28"/>
      <c r="CXT226" s="32"/>
      <c r="CXU226" s="20"/>
      <c r="CXV226" s="18"/>
      <c r="CXW226" s="19"/>
      <c r="CXX226" s="28"/>
      <c r="CXY226" s="32"/>
      <c r="CXZ226" s="20"/>
      <c r="CYA226" s="18"/>
      <c r="CYB226" s="19"/>
      <c r="CYC226" s="28"/>
      <c r="CYD226" s="32"/>
      <c r="CYE226" s="20"/>
      <c r="CYF226" s="18"/>
      <c r="CYG226" s="19"/>
      <c r="CYH226" s="28"/>
      <c r="CYI226" s="32"/>
      <c r="CYJ226" s="20"/>
      <c r="CYK226" s="18"/>
      <c r="CYL226" s="19"/>
      <c r="CYM226" s="28"/>
      <c r="CYN226" s="32"/>
      <c r="CYO226" s="20"/>
      <c r="CYP226" s="18"/>
      <c r="CYQ226" s="19"/>
      <c r="CYR226" s="28"/>
      <c r="CYS226" s="32"/>
      <c r="CYT226" s="20"/>
      <c r="CYU226" s="18"/>
      <c r="CYV226" s="19"/>
      <c r="CYW226" s="28"/>
      <c r="CYX226" s="32"/>
      <c r="CYY226" s="20"/>
      <c r="CYZ226" s="18"/>
      <c r="CZA226" s="19"/>
      <c r="CZB226" s="28"/>
      <c r="CZC226" s="32"/>
      <c r="CZD226" s="20"/>
      <c r="CZE226" s="18"/>
      <c r="CZF226" s="19"/>
      <c r="CZG226" s="28"/>
      <c r="CZH226" s="32"/>
      <c r="CZI226" s="20"/>
      <c r="CZJ226" s="18"/>
      <c r="CZK226" s="19"/>
      <c r="CZL226" s="28"/>
      <c r="CZM226" s="32"/>
      <c r="CZN226" s="20"/>
      <c r="CZO226" s="18"/>
      <c r="CZP226" s="19"/>
      <c r="CZQ226" s="28"/>
      <c r="CZR226" s="32"/>
      <c r="CZS226" s="20"/>
      <c r="CZT226" s="18"/>
      <c r="CZU226" s="19"/>
      <c r="CZV226" s="28"/>
      <c r="CZW226" s="32"/>
      <c r="CZX226" s="20"/>
      <c r="CZY226" s="18"/>
      <c r="CZZ226" s="19"/>
      <c r="DAA226" s="28"/>
      <c r="DAB226" s="32"/>
      <c r="DAC226" s="20"/>
      <c r="DAD226" s="18"/>
      <c r="DAE226" s="19"/>
      <c r="DAF226" s="28"/>
      <c r="DAG226" s="32"/>
      <c r="DAH226" s="20"/>
      <c r="DAI226" s="18"/>
      <c r="DAJ226" s="19"/>
      <c r="DAK226" s="28"/>
      <c r="DAL226" s="32"/>
      <c r="DAM226" s="20"/>
      <c r="DAN226" s="18"/>
      <c r="DAO226" s="19"/>
      <c r="DAP226" s="28"/>
      <c r="DAQ226" s="32"/>
      <c r="DAR226" s="20"/>
      <c r="DAS226" s="18"/>
      <c r="DAT226" s="19"/>
      <c r="DAU226" s="28"/>
      <c r="DAV226" s="32"/>
      <c r="DAW226" s="20"/>
      <c r="DAX226" s="18"/>
      <c r="DAY226" s="19"/>
      <c r="DAZ226" s="28"/>
      <c r="DBA226" s="32"/>
      <c r="DBB226" s="20"/>
      <c r="DBC226" s="18"/>
      <c r="DBD226" s="19"/>
      <c r="DBE226" s="28"/>
      <c r="DBF226" s="32"/>
      <c r="DBG226" s="20"/>
      <c r="DBH226" s="18"/>
      <c r="DBI226" s="19"/>
      <c r="DBJ226" s="28"/>
      <c r="DBK226" s="32"/>
      <c r="DBL226" s="20"/>
      <c r="DBM226" s="18"/>
      <c r="DBN226" s="19"/>
      <c r="DBO226" s="28"/>
      <c r="DBP226" s="32"/>
      <c r="DBQ226" s="20"/>
      <c r="DBR226" s="18"/>
      <c r="DBS226" s="19"/>
      <c r="DBT226" s="28"/>
      <c r="DBU226" s="32"/>
      <c r="DBV226" s="20"/>
      <c r="DBW226" s="18"/>
      <c r="DBX226" s="19"/>
      <c r="DBY226" s="28"/>
      <c r="DBZ226" s="32"/>
      <c r="DCA226" s="20"/>
      <c r="DCB226" s="18"/>
      <c r="DCC226" s="19"/>
      <c r="DCD226" s="28"/>
      <c r="DCE226" s="32"/>
      <c r="DCF226" s="20"/>
      <c r="DCG226" s="18"/>
      <c r="DCH226" s="19"/>
      <c r="DCI226" s="28"/>
      <c r="DCJ226" s="32"/>
      <c r="DCK226" s="20"/>
      <c r="DCL226" s="18"/>
      <c r="DCM226" s="19"/>
      <c r="DCN226" s="28"/>
      <c r="DCO226" s="32"/>
      <c r="DCP226" s="20"/>
      <c r="DCQ226" s="18"/>
      <c r="DCR226" s="19"/>
      <c r="DCS226" s="28"/>
      <c r="DCT226" s="32"/>
      <c r="DCU226" s="20"/>
      <c r="DCV226" s="18"/>
      <c r="DCW226" s="19"/>
      <c r="DCX226" s="28"/>
      <c r="DCY226" s="32"/>
      <c r="DCZ226" s="20"/>
      <c r="DDA226" s="18"/>
      <c r="DDB226" s="19"/>
      <c r="DDC226" s="28"/>
      <c r="DDD226" s="32"/>
      <c r="DDE226" s="20"/>
      <c r="DDF226" s="18"/>
      <c r="DDG226" s="19"/>
      <c r="DDH226" s="28"/>
      <c r="DDI226" s="32"/>
      <c r="DDJ226" s="20"/>
      <c r="DDK226" s="18"/>
      <c r="DDL226" s="19"/>
      <c r="DDM226" s="28"/>
      <c r="DDN226" s="32"/>
      <c r="DDO226" s="20"/>
      <c r="DDP226" s="18"/>
      <c r="DDQ226" s="19"/>
      <c r="DDR226" s="28"/>
      <c r="DDS226" s="32"/>
      <c r="DDT226" s="20"/>
      <c r="DDU226" s="18"/>
      <c r="DDV226" s="19"/>
      <c r="DDW226" s="28"/>
      <c r="DDX226" s="32"/>
      <c r="DDY226" s="20"/>
      <c r="DDZ226" s="18"/>
      <c r="DEA226" s="19"/>
      <c r="DEB226" s="28"/>
      <c r="DEC226" s="32"/>
      <c r="DED226" s="20"/>
      <c r="DEE226" s="18"/>
      <c r="DEF226" s="19"/>
      <c r="DEG226" s="28"/>
      <c r="DEH226" s="32"/>
      <c r="DEI226" s="20"/>
      <c r="DEJ226" s="18"/>
      <c r="DEK226" s="19"/>
      <c r="DEL226" s="28"/>
      <c r="DEM226" s="32"/>
      <c r="DEN226" s="20"/>
      <c r="DEO226" s="18"/>
      <c r="DEP226" s="19"/>
      <c r="DEQ226" s="28"/>
      <c r="DER226" s="32"/>
      <c r="DES226" s="20"/>
      <c r="DET226" s="18"/>
      <c r="DEU226" s="19"/>
      <c r="DEV226" s="28"/>
      <c r="DEW226" s="32"/>
      <c r="DEX226" s="20"/>
      <c r="DEY226" s="18"/>
      <c r="DEZ226" s="19"/>
      <c r="DFA226" s="28"/>
      <c r="DFB226" s="32"/>
      <c r="DFC226" s="20"/>
      <c r="DFD226" s="18"/>
      <c r="DFE226" s="19"/>
      <c r="DFF226" s="28"/>
      <c r="DFG226" s="32"/>
      <c r="DFH226" s="20"/>
      <c r="DFI226" s="18"/>
      <c r="DFJ226" s="19"/>
      <c r="DFK226" s="28"/>
      <c r="DFL226" s="32"/>
      <c r="DFM226" s="20"/>
      <c r="DFN226" s="18"/>
      <c r="DFO226" s="19"/>
      <c r="DFP226" s="28"/>
      <c r="DFQ226" s="32"/>
      <c r="DFR226" s="20"/>
      <c r="DFS226" s="18"/>
      <c r="DFT226" s="19"/>
      <c r="DFU226" s="28"/>
      <c r="DFV226" s="32"/>
      <c r="DFW226" s="20"/>
      <c r="DFX226" s="18"/>
      <c r="DFY226" s="19"/>
      <c r="DFZ226" s="28"/>
      <c r="DGA226" s="32"/>
      <c r="DGB226" s="20"/>
      <c r="DGC226" s="18"/>
      <c r="DGD226" s="19"/>
      <c r="DGE226" s="28"/>
      <c r="DGF226" s="32"/>
      <c r="DGG226" s="20"/>
      <c r="DGH226" s="18"/>
      <c r="DGI226" s="19"/>
      <c r="DGJ226" s="28"/>
      <c r="DGK226" s="32"/>
      <c r="DGL226" s="20"/>
      <c r="DGM226" s="18"/>
      <c r="DGN226" s="19"/>
      <c r="DGO226" s="28"/>
      <c r="DGP226" s="32"/>
      <c r="DGQ226" s="20"/>
      <c r="DGR226" s="18"/>
      <c r="DGS226" s="19"/>
      <c r="DGT226" s="28"/>
      <c r="DGU226" s="32"/>
      <c r="DGV226" s="20"/>
      <c r="DGW226" s="18"/>
      <c r="DGX226" s="19"/>
      <c r="DGY226" s="28"/>
      <c r="DGZ226" s="32"/>
      <c r="DHA226" s="20"/>
      <c r="DHB226" s="18"/>
      <c r="DHC226" s="19"/>
      <c r="DHD226" s="28"/>
      <c r="DHE226" s="32"/>
      <c r="DHF226" s="20"/>
      <c r="DHG226" s="18"/>
      <c r="DHH226" s="19"/>
      <c r="DHI226" s="28"/>
      <c r="DHJ226" s="32"/>
      <c r="DHK226" s="20"/>
      <c r="DHL226" s="18"/>
      <c r="DHM226" s="19"/>
      <c r="DHN226" s="28"/>
      <c r="DHO226" s="32"/>
      <c r="DHP226" s="20"/>
      <c r="DHQ226" s="18"/>
      <c r="DHR226" s="19"/>
      <c r="DHS226" s="28"/>
      <c r="DHT226" s="32"/>
      <c r="DHU226" s="20"/>
      <c r="DHV226" s="18"/>
      <c r="DHW226" s="19"/>
      <c r="DHX226" s="28"/>
      <c r="DHY226" s="32"/>
      <c r="DHZ226" s="20"/>
      <c r="DIA226" s="18"/>
      <c r="DIB226" s="19"/>
      <c r="DIC226" s="28"/>
      <c r="DID226" s="32"/>
      <c r="DIE226" s="20"/>
      <c r="DIF226" s="18"/>
      <c r="DIG226" s="19"/>
      <c r="DIH226" s="28"/>
      <c r="DII226" s="32"/>
      <c r="DIJ226" s="20"/>
      <c r="DIK226" s="18"/>
      <c r="DIL226" s="19"/>
      <c r="DIM226" s="28"/>
      <c r="DIN226" s="32"/>
      <c r="DIO226" s="20"/>
      <c r="DIP226" s="18"/>
      <c r="DIQ226" s="19"/>
      <c r="DIR226" s="28"/>
      <c r="DIS226" s="32"/>
      <c r="DIT226" s="20"/>
      <c r="DIU226" s="18"/>
      <c r="DIV226" s="19"/>
      <c r="DIW226" s="28"/>
      <c r="DIX226" s="32"/>
      <c r="DIY226" s="20"/>
      <c r="DIZ226" s="18"/>
      <c r="DJA226" s="19"/>
      <c r="DJB226" s="28"/>
      <c r="DJC226" s="32"/>
      <c r="DJD226" s="20"/>
      <c r="DJE226" s="18"/>
      <c r="DJF226" s="19"/>
      <c r="DJG226" s="28"/>
      <c r="DJH226" s="32"/>
      <c r="DJI226" s="20"/>
      <c r="DJJ226" s="18"/>
      <c r="DJK226" s="19"/>
      <c r="DJL226" s="28"/>
      <c r="DJM226" s="32"/>
      <c r="DJN226" s="20"/>
      <c r="DJO226" s="18"/>
      <c r="DJP226" s="19"/>
      <c r="DJQ226" s="28"/>
      <c r="DJR226" s="32"/>
      <c r="DJS226" s="20"/>
      <c r="DJT226" s="18"/>
      <c r="DJU226" s="19"/>
      <c r="DJV226" s="28"/>
      <c r="DJW226" s="32"/>
      <c r="DJX226" s="20"/>
      <c r="DJY226" s="18"/>
      <c r="DJZ226" s="19"/>
      <c r="DKA226" s="28"/>
      <c r="DKB226" s="32"/>
      <c r="DKC226" s="20"/>
      <c r="DKD226" s="18"/>
      <c r="DKE226" s="19"/>
      <c r="DKF226" s="28"/>
      <c r="DKG226" s="32"/>
      <c r="DKH226" s="20"/>
      <c r="DKI226" s="18"/>
      <c r="DKJ226" s="19"/>
      <c r="DKK226" s="28"/>
      <c r="DKL226" s="32"/>
      <c r="DKM226" s="20"/>
      <c r="DKN226" s="18"/>
      <c r="DKO226" s="19"/>
      <c r="DKP226" s="28"/>
      <c r="DKQ226" s="32"/>
      <c r="DKR226" s="20"/>
      <c r="DKS226" s="18"/>
      <c r="DKT226" s="19"/>
      <c r="DKU226" s="28"/>
      <c r="DKV226" s="32"/>
      <c r="DKW226" s="20"/>
      <c r="DKX226" s="18"/>
      <c r="DKY226" s="19"/>
      <c r="DKZ226" s="28"/>
      <c r="DLA226" s="32"/>
      <c r="DLB226" s="20"/>
      <c r="DLC226" s="18"/>
      <c r="DLD226" s="19"/>
      <c r="DLE226" s="28"/>
      <c r="DLF226" s="32"/>
      <c r="DLG226" s="20"/>
      <c r="DLH226" s="18"/>
      <c r="DLI226" s="19"/>
      <c r="DLJ226" s="28"/>
      <c r="DLK226" s="32"/>
      <c r="DLL226" s="20"/>
      <c r="DLM226" s="18"/>
      <c r="DLN226" s="19"/>
      <c r="DLO226" s="28"/>
      <c r="DLP226" s="32"/>
      <c r="DLQ226" s="20"/>
      <c r="DLR226" s="18"/>
      <c r="DLS226" s="19"/>
      <c r="DLT226" s="28"/>
      <c r="DLU226" s="32"/>
      <c r="DLV226" s="20"/>
      <c r="DLW226" s="18"/>
      <c r="DLX226" s="19"/>
      <c r="DLY226" s="28"/>
      <c r="DLZ226" s="32"/>
      <c r="DMA226" s="20"/>
      <c r="DMB226" s="18"/>
      <c r="DMC226" s="19"/>
      <c r="DMD226" s="28"/>
      <c r="DME226" s="32"/>
      <c r="DMF226" s="20"/>
      <c r="DMG226" s="18"/>
      <c r="DMH226" s="19"/>
      <c r="DMI226" s="28"/>
      <c r="DMJ226" s="32"/>
      <c r="DMK226" s="20"/>
      <c r="DML226" s="18"/>
      <c r="DMM226" s="19"/>
      <c r="DMN226" s="28"/>
      <c r="DMO226" s="32"/>
      <c r="DMP226" s="20"/>
      <c r="DMQ226" s="18"/>
      <c r="DMR226" s="19"/>
      <c r="DMS226" s="28"/>
      <c r="DMT226" s="32"/>
      <c r="DMU226" s="20"/>
      <c r="DMV226" s="18"/>
      <c r="DMW226" s="19"/>
      <c r="DMX226" s="28"/>
      <c r="DMY226" s="32"/>
      <c r="DMZ226" s="20"/>
      <c r="DNA226" s="18"/>
      <c r="DNB226" s="19"/>
      <c r="DNC226" s="28"/>
      <c r="DND226" s="32"/>
      <c r="DNE226" s="20"/>
      <c r="DNF226" s="18"/>
      <c r="DNG226" s="19"/>
      <c r="DNH226" s="28"/>
      <c r="DNI226" s="32"/>
      <c r="DNJ226" s="20"/>
      <c r="DNK226" s="18"/>
      <c r="DNL226" s="19"/>
      <c r="DNM226" s="28"/>
      <c r="DNN226" s="32"/>
      <c r="DNO226" s="20"/>
      <c r="DNP226" s="18"/>
      <c r="DNQ226" s="19"/>
      <c r="DNR226" s="28"/>
      <c r="DNS226" s="32"/>
      <c r="DNT226" s="20"/>
      <c r="DNU226" s="18"/>
      <c r="DNV226" s="19"/>
      <c r="DNW226" s="28"/>
      <c r="DNX226" s="32"/>
      <c r="DNY226" s="20"/>
      <c r="DNZ226" s="18"/>
      <c r="DOA226" s="19"/>
      <c r="DOB226" s="28"/>
      <c r="DOC226" s="32"/>
      <c r="DOD226" s="20"/>
      <c r="DOE226" s="18"/>
      <c r="DOF226" s="19"/>
      <c r="DOG226" s="28"/>
      <c r="DOH226" s="32"/>
      <c r="DOI226" s="20"/>
      <c r="DOJ226" s="18"/>
      <c r="DOK226" s="19"/>
      <c r="DOL226" s="28"/>
      <c r="DOM226" s="32"/>
      <c r="DON226" s="20"/>
      <c r="DOO226" s="18"/>
      <c r="DOP226" s="19"/>
      <c r="DOQ226" s="28"/>
      <c r="DOR226" s="32"/>
      <c r="DOS226" s="20"/>
      <c r="DOT226" s="18"/>
      <c r="DOU226" s="19"/>
      <c r="DOV226" s="28"/>
      <c r="DOW226" s="32"/>
      <c r="DOX226" s="20"/>
      <c r="DOY226" s="18"/>
      <c r="DOZ226" s="19"/>
      <c r="DPA226" s="28"/>
      <c r="DPB226" s="32"/>
      <c r="DPC226" s="20"/>
      <c r="DPD226" s="18"/>
      <c r="DPE226" s="19"/>
      <c r="DPF226" s="28"/>
      <c r="DPG226" s="32"/>
      <c r="DPH226" s="20"/>
      <c r="DPI226" s="18"/>
      <c r="DPJ226" s="19"/>
      <c r="DPK226" s="28"/>
      <c r="DPL226" s="32"/>
      <c r="DPM226" s="20"/>
      <c r="DPN226" s="18"/>
      <c r="DPO226" s="19"/>
      <c r="DPP226" s="28"/>
      <c r="DPQ226" s="32"/>
      <c r="DPR226" s="20"/>
      <c r="DPS226" s="18"/>
      <c r="DPT226" s="19"/>
      <c r="DPU226" s="28"/>
      <c r="DPV226" s="32"/>
      <c r="DPW226" s="20"/>
      <c r="DPX226" s="18"/>
      <c r="DPY226" s="19"/>
      <c r="DPZ226" s="28"/>
      <c r="DQA226" s="32"/>
      <c r="DQB226" s="20"/>
      <c r="DQC226" s="18"/>
      <c r="DQD226" s="19"/>
      <c r="DQE226" s="28"/>
      <c r="DQF226" s="32"/>
      <c r="DQG226" s="20"/>
      <c r="DQH226" s="18"/>
      <c r="DQI226" s="19"/>
      <c r="DQJ226" s="28"/>
      <c r="DQK226" s="32"/>
      <c r="DQL226" s="20"/>
      <c r="DQM226" s="18"/>
      <c r="DQN226" s="19"/>
      <c r="DQO226" s="28"/>
      <c r="DQP226" s="32"/>
      <c r="DQQ226" s="20"/>
      <c r="DQR226" s="18"/>
      <c r="DQS226" s="19"/>
      <c r="DQT226" s="28"/>
      <c r="DQU226" s="32"/>
      <c r="DQV226" s="20"/>
      <c r="DQW226" s="18"/>
      <c r="DQX226" s="19"/>
      <c r="DQY226" s="28"/>
      <c r="DQZ226" s="32"/>
      <c r="DRA226" s="20"/>
      <c r="DRB226" s="18"/>
      <c r="DRC226" s="19"/>
      <c r="DRD226" s="28"/>
      <c r="DRE226" s="32"/>
      <c r="DRF226" s="20"/>
      <c r="DRG226" s="18"/>
      <c r="DRH226" s="19"/>
      <c r="DRI226" s="28"/>
      <c r="DRJ226" s="32"/>
      <c r="DRK226" s="20"/>
      <c r="DRL226" s="18"/>
      <c r="DRM226" s="19"/>
      <c r="DRN226" s="28"/>
      <c r="DRO226" s="32"/>
      <c r="DRP226" s="20"/>
      <c r="DRQ226" s="18"/>
      <c r="DRR226" s="19"/>
      <c r="DRS226" s="28"/>
      <c r="DRT226" s="32"/>
      <c r="DRU226" s="20"/>
      <c r="DRV226" s="18"/>
      <c r="DRW226" s="19"/>
      <c r="DRX226" s="28"/>
      <c r="DRY226" s="32"/>
      <c r="DRZ226" s="20"/>
      <c r="DSA226" s="18"/>
      <c r="DSB226" s="19"/>
      <c r="DSC226" s="28"/>
      <c r="DSD226" s="32"/>
      <c r="DSE226" s="20"/>
      <c r="DSF226" s="18"/>
      <c r="DSG226" s="19"/>
      <c r="DSH226" s="28"/>
      <c r="DSI226" s="32"/>
      <c r="DSJ226" s="20"/>
      <c r="DSK226" s="18"/>
      <c r="DSL226" s="19"/>
      <c r="DSM226" s="28"/>
      <c r="DSN226" s="32"/>
      <c r="DSO226" s="20"/>
      <c r="DSP226" s="18"/>
      <c r="DSQ226" s="19"/>
      <c r="DSR226" s="28"/>
      <c r="DSS226" s="32"/>
      <c r="DST226" s="20"/>
      <c r="DSU226" s="18"/>
      <c r="DSV226" s="19"/>
      <c r="DSW226" s="28"/>
      <c r="DSX226" s="32"/>
      <c r="DSY226" s="20"/>
      <c r="DSZ226" s="18"/>
      <c r="DTA226" s="19"/>
      <c r="DTB226" s="28"/>
      <c r="DTC226" s="32"/>
      <c r="DTD226" s="20"/>
      <c r="DTE226" s="18"/>
      <c r="DTF226" s="19"/>
      <c r="DTG226" s="28"/>
      <c r="DTH226" s="32"/>
      <c r="DTI226" s="20"/>
      <c r="DTJ226" s="18"/>
      <c r="DTK226" s="19"/>
      <c r="DTL226" s="28"/>
      <c r="DTM226" s="32"/>
      <c r="DTN226" s="20"/>
      <c r="DTO226" s="18"/>
      <c r="DTP226" s="19"/>
      <c r="DTQ226" s="28"/>
      <c r="DTR226" s="32"/>
      <c r="DTS226" s="20"/>
      <c r="DTT226" s="18"/>
      <c r="DTU226" s="19"/>
      <c r="DTV226" s="28"/>
      <c r="DTW226" s="32"/>
      <c r="DTX226" s="20"/>
      <c r="DTY226" s="18"/>
      <c r="DTZ226" s="19"/>
      <c r="DUA226" s="28"/>
      <c r="DUB226" s="32"/>
      <c r="DUC226" s="20"/>
      <c r="DUD226" s="18"/>
      <c r="DUE226" s="19"/>
      <c r="DUF226" s="28"/>
      <c r="DUG226" s="32"/>
      <c r="DUH226" s="20"/>
      <c r="DUI226" s="18"/>
      <c r="DUJ226" s="19"/>
      <c r="DUK226" s="28"/>
      <c r="DUL226" s="32"/>
      <c r="DUM226" s="20"/>
      <c r="DUN226" s="18"/>
      <c r="DUO226" s="19"/>
      <c r="DUP226" s="28"/>
      <c r="DUQ226" s="32"/>
      <c r="DUR226" s="20"/>
      <c r="DUS226" s="18"/>
      <c r="DUT226" s="19"/>
      <c r="DUU226" s="28"/>
      <c r="DUV226" s="32"/>
      <c r="DUW226" s="20"/>
      <c r="DUX226" s="18"/>
      <c r="DUY226" s="19"/>
      <c r="DUZ226" s="28"/>
      <c r="DVA226" s="32"/>
      <c r="DVB226" s="20"/>
      <c r="DVC226" s="18"/>
      <c r="DVD226" s="19"/>
      <c r="DVE226" s="28"/>
      <c r="DVF226" s="32"/>
      <c r="DVG226" s="20"/>
      <c r="DVH226" s="18"/>
      <c r="DVI226" s="19"/>
      <c r="DVJ226" s="28"/>
      <c r="DVK226" s="32"/>
      <c r="DVL226" s="20"/>
      <c r="DVM226" s="18"/>
      <c r="DVN226" s="19"/>
      <c r="DVO226" s="28"/>
      <c r="DVP226" s="32"/>
      <c r="DVQ226" s="20"/>
      <c r="DVR226" s="18"/>
      <c r="DVS226" s="19"/>
      <c r="DVT226" s="28"/>
      <c r="DVU226" s="32"/>
      <c r="DVV226" s="20"/>
      <c r="DVW226" s="18"/>
      <c r="DVX226" s="19"/>
      <c r="DVY226" s="28"/>
      <c r="DVZ226" s="32"/>
      <c r="DWA226" s="20"/>
      <c r="DWB226" s="18"/>
      <c r="DWC226" s="19"/>
      <c r="DWD226" s="28"/>
      <c r="DWE226" s="32"/>
      <c r="DWF226" s="20"/>
      <c r="DWG226" s="18"/>
      <c r="DWH226" s="19"/>
      <c r="DWI226" s="28"/>
      <c r="DWJ226" s="32"/>
      <c r="DWK226" s="20"/>
      <c r="DWL226" s="18"/>
      <c r="DWM226" s="19"/>
      <c r="DWN226" s="28"/>
      <c r="DWO226" s="32"/>
      <c r="DWP226" s="20"/>
      <c r="DWQ226" s="18"/>
      <c r="DWR226" s="19"/>
      <c r="DWS226" s="28"/>
      <c r="DWT226" s="32"/>
      <c r="DWU226" s="20"/>
      <c r="DWV226" s="18"/>
      <c r="DWW226" s="19"/>
      <c r="DWX226" s="28"/>
      <c r="DWY226" s="32"/>
      <c r="DWZ226" s="20"/>
      <c r="DXA226" s="18"/>
      <c r="DXB226" s="19"/>
      <c r="DXC226" s="28"/>
      <c r="DXD226" s="32"/>
      <c r="DXE226" s="20"/>
      <c r="DXF226" s="18"/>
      <c r="DXG226" s="19"/>
      <c r="DXH226" s="28"/>
      <c r="DXI226" s="32"/>
      <c r="DXJ226" s="20"/>
      <c r="DXK226" s="18"/>
      <c r="DXL226" s="19"/>
      <c r="DXM226" s="28"/>
      <c r="DXN226" s="32"/>
      <c r="DXO226" s="20"/>
      <c r="DXP226" s="18"/>
      <c r="DXQ226" s="19"/>
      <c r="DXR226" s="28"/>
      <c r="DXS226" s="32"/>
      <c r="DXT226" s="20"/>
      <c r="DXU226" s="18"/>
      <c r="DXV226" s="19"/>
      <c r="DXW226" s="28"/>
      <c r="DXX226" s="32"/>
      <c r="DXY226" s="20"/>
      <c r="DXZ226" s="18"/>
      <c r="DYA226" s="19"/>
      <c r="DYB226" s="28"/>
      <c r="DYC226" s="32"/>
      <c r="DYD226" s="20"/>
      <c r="DYE226" s="18"/>
      <c r="DYF226" s="19"/>
      <c r="DYG226" s="28"/>
      <c r="DYH226" s="32"/>
      <c r="DYI226" s="20"/>
      <c r="DYJ226" s="18"/>
      <c r="DYK226" s="19"/>
      <c r="DYL226" s="28"/>
      <c r="DYM226" s="32"/>
      <c r="DYN226" s="20"/>
      <c r="DYO226" s="18"/>
      <c r="DYP226" s="19"/>
      <c r="DYQ226" s="28"/>
      <c r="DYR226" s="32"/>
      <c r="DYS226" s="20"/>
      <c r="DYT226" s="18"/>
      <c r="DYU226" s="19"/>
      <c r="DYV226" s="28"/>
      <c r="DYW226" s="32"/>
      <c r="DYX226" s="20"/>
      <c r="DYY226" s="18"/>
      <c r="DYZ226" s="19"/>
      <c r="DZA226" s="28"/>
      <c r="DZB226" s="32"/>
      <c r="DZC226" s="20"/>
      <c r="DZD226" s="18"/>
      <c r="DZE226" s="19"/>
      <c r="DZF226" s="28"/>
      <c r="DZG226" s="32"/>
      <c r="DZH226" s="20"/>
      <c r="DZI226" s="18"/>
      <c r="DZJ226" s="19"/>
      <c r="DZK226" s="28"/>
      <c r="DZL226" s="32"/>
      <c r="DZM226" s="20"/>
      <c r="DZN226" s="18"/>
      <c r="DZO226" s="19"/>
      <c r="DZP226" s="28"/>
      <c r="DZQ226" s="32"/>
      <c r="DZR226" s="20"/>
      <c r="DZS226" s="18"/>
      <c r="DZT226" s="19"/>
      <c r="DZU226" s="28"/>
      <c r="DZV226" s="32"/>
      <c r="DZW226" s="20"/>
      <c r="DZX226" s="18"/>
      <c r="DZY226" s="19"/>
      <c r="DZZ226" s="28"/>
      <c r="EAA226" s="32"/>
      <c r="EAB226" s="20"/>
      <c r="EAC226" s="18"/>
      <c r="EAD226" s="19"/>
      <c r="EAE226" s="28"/>
      <c r="EAF226" s="32"/>
      <c r="EAG226" s="20"/>
      <c r="EAH226" s="18"/>
      <c r="EAI226" s="19"/>
      <c r="EAJ226" s="28"/>
      <c r="EAK226" s="32"/>
      <c r="EAL226" s="20"/>
      <c r="EAM226" s="18"/>
      <c r="EAN226" s="19"/>
      <c r="EAO226" s="28"/>
      <c r="EAP226" s="32"/>
      <c r="EAQ226" s="20"/>
      <c r="EAR226" s="18"/>
      <c r="EAS226" s="19"/>
      <c r="EAT226" s="28"/>
      <c r="EAU226" s="32"/>
      <c r="EAV226" s="20"/>
      <c r="EAW226" s="18"/>
      <c r="EAX226" s="19"/>
      <c r="EAY226" s="28"/>
      <c r="EAZ226" s="32"/>
      <c r="EBA226" s="20"/>
      <c r="EBB226" s="18"/>
      <c r="EBC226" s="19"/>
      <c r="EBD226" s="28"/>
      <c r="EBE226" s="32"/>
      <c r="EBF226" s="20"/>
      <c r="EBG226" s="18"/>
      <c r="EBH226" s="19"/>
      <c r="EBI226" s="28"/>
      <c r="EBJ226" s="32"/>
      <c r="EBK226" s="20"/>
      <c r="EBL226" s="18"/>
      <c r="EBM226" s="19"/>
      <c r="EBN226" s="28"/>
      <c r="EBO226" s="32"/>
      <c r="EBP226" s="20"/>
      <c r="EBQ226" s="18"/>
      <c r="EBR226" s="19"/>
      <c r="EBS226" s="28"/>
      <c r="EBT226" s="32"/>
      <c r="EBU226" s="20"/>
      <c r="EBV226" s="18"/>
      <c r="EBW226" s="19"/>
      <c r="EBX226" s="28"/>
      <c r="EBY226" s="32"/>
      <c r="EBZ226" s="20"/>
      <c r="ECA226" s="18"/>
      <c r="ECB226" s="19"/>
      <c r="ECC226" s="28"/>
      <c r="ECD226" s="32"/>
      <c r="ECE226" s="20"/>
      <c r="ECF226" s="18"/>
      <c r="ECG226" s="19"/>
      <c r="ECH226" s="28"/>
      <c r="ECI226" s="32"/>
      <c r="ECJ226" s="20"/>
      <c r="ECK226" s="18"/>
      <c r="ECL226" s="19"/>
      <c r="ECM226" s="28"/>
      <c r="ECN226" s="32"/>
      <c r="ECO226" s="20"/>
      <c r="ECP226" s="18"/>
      <c r="ECQ226" s="19"/>
      <c r="ECR226" s="28"/>
      <c r="ECS226" s="32"/>
      <c r="ECT226" s="20"/>
      <c r="ECU226" s="18"/>
      <c r="ECV226" s="19"/>
      <c r="ECW226" s="28"/>
      <c r="ECX226" s="32"/>
      <c r="ECY226" s="20"/>
      <c r="ECZ226" s="18"/>
      <c r="EDA226" s="19"/>
      <c r="EDB226" s="28"/>
      <c r="EDC226" s="32"/>
      <c r="EDD226" s="20"/>
      <c r="EDE226" s="18"/>
      <c r="EDF226" s="19"/>
      <c r="EDG226" s="28"/>
      <c r="EDH226" s="32"/>
      <c r="EDI226" s="20"/>
      <c r="EDJ226" s="18"/>
      <c r="EDK226" s="19"/>
      <c r="EDL226" s="28"/>
      <c r="EDM226" s="32"/>
      <c r="EDN226" s="20"/>
      <c r="EDO226" s="18"/>
      <c r="EDP226" s="19"/>
      <c r="EDQ226" s="28"/>
      <c r="EDR226" s="32"/>
      <c r="EDS226" s="20"/>
      <c r="EDT226" s="18"/>
      <c r="EDU226" s="19"/>
      <c r="EDV226" s="28"/>
      <c r="EDW226" s="32"/>
      <c r="EDX226" s="20"/>
      <c r="EDY226" s="18"/>
      <c r="EDZ226" s="19"/>
      <c r="EEA226" s="28"/>
      <c r="EEB226" s="32"/>
      <c r="EEC226" s="20"/>
      <c r="EED226" s="18"/>
      <c r="EEE226" s="19"/>
      <c r="EEF226" s="28"/>
      <c r="EEG226" s="32"/>
      <c r="EEH226" s="20"/>
      <c r="EEI226" s="18"/>
      <c r="EEJ226" s="19"/>
      <c r="EEK226" s="28"/>
      <c r="EEL226" s="32"/>
      <c r="EEM226" s="20"/>
      <c r="EEN226" s="18"/>
      <c r="EEO226" s="19"/>
      <c r="EEP226" s="28"/>
      <c r="EEQ226" s="32"/>
      <c r="EER226" s="20"/>
      <c r="EES226" s="18"/>
      <c r="EET226" s="19"/>
      <c r="EEU226" s="28"/>
      <c r="EEV226" s="32"/>
      <c r="EEW226" s="20"/>
      <c r="EEX226" s="18"/>
      <c r="EEY226" s="19"/>
      <c r="EEZ226" s="28"/>
      <c r="EFA226" s="32"/>
      <c r="EFB226" s="20"/>
      <c r="EFC226" s="18"/>
      <c r="EFD226" s="19"/>
      <c r="EFE226" s="28"/>
      <c r="EFF226" s="32"/>
      <c r="EFG226" s="20"/>
      <c r="EFH226" s="18"/>
      <c r="EFI226" s="19"/>
      <c r="EFJ226" s="28"/>
      <c r="EFK226" s="32"/>
      <c r="EFL226" s="20"/>
      <c r="EFM226" s="18"/>
      <c r="EFN226" s="19"/>
      <c r="EFO226" s="28"/>
      <c r="EFP226" s="32"/>
      <c r="EFQ226" s="20"/>
      <c r="EFR226" s="18"/>
      <c r="EFS226" s="19"/>
      <c r="EFT226" s="28"/>
      <c r="EFU226" s="32"/>
      <c r="EFV226" s="20"/>
      <c r="EFW226" s="18"/>
      <c r="EFX226" s="19"/>
      <c r="EFY226" s="28"/>
      <c r="EFZ226" s="32"/>
      <c r="EGA226" s="20"/>
      <c r="EGB226" s="18"/>
      <c r="EGC226" s="19"/>
      <c r="EGD226" s="28"/>
      <c r="EGE226" s="32"/>
      <c r="EGF226" s="20"/>
      <c r="EGG226" s="18"/>
      <c r="EGH226" s="19"/>
      <c r="EGI226" s="28"/>
      <c r="EGJ226" s="32"/>
      <c r="EGK226" s="20"/>
      <c r="EGL226" s="18"/>
      <c r="EGM226" s="19"/>
      <c r="EGN226" s="28"/>
      <c r="EGO226" s="32"/>
      <c r="EGP226" s="20"/>
      <c r="EGQ226" s="18"/>
      <c r="EGR226" s="19"/>
      <c r="EGS226" s="28"/>
      <c r="EGT226" s="32"/>
      <c r="EGU226" s="20"/>
      <c r="EGV226" s="18"/>
      <c r="EGW226" s="19"/>
      <c r="EGX226" s="28"/>
      <c r="EGY226" s="32"/>
      <c r="EGZ226" s="20"/>
      <c r="EHA226" s="18"/>
      <c r="EHB226" s="19"/>
      <c r="EHC226" s="28"/>
      <c r="EHD226" s="32"/>
      <c r="EHE226" s="20"/>
      <c r="EHF226" s="18"/>
      <c r="EHG226" s="19"/>
      <c r="EHH226" s="28"/>
      <c r="EHI226" s="32"/>
      <c r="EHJ226" s="20"/>
      <c r="EHK226" s="18"/>
      <c r="EHL226" s="19"/>
      <c r="EHM226" s="28"/>
      <c r="EHN226" s="32"/>
      <c r="EHO226" s="20"/>
      <c r="EHP226" s="18"/>
      <c r="EHQ226" s="19"/>
      <c r="EHR226" s="28"/>
      <c r="EHS226" s="32"/>
      <c r="EHT226" s="20"/>
      <c r="EHU226" s="18"/>
      <c r="EHV226" s="19"/>
      <c r="EHW226" s="28"/>
      <c r="EHX226" s="32"/>
      <c r="EHY226" s="20"/>
      <c r="EHZ226" s="18"/>
      <c r="EIA226" s="19"/>
      <c r="EIB226" s="28"/>
      <c r="EIC226" s="32"/>
      <c r="EID226" s="20"/>
      <c r="EIE226" s="18"/>
      <c r="EIF226" s="19"/>
      <c r="EIG226" s="28"/>
      <c r="EIH226" s="32"/>
      <c r="EII226" s="20"/>
      <c r="EIJ226" s="18"/>
      <c r="EIK226" s="19"/>
      <c r="EIL226" s="28"/>
      <c r="EIM226" s="32"/>
      <c r="EIN226" s="20"/>
      <c r="EIO226" s="18"/>
      <c r="EIP226" s="19"/>
      <c r="EIQ226" s="28"/>
      <c r="EIR226" s="32"/>
      <c r="EIS226" s="20"/>
      <c r="EIT226" s="18"/>
      <c r="EIU226" s="19"/>
      <c r="EIV226" s="28"/>
      <c r="EIW226" s="32"/>
      <c r="EIX226" s="20"/>
      <c r="EIY226" s="18"/>
      <c r="EIZ226" s="19"/>
      <c r="EJA226" s="28"/>
      <c r="EJB226" s="32"/>
      <c r="EJC226" s="20"/>
      <c r="EJD226" s="18"/>
      <c r="EJE226" s="19"/>
      <c r="EJF226" s="28"/>
      <c r="EJG226" s="32"/>
      <c r="EJH226" s="20"/>
      <c r="EJI226" s="18"/>
      <c r="EJJ226" s="19"/>
      <c r="EJK226" s="28"/>
      <c r="EJL226" s="32"/>
      <c r="EJM226" s="20"/>
      <c r="EJN226" s="18"/>
      <c r="EJO226" s="19"/>
      <c r="EJP226" s="28"/>
      <c r="EJQ226" s="32"/>
      <c r="EJR226" s="20"/>
      <c r="EJS226" s="18"/>
      <c r="EJT226" s="19"/>
      <c r="EJU226" s="28"/>
      <c r="EJV226" s="32"/>
      <c r="EJW226" s="20"/>
      <c r="EJX226" s="18"/>
      <c r="EJY226" s="19"/>
      <c r="EJZ226" s="28"/>
      <c r="EKA226" s="32"/>
      <c r="EKB226" s="20"/>
      <c r="EKC226" s="18"/>
      <c r="EKD226" s="19"/>
      <c r="EKE226" s="28"/>
      <c r="EKF226" s="32"/>
      <c r="EKG226" s="20"/>
      <c r="EKH226" s="18"/>
      <c r="EKI226" s="19"/>
      <c r="EKJ226" s="28"/>
      <c r="EKK226" s="32"/>
      <c r="EKL226" s="20"/>
      <c r="EKM226" s="18"/>
      <c r="EKN226" s="19"/>
      <c r="EKO226" s="28"/>
      <c r="EKP226" s="32"/>
      <c r="EKQ226" s="20"/>
      <c r="EKR226" s="18"/>
      <c r="EKS226" s="19"/>
      <c r="EKT226" s="28"/>
      <c r="EKU226" s="32"/>
      <c r="EKV226" s="20"/>
      <c r="EKW226" s="18"/>
      <c r="EKX226" s="19"/>
      <c r="EKY226" s="28"/>
      <c r="EKZ226" s="32"/>
      <c r="ELA226" s="20"/>
      <c r="ELB226" s="18"/>
      <c r="ELC226" s="19"/>
      <c r="ELD226" s="28"/>
      <c r="ELE226" s="32"/>
      <c r="ELF226" s="20"/>
      <c r="ELG226" s="18"/>
      <c r="ELH226" s="19"/>
      <c r="ELI226" s="28"/>
      <c r="ELJ226" s="32"/>
      <c r="ELK226" s="20"/>
      <c r="ELL226" s="18"/>
      <c r="ELM226" s="19"/>
      <c r="ELN226" s="28"/>
      <c r="ELO226" s="32"/>
      <c r="ELP226" s="20"/>
      <c r="ELQ226" s="18"/>
      <c r="ELR226" s="19"/>
      <c r="ELS226" s="28"/>
      <c r="ELT226" s="32"/>
      <c r="ELU226" s="20"/>
      <c r="ELV226" s="18"/>
      <c r="ELW226" s="19"/>
      <c r="ELX226" s="28"/>
      <c r="ELY226" s="32"/>
      <c r="ELZ226" s="20"/>
      <c r="EMA226" s="18"/>
      <c r="EMB226" s="19"/>
      <c r="EMC226" s="28"/>
      <c r="EMD226" s="32"/>
      <c r="EME226" s="20"/>
      <c r="EMF226" s="18"/>
      <c r="EMG226" s="19"/>
      <c r="EMH226" s="28"/>
      <c r="EMI226" s="32"/>
      <c r="EMJ226" s="20"/>
      <c r="EMK226" s="18"/>
      <c r="EML226" s="19"/>
      <c r="EMM226" s="28"/>
      <c r="EMN226" s="32"/>
      <c r="EMO226" s="20"/>
      <c r="EMP226" s="18"/>
      <c r="EMQ226" s="19"/>
      <c r="EMR226" s="28"/>
      <c r="EMS226" s="32"/>
      <c r="EMT226" s="20"/>
      <c r="EMU226" s="18"/>
      <c r="EMV226" s="19"/>
      <c r="EMW226" s="28"/>
      <c r="EMX226" s="32"/>
      <c r="EMY226" s="20"/>
      <c r="EMZ226" s="18"/>
      <c r="ENA226" s="19"/>
      <c r="ENB226" s="28"/>
      <c r="ENC226" s="32"/>
      <c r="END226" s="20"/>
      <c r="ENE226" s="18"/>
      <c r="ENF226" s="19"/>
      <c r="ENG226" s="28"/>
      <c r="ENH226" s="32"/>
      <c r="ENI226" s="20"/>
      <c r="ENJ226" s="18"/>
      <c r="ENK226" s="19"/>
      <c r="ENL226" s="28"/>
      <c r="ENM226" s="32"/>
      <c r="ENN226" s="20"/>
      <c r="ENO226" s="18"/>
      <c r="ENP226" s="19"/>
      <c r="ENQ226" s="28"/>
      <c r="ENR226" s="32"/>
      <c r="ENS226" s="20"/>
      <c r="ENT226" s="18"/>
      <c r="ENU226" s="19"/>
      <c r="ENV226" s="28"/>
      <c r="ENW226" s="32"/>
      <c r="ENX226" s="20"/>
      <c r="ENY226" s="18"/>
      <c r="ENZ226" s="19"/>
      <c r="EOA226" s="28"/>
      <c r="EOB226" s="32"/>
      <c r="EOC226" s="20"/>
      <c r="EOD226" s="18"/>
      <c r="EOE226" s="19"/>
      <c r="EOF226" s="28"/>
      <c r="EOG226" s="32"/>
      <c r="EOH226" s="20"/>
      <c r="EOI226" s="18"/>
      <c r="EOJ226" s="19"/>
      <c r="EOK226" s="28"/>
      <c r="EOL226" s="32"/>
      <c r="EOM226" s="20"/>
      <c r="EON226" s="18"/>
      <c r="EOO226" s="19"/>
      <c r="EOP226" s="28"/>
      <c r="EOQ226" s="32"/>
      <c r="EOR226" s="20"/>
      <c r="EOS226" s="18"/>
      <c r="EOT226" s="19"/>
      <c r="EOU226" s="28"/>
      <c r="EOV226" s="32"/>
      <c r="EOW226" s="20"/>
      <c r="EOX226" s="18"/>
      <c r="EOY226" s="19"/>
      <c r="EOZ226" s="28"/>
      <c r="EPA226" s="32"/>
      <c r="EPB226" s="20"/>
      <c r="EPC226" s="18"/>
      <c r="EPD226" s="19"/>
      <c r="EPE226" s="28"/>
      <c r="EPF226" s="32"/>
      <c r="EPG226" s="20"/>
      <c r="EPH226" s="18"/>
      <c r="EPI226" s="19"/>
      <c r="EPJ226" s="28"/>
      <c r="EPK226" s="32"/>
      <c r="EPL226" s="20"/>
      <c r="EPM226" s="18"/>
      <c r="EPN226" s="19"/>
      <c r="EPO226" s="28"/>
      <c r="EPP226" s="32"/>
      <c r="EPQ226" s="20"/>
      <c r="EPR226" s="18"/>
      <c r="EPS226" s="19"/>
      <c r="EPT226" s="28"/>
      <c r="EPU226" s="32"/>
      <c r="EPV226" s="20"/>
      <c r="EPW226" s="18"/>
      <c r="EPX226" s="19"/>
      <c r="EPY226" s="28"/>
      <c r="EPZ226" s="32"/>
      <c r="EQA226" s="20"/>
      <c r="EQB226" s="18"/>
      <c r="EQC226" s="19"/>
      <c r="EQD226" s="28"/>
      <c r="EQE226" s="32"/>
      <c r="EQF226" s="20"/>
      <c r="EQG226" s="18"/>
      <c r="EQH226" s="19"/>
      <c r="EQI226" s="28"/>
      <c r="EQJ226" s="32"/>
      <c r="EQK226" s="20"/>
      <c r="EQL226" s="18"/>
      <c r="EQM226" s="19"/>
      <c r="EQN226" s="28"/>
      <c r="EQO226" s="32"/>
      <c r="EQP226" s="20"/>
      <c r="EQQ226" s="18"/>
      <c r="EQR226" s="19"/>
      <c r="EQS226" s="28"/>
      <c r="EQT226" s="32"/>
      <c r="EQU226" s="20"/>
      <c r="EQV226" s="18"/>
      <c r="EQW226" s="19"/>
      <c r="EQX226" s="28"/>
      <c r="EQY226" s="32"/>
      <c r="EQZ226" s="20"/>
      <c r="ERA226" s="18"/>
      <c r="ERB226" s="19"/>
      <c r="ERC226" s="28"/>
      <c r="ERD226" s="32"/>
      <c r="ERE226" s="20"/>
      <c r="ERF226" s="18"/>
      <c r="ERG226" s="19"/>
      <c r="ERH226" s="28"/>
      <c r="ERI226" s="32"/>
      <c r="ERJ226" s="20"/>
      <c r="ERK226" s="18"/>
      <c r="ERL226" s="19"/>
      <c r="ERM226" s="28"/>
      <c r="ERN226" s="32"/>
      <c r="ERO226" s="20"/>
      <c r="ERP226" s="18"/>
      <c r="ERQ226" s="19"/>
      <c r="ERR226" s="28"/>
      <c r="ERS226" s="32"/>
      <c r="ERT226" s="20"/>
      <c r="ERU226" s="18"/>
      <c r="ERV226" s="19"/>
      <c r="ERW226" s="28"/>
      <c r="ERX226" s="32"/>
      <c r="ERY226" s="20"/>
      <c r="ERZ226" s="18"/>
      <c r="ESA226" s="19"/>
      <c r="ESB226" s="28"/>
      <c r="ESC226" s="32"/>
      <c r="ESD226" s="20"/>
      <c r="ESE226" s="18"/>
      <c r="ESF226" s="19"/>
      <c r="ESG226" s="28"/>
      <c r="ESH226" s="32"/>
      <c r="ESI226" s="20"/>
      <c r="ESJ226" s="18"/>
      <c r="ESK226" s="19"/>
      <c r="ESL226" s="28"/>
      <c r="ESM226" s="32"/>
      <c r="ESN226" s="20"/>
      <c r="ESO226" s="18"/>
      <c r="ESP226" s="19"/>
      <c r="ESQ226" s="28"/>
      <c r="ESR226" s="32"/>
      <c r="ESS226" s="20"/>
      <c r="EST226" s="18"/>
      <c r="ESU226" s="19"/>
      <c r="ESV226" s="28"/>
      <c r="ESW226" s="32"/>
      <c r="ESX226" s="20"/>
      <c r="ESY226" s="18"/>
      <c r="ESZ226" s="19"/>
      <c r="ETA226" s="28"/>
      <c r="ETB226" s="32"/>
      <c r="ETC226" s="20"/>
      <c r="ETD226" s="18"/>
      <c r="ETE226" s="19"/>
      <c r="ETF226" s="28"/>
      <c r="ETG226" s="32"/>
      <c r="ETH226" s="20"/>
      <c r="ETI226" s="18"/>
      <c r="ETJ226" s="19"/>
      <c r="ETK226" s="28"/>
      <c r="ETL226" s="32"/>
      <c r="ETM226" s="20"/>
      <c r="ETN226" s="18"/>
      <c r="ETO226" s="19"/>
      <c r="ETP226" s="28"/>
      <c r="ETQ226" s="32"/>
      <c r="ETR226" s="20"/>
      <c r="ETS226" s="18"/>
      <c r="ETT226" s="19"/>
      <c r="ETU226" s="28"/>
      <c r="ETV226" s="32"/>
      <c r="ETW226" s="20"/>
      <c r="ETX226" s="18"/>
      <c r="ETY226" s="19"/>
      <c r="ETZ226" s="28"/>
      <c r="EUA226" s="32"/>
      <c r="EUB226" s="20"/>
      <c r="EUC226" s="18"/>
      <c r="EUD226" s="19"/>
      <c r="EUE226" s="28"/>
      <c r="EUF226" s="32"/>
      <c r="EUG226" s="20"/>
      <c r="EUH226" s="18"/>
      <c r="EUI226" s="19"/>
      <c r="EUJ226" s="28"/>
      <c r="EUK226" s="32"/>
      <c r="EUL226" s="20"/>
      <c r="EUM226" s="18"/>
      <c r="EUN226" s="19"/>
      <c r="EUO226" s="28"/>
      <c r="EUP226" s="32"/>
      <c r="EUQ226" s="20"/>
      <c r="EUR226" s="18"/>
      <c r="EUS226" s="19"/>
      <c r="EUT226" s="28"/>
      <c r="EUU226" s="32"/>
      <c r="EUV226" s="20"/>
      <c r="EUW226" s="18"/>
      <c r="EUX226" s="19"/>
      <c r="EUY226" s="28"/>
      <c r="EUZ226" s="32"/>
      <c r="EVA226" s="20"/>
      <c r="EVB226" s="18"/>
      <c r="EVC226" s="19"/>
      <c r="EVD226" s="28"/>
      <c r="EVE226" s="32"/>
      <c r="EVF226" s="20"/>
      <c r="EVG226" s="18"/>
      <c r="EVH226" s="19"/>
      <c r="EVI226" s="28"/>
      <c r="EVJ226" s="32"/>
      <c r="EVK226" s="20"/>
      <c r="EVL226" s="18"/>
      <c r="EVM226" s="19"/>
      <c r="EVN226" s="28"/>
      <c r="EVO226" s="32"/>
      <c r="EVP226" s="20"/>
      <c r="EVQ226" s="18"/>
      <c r="EVR226" s="19"/>
      <c r="EVS226" s="28"/>
      <c r="EVT226" s="32"/>
      <c r="EVU226" s="20"/>
      <c r="EVV226" s="18"/>
      <c r="EVW226" s="19"/>
      <c r="EVX226" s="28"/>
      <c r="EVY226" s="32"/>
      <c r="EVZ226" s="20"/>
      <c r="EWA226" s="18"/>
      <c r="EWB226" s="19"/>
      <c r="EWC226" s="28"/>
      <c r="EWD226" s="32"/>
      <c r="EWE226" s="20"/>
      <c r="EWF226" s="18"/>
      <c r="EWG226" s="19"/>
      <c r="EWH226" s="28"/>
      <c r="EWI226" s="32"/>
      <c r="EWJ226" s="20"/>
      <c r="EWK226" s="18"/>
      <c r="EWL226" s="19"/>
      <c r="EWM226" s="28"/>
      <c r="EWN226" s="32"/>
      <c r="EWO226" s="20"/>
      <c r="EWP226" s="18"/>
      <c r="EWQ226" s="19"/>
      <c r="EWR226" s="28"/>
      <c r="EWS226" s="32"/>
      <c r="EWT226" s="20"/>
      <c r="EWU226" s="18"/>
      <c r="EWV226" s="19"/>
      <c r="EWW226" s="28"/>
      <c r="EWX226" s="32"/>
      <c r="EWY226" s="20"/>
      <c r="EWZ226" s="18"/>
      <c r="EXA226" s="19"/>
      <c r="EXB226" s="28"/>
      <c r="EXC226" s="32"/>
      <c r="EXD226" s="20"/>
      <c r="EXE226" s="18"/>
      <c r="EXF226" s="19"/>
      <c r="EXG226" s="28"/>
      <c r="EXH226" s="32"/>
      <c r="EXI226" s="20"/>
      <c r="EXJ226" s="18"/>
      <c r="EXK226" s="19"/>
      <c r="EXL226" s="28"/>
      <c r="EXM226" s="32"/>
      <c r="EXN226" s="20"/>
      <c r="EXO226" s="18"/>
      <c r="EXP226" s="19"/>
      <c r="EXQ226" s="28"/>
      <c r="EXR226" s="32"/>
      <c r="EXS226" s="20"/>
      <c r="EXT226" s="18"/>
      <c r="EXU226" s="19"/>
      <c r="EXV226" s="28"/>
      <c r="EXW226" s="32"/>
      <c r="EXX226" s="20"/>
      <c r="EXY226" s="18"/>
      <c r="EXZ226" s="19"/>
      <c r="EYA226" s="28"/>
      <c r="EYB226" s="32"/>
      <c r="EYC226" s="20"/>
      <c r="EYD226" s="18"/>
      <c r="EYE226" s="19"/>
      <c r="EYF226" s="28"/>
      <c r="EYG226" s="32"/>
      <c r="EYH226" s="20"/>
      <c r="EYI226" s="18"/>
      <c r="EYJ226" s="19"/>
      <c r="EYK226" s="28"/>
      <c r="EYL226" s="32"/>
      <c r="EYM226" s="20"/>
      <c r="EYN226" s="18"/>
      <c r="EYO226" s="19"/>
      <c r="EYP226" s="28"/>
      <c r="EYQ226" s="32"/>
      <c r="EYR226" s="20"/>
      <c r="EYS226" s="18"/>
      <c r="EYT226" s="19"/>
      <c r="EYU226" s="28"/>
      <c r="EYV226" s="32"/>
      <c r="EYW226" s="20"/>
      <c r="EYX226" s="18"/>
      <c r="EYY226" s="19"/>
      <c r="EYZ226" s="28"/>
      <c r="EZA226" s="32"/>
      <c r="EZB226" s="20"/>
      <c r="EZC226" s="18"/>
      <c r="EZD226" s="19"/>
      <c r="EZE226" s="28"/>
      <c r="EZF226" s="32"/>
      <c r="EZG226" s="20"/>
      <c r="EZH226" s="18"/>
      <c r="EZI226" s="19"/>
      <c r="EZJ226" s="28"/>
      <c r="EZK226" s="32"/>
      <c r="EZL226" s="20"/>
      <c r="EZM226" s="18"/>
      <c r="EZN226" s="19"/>
      <c r="EZO226" s="28"/>
      <c r="EZP226" s="32"/>
      <c r="EZQ226" s="20"/>
      <c r="EZR226" s="18"/>
      <c r="EZS226" s="19"/>
      <c r="EZT226" s="28"/>
      <c r="EZU226" s="32"/>
      <c r="EZV226" s="20"/>
      <c r="EZW226" s="18"/>
      <c r="EZX226" s="19"/>
      <c r="EZY226" s="28"/>
      <c r="EZZ226" s="32"/>
      <c r="FAA226" s="20"/>
      <c r="FAB226" s="18"/>
      <c r="FAC226" s="19"/>
      <c r="FAD226" s="28"/>
      <c r="FAE226" s="32"/>
      <c r="FAF226" s="20"/>
      <c r="FAG226" s="18"/>
      <c r="FAH226" s="19"/>
      <c r="FAI226" s="28"/>
      <c r="FAJ226" s="32"/>
      <c r="FAK226" s="20"/>
      <c r="FAL226" s="18"/>
      <c r="FAM226" s="19"/>
      <c r="FAN226" s="28"/>
      <c r="FAO226" s="32"/>
      <c r="FAP226" s="20"/>
      <c r="FAQ226" s="18"/>
      <c r="FAR226" s="19"/>
      <c r="FAS226" s="28"/>
      <c r="FAT226" s="32"/>
      <c r="FAU226" s="20"/>
      <c r="FAV226" s="18"/>
      <c r="FAW226" s="19"/>
      <c r="FAX226" s="28"/>
      <c r="FAY226" s="32"/>
      <c r="FAZ226" s="20"/>
      <c r="FBA226" s="18"/>
      <c r="FBB226" s="19"/>
      <c r="FBC226" s="28"/>
      <c r="FBD226" s="32"/>
      <c r="FBE226" s="20"/>
      <c r="FBF226" s="18"/>
      <c r="FBG226" s="19"/>
      <c r="FBH226" s="28"/>
      <c r="FBI226" s="32"/>
      <c r="FBJ226" s="20"/>
      <c r="FBK226" s="18"/>
      <c r="FBL226" s="19"/>
      <c r="FBM226" s="28"/>
      <c r="FBN226" s="32"/>
      <c r="FBO226" s="20"/>
      <c r="FBP226" s="18"/>
      <c r="FBQ226" s="19"/>
      <c r="FBR226" s="28"/>
      <c r="FBS226" s="32"/>
      <c r="FBT226" s="20"/>
      <c r="FBU226" s="18"/>
      <c r="FBV226" s="19"/>
      <c r="FBW226" s="28"/>
      <c r="FBX226" s="32"/>
      <c r="FBY226" s="20"/>
      <c r="FBZ226" s="18"/>
      <c r="FCA226" s="19"/>
      <c r="FCB226" s="28"/>
      <c r="FCC226" s="32"/>
      <c r="FCD226" s="20"/>
      <c r="FCE226" s="18"/>
      <c r="FCF226" s="19"/>
      <c r="FCG226" s="28"/>
      <c r="FCH226" s="32"/>
      <c r="FCI226" s="20"/>
      <c r="FCJ226" s="18"/>
      <c r="FCK226" s="19"/>
      <c r="FCL226" s="28"/>
      <c r="FCM226" s="32"/>
      <c r="FCN226" s="20"/>
      <c r="FCO226" s="18"/>
      <c r="FCP226" s="19"/>
      <c r="FCQ226" s="28"/>
      <c r="FCR226" s="32"/>
      <c r="FCS226" s="20"/>
      <c r="FCT226" s="18"/>
      <c r="FCU226" s="19"/>
      <c r="FCV226" s="28"/>
      <c r="FCW226" s="32"/>
      <c r="FCX226" s="20"/>
      <c r="FCY226" s="18"/>
      <c r="FCZ226" s="19"/>
      <c r="FDA226" s="28"/>
      <c r="FDB226" s="32"/>
      <c r="FDC226" s="20"/>
      <c r="FDD226" s="18"/>
      <c r="FDE226" s="19"/>
      <c r="FDF226" s="28"/>
      <c r="FDG226" s="32"/>
      <c r="FDH226" s="20"/>
      <c r="FDI226" s="18"/>
      <c r="FDJ226" s="19"/>
      <c r="FDK226" s="28"/>
      <c r="FDL226" s="32"/>
      <c r="FDM226" s="20"/>
      <c r="FDN226" s="18"/>
      <c r="FDO226" s="19"/>
      <c r="FDP226" s="28"/>
      <c r="FDQ226" s="32"/>
      <c r="FDR226" s="20"/>
      <c r="FDS226" s="18"/>
      <c r="FDT226" s="19"/>
      <c r="FDU226" s="28"/>
      <c r="FDV226" s="32"/>
      <c r="FDW226" s="20"/>
      <c r="FDX226" s="18"/>
      <c r="FDY226" s="19"/>
      <c r="FDZ226" s="28"/>
      <c r="FEA226" s="32"/>
      <c r="FEB226" s="20"/>
      <c r="FEC226" s="18"/>
      <c r="FED226" s="19"/>
      <c r="FEE226" s="28"/>
      <c r="FEF226" s="32"/>
      <c r="FEG226" s="20"/>
      <c r="FEH226" s="18"/>
      <c r="FEI226" s="19"/>
      <c r="FEJ226" s="28"/>
      <c r="FEK226" s="32"/>
      <c r="FEL226" s="20"/>
      <c r="FEM226" s="18"/>
      <c r="FEN226" s="19"/>
      <c r="FEO226" s="28"/>
      <c r="FEP226" s="32"/>
      <c r="FEQ226" s="20"/>
      <c r="FER226" s="18"/>
      <c r="FES226" s="19"/>
      <c r="FET226" s="28"/>
      <c r="FEU226" s="32"/>
      <c r="FEV226" s="20"/>
      <c r="FEW226" s="18"/>
      <c r="FEX226" s="19"/>
      <c r="FEY226" s="28"/>
      <c r="FEZ226" s="32"/>
      <c r="FFA226" s="20"/>
      <c r="FFB226" s="18"/>
      <c r="FFC226" s="19"/>
      <c r="FFD226" s="28"/>
      <c r="FFE226" s="32"/>
      <c r="FFF226" s="20"/>
      <c r="FFG226" s="18"/>
      <c r="FFH226" s="19"/>
      <c r="FFI226" s="28"/>
      <c r="FFJ226" s="32"/>
      <c r="FFK226" s="20"/>
      <c r="FFL226" s="18"/>
      <c r="FFM226" s="19"/>
      <c r="FFN226" s="28"/>
      <c r="FFO226" s="32"/>
      <c r="FFP226" s="20"/>
      <c r="FFQ226" s="18"/>
      <c r="FFR226" s="19"/>
      <c r="FFS226" s="28"/>
      <c r="FFT226" s="32"/>
      <c r="FFU226" s="20"/>
      <c r="FFV226" s="18"/>
      <c r="FFW226" s="19"/>
      <c r="FFX226" s="28"/>
      <c r="FFY226" s="32"/>
      <c r="FFZ226" s="20"/>
      <c r="FGA226" s="18"/>
      <c r="FGB226" s="19"/>
      <c r="FGC226" s="28"/>
      <c r="FGD226" s="32"/>
      <c r="FGE226" s="20"/>
      <c r="FGF226" s="18"/>
      <c r="FGG226" s="19"/>
      <c r="FGH226" s="28"/>
      <c r="FGI226" s="32"/>
      <c r="FGJ226" s="20"/>
      <c r="FGK226" s="18"/>
      <c r="FGL226" s="19"/>
      <c r="FGM226" s="28"/>
      <c r="FGN226" s="32"/>
      <c r="FGO226" s="20"/>
      <c r="FGP226" s="18"/>
      <c r="FGQ226" s="19"/>
      <c r="FGR226" s="28"/>
      <c r="FGS226" s="32"/>
      <c r="FGT226" s="20"/>
      <c r="FGU226" s="18"/>
      <c r="FGV226" s="19"/>
      <c r="FGW226" s="28"/>
      <c r="FGX226" s="32"/>
      <c r="FGY226" s="20"/>
      <c r="FGZ226" s="18"/>
      <c r="FHA226" s="19"/>
      <c r="FHB226" s="28"/>
      <c r="FHC226" s="32"/>
      <c r="FHD226" s="20"/>
      <c r="FHE226" s="18"/>
      <c r="FHF226" s="19"/>
      <c r="FHG226" s="28"/>
      <c r="FHH226" s="32"/>
      <c r="FHI226" s="20"/>
      <c r="FHJ226" s="18"/>
      <c r="FHK226" s="19"/>
      <c r="FHL226" s="28"/>
      <c r="FHM226" s="32"/>
      <c r="FHN226" s="20"/>
      <c r="FHO226" s="18"/>
      <c r="FHP226" s="19"/>
      <c r="FHQ226" s="28"/>
      <c r="FHR226" s="32"/>
      <c r="FHS226" s="20"/>
      <c r="FHT226" s="18"/>
      <c r="FHU226" s="19"/>
      <c r="FHV226" s="28"/>
      <c r="FHW226" s="32"/>
      <c r="FHX226" s="20"/>
      <c r="FHY226" s="18"/>
      <c r="FHZ226" s="19"/>
      <c r="FIA226" s="28"/>
      <c r="FIB226" s="32"/>
      <c r="FIC226" s="20"/>
      <c r="FID226" s="18"/>
      <c r="FIE226" s="19"/>
      <c r="FIF226" s="28"/>
      <c r="FIG226" s="32"/>
      <c r="FIH226" s="20"/>
      <c r="FII226" s="18"/>
      <c r="FIJ226" s="19"/>
      <c r="FIK226" s="28"/>
      <c r="FIL226" s="32"/>
      <c r="FIM226" s="20"/>
      <c r="FIN226" s="18"/>
      <c r="FIO226" s="19"/>
      <c r="FIP226" s="28"/>
      <c r="FIQ226" s="32"/>
      <c r="FIR226" s="20"/>
      <c r="FIS226" s="18"/>
      <c r="FIT226" s="19"/>
      <c r="FIU226" s="28"/>
      <c r="FIV226" s="32"/>
      <c r="FIW226" s="20"/>
      <c r="FIX226" s="18"/>
      <c r="FIY226" s="19"/>
      <c r="FIZ226" s="28"/>
      <c r="FJA226" s="32"/>
      <c r="FJB226" s="20"/>
      <c r="FJC226" s="18"/>
      <c r="FJD226" s="19"/>
      <c r="FJE226" s="28"/>
      <c r="FJF226" s="32"/>
      <c r="FJG226" s="20"/>
      <c r="FJH226" s="18"/>
      <c r="FJI226" s="19"/>
      <c r="FJJ226" s="28"/>
      <c r="FJK226" s="32"/>
      <c r="FJL226" s="20"/>
      <c r="FJM226" s="18"/>
      <c r="FJN226" s="19"/>
      <c r="FJO226" s="28"/>
      <c r="FJP226" s="32"/>
      <c r="FJQ226" s="20"/>
      <c r="FJR226" s="18"/>
      <c r="FJS226" s="19"/>
      <c r="FJT226" s="28"/>
      <c r="FJU226" s="32"/>
      <c r="FJV226" s="20"/>
      <c r="FJW226" s="18"/>
      <c r="FJX226" s="19"/>
      <c r="FJY226" s="28"/>
      <c r="FJZ226" s="32"/>
      <c r="FKA226" s="20"/>
      <c r="FKB226" s="18"/>
      <c r="FKC226" s="19"/>
      <c r="FKD226" s="28"/>
      <c r="FKE226" s="32"/>
      <c r="FKF226" s="20"/>
      <c r="FKG226" s="18"/>
      <c r="FKH226" s="19"/>
      <c r="FKI226" s="28"/>
      <c r="FKJ226" s="32"/>
      <c r="FKK226" s="20"/>
      <c r="FKL226" s="18"/>
      <c r="FKM226" s="19"/>
      <c r="FKN226" s="28"/>
      <c r="FKO226" s="32"/>
      <c r="FKP226" s="20"/>
      <c r="FKQ226" s="18"/>
      <c r="FKR226" s="19"/>
      <c r="FKS226" s="28"/>
      <c r="FKT226" s="32"/>
      <c r="FKU226" s="20"/>
      <c r="FKV226" s="18"/>
      <c r="FKW226" s="19"/>
      <c r="FKX226" s="28"/>
      <c r="FKY226" s="32"/>
      <c r="FKZ226" s="20"/>
      <c r="FLA226" s="18"/>
      <c r="FLB226" s="19"/>
      <c r="FLC226" s="28"/>
      <c r="FLD226" s="32"/>
      <c r="FLE226" s="20"/>
      <c r="FLF226" s="18"/>
      <c r="FLG226" s="19"/>
      <c r="FLH226" s="28"/>
      <c r="FLI226" s="32"/>
      <c r="FLJ226" s="20"/>
      <c r="FLK226" s="18"/>
      <c r="FLL226" s="19"/>
      <c r="FLM226" s="28"/>
      <c r="FLN226" s="32"/>
      <c r="FLO226" s="20"/>
      <c r="FLP226" s="18"/>
      <c r="FLQ226" s="19"/>
      <c r="FLR226" s="28"/>
      <c r="FLS226" s="32"/>
      <c r="FLT226" s="20"/>
      <c r="FLU226" s="18"/>
      <c r="FLV226" s="19"/>
      <c r="FLW226" s="28"/>
      <c r="FLX226" s="32"/>
      <c r="FLY226" s="20"/>
      <c r="FLZ226" s="18"/>
      <c r="FMA226" s="19"/>
      <c r="FMB226" s="28"/>
      <c r="FMC226" s="32"/>
      <c r="FMD226" s="20"/>
      <c r="FME226" s="18"/>
      <c r="FMF226" s="19"/>
      <c r="FMG226" s="28"/>
      <c r="FMH226" s="32"/>
      <c r="FMI226" s="20"/>
      <c r="FMJ226" s="18"/>
      <c r="FMK226" s="19"/>
      <c r="FML226" s="28"/>
      <c r="FMM226" s="32"/>
      <c r="FMN226" s="20"/>
      <c r="FMO226" s="18"/>
      <c r="FMP226" s="19"/>
      <c r="FMQ226" s="28"/>
      <c r="FMR226" s="32"/>
      <c r="FMS226" s="20"/>
      <c r="FMT226" s="18"/>
      <c r="FMU226" s="19"/>
      <c r="FMV226" s="28"/>
      <c r="FMW226" s="32"/>
      <c r="FMX226" s="20"/>
      <c r="FMY226" s="18"/>
      <c r="FMZ226" s="19"/>
      <c r="FNA226" s="28"/>
      <c r="FNB226" s="32"/>
      <c r="FNC226" s="20"/>
      <c r="FND226" s="18"/>
      <c r="FNE226" s="19"/>
      <c r="FNF226" s="28"/>
      <c r="FNG226" s="32"/>
      <c r="FNH226" s="20"/>
      <c r="FNI226" s="18"/>
      <c r="FNJ226" s="19"/>
      <c r="FNK226" s="28"/>
      <c r="FNL226" s="32"/>
      <c r="FNM226" s="20"/>
      <c r="FNN226" s="18"/>
      <c r="FNO226" s="19"/>
      <c r="FNP226" s="28"/>
      <c r="FNQ226" s="32"/>
      <c r="FNR226" s="20"/>
      <c r="FNS226" s="18"/>
      <c r="FNT226" s="19"/>
      <c r="FNU226" s="28"/>
      <c r="FNV226" s="32"/>
      <c r="FNW226" s="20"/>
      <c r="FNX226" s="18"/>
      <c r="FNY226" s="19"/>
      <c r="FNZ226" s="28"/>
      <c r="FOA226" s="32"/>
      <c r="FOB226" s="20"/>
      <c r="FOC226" s="18"/>
      <c r="FOD226" s="19"/>
      <c r="FOE226" s="28"/>
      <c r="FOF226" s="32"/>
      <c r="FOG226" s="20"/>
      <c r="FOH226" s="18"/>
      <c r="FOI226" s="19"/>
      <c r="FOJ226" s="28"/>
      <c r="FOK226" s="32"/>
      <c r="FOL226" s="20"/>
      <c r="FOM226" s="18"/>
      <c r="FON226" s="19"/>
      <c r="FOO226" s="28"/>
      <c r="FOP226" s="32"/>
      <c r="FOQ226" s="20"/>
      <c r="FOR226" s="18"/>
      <c r="FOS226" s="19"/>
      <c r="FOT226" s="28"/>
      <c r="FOU226" s="32"/>
      <c r="FOV226" s="20"/>
      <c r="FOW226" s="18"/>
      <c r="FOX226" s="19"/>
      <c r="FOY226" s="28"/>
      <c r="FOZ226" s="32"/>
      <c r="FPA226" s="20"/>
      <c r="FPB226" s="18"/>
      <c r="FPC226" s="19"/>
      <c r="FPD226" s="28"/>
      <c r="FPE226" s="32"/>
      <c r="FPF226" s="20"/>
      <c r="FPG226" s="18"/>
      <c r="FPH226" s="19"/>
      <c r="FPI226" s="28"/>
      <c r="FPJ226" s="32"/>
      <c r="FPK226" s="20"/>
      <c r="FPL226" s="18"/>
      <c r="FPM226" s="19"/>
      <c r="FPN226" s="28"/>
      <c r="FPO226" s="32"/>
      <c r="FPP226" s="20"/>
      <c r="FPQ226" s="18"/>
      <c r="FPR226" s="19"/>
      <c r="FPS226" s="28"/>
      <c r="FPT226" s="32"/>
      <c r="FPU226" s="20"/>
      <c r="FPV226" s="18"/>
      <c r="FPW226" s="19"/>
      <c r="FPX226" s="28"/>
      <c r="FPY226" s="32"/>
      <c r="FPZ226" s="20"/>
      <c r="FQA226" s="18"/>
      <c r="FQB226" s="19"/>
      <c r="FQC226" s="28"/>
      <c r="FQD226" s="32"/>
      <c r="FQE226" s="20"/>
      <c r="FQF226" s="18"/>
      <c r="FQG226" s="19"/>
      <c r="FQH226" s="28"/>
      <c r="FQI226" s="32"/>
      <c r="FQJ226" s="20"/>
      <c r="FQK226" s="18"/>
      <c r="FQL226" s="19"/>
      <c r="FQM226" s="28"/>
      <c r="FQN226" s="32"/>
      <c r="FQO226" s="20"/>
      <c r="FQP226" s="18"/>
      <c r="FQQ226" s="19"/>
      <c r="FQR226" s="28"/>
      <c r="FQS226" s="32"/>
      <c r="FQT226" s="20"/>
      <c r="FQU226" s="18"/>
      <c r="FQV226" s="19"/>
      <c r="FQW226" s="28"/>
      <c r="FQX226" s="32"/>
      <c r="FQY226" s="20"/>
      <c r="FQZ226" s="18"/>
      <c r="FRA226" s="19"/>
      <c r="FRB226" s="28"/>
      <c r="FRC226" s="32"/>
      <c r="FRD226" s="20"/>
      <c r="FRE226" s="18"/>
      <c r="FRF226" s="19"/>
      <c r="FRG226" s="28"/>
      <c r="FRH226" s="32"/>
      <c r="FRI226" s="20"/>
      <c r="FRJ226" s="18"/>
      <c r="FRK226" s="19"/>
      <c r="FRL226" s="28"/>
      <c r="FRM226" s="32"/>
      <c r="FRN226" s="20"/>
      <c r="FRO226" s="18"/>
      <c r="FRP226" s="19"/>
      <c r="FRQ226" s="28"/>
      <c r="FRR226" s="32"/>
      <c r="FRS226" s="20"/>
      <c r="FRT226" s="18"/>
      <c r="FRU226" s="19"/>
      <c r="FRV226" s="28"/>
      <c r="FRW226" s="32"/>
      <c r="FRX226" s="20"/>
      <c r="FRY226" s="18"/>
      <c r="FRZ226" s="19"/>
      <c r="FSA226" s="28"/>
      <c r="FSB226" s="32"/>
      <c r="FSC226" s="20"/>
      <c r="FSD226" s="18"/>
      <c r="FSE226" s="19"/>
      <c r="FSF226" s="28"/>
      <c r="FSG226" s="32"/>
      <c r="FSH226" s="20"/>
      <c r="FSI226" s="18"/>
      <c r="FSJ226" s="19"/>
      <c r="FSK226" s="28"/>
      <c r="FSL226" s="32"/>
      <c r="FSM226" s="20"/>
      <c r="FSN226" s="18"/>
      <c r="FSO226" s="19"/>
      <c r="FSP226" s="28"/>
      <c r="FSQ226" s="32"/>
      <c r="FSR226" s="20"/>
      <c r="FSS226" s="18"/>
      <c r="FST226" s="19"/>
      <c r="FSU226" s="28"/>
      <c r="FSV226" s="32"/>
      <c r="FSW226" s="20"/>
      <c r="FSX226" s="18"/>
      <c r="FSY226" s="19"/>
      <c r="FSZ226" s="28"/>
      <c r="FTA226" s="32"/>
      <c r="FTB226" s="20"/>
      <c r="FTC226" s="18"/>
      <c r="FTD226" s="19"/>
      <c r="FTE226" s="28"/>
      <c r="FTF226" s="32"/>
      <c r="FTG226" s="20"/>
      <c r="FTH226" s="18"/>
      <c r="FTI226" s="19"/>
      <c r="FTJ226" s="28"/>
      <c r="FTK226" s="32"/>
      <c r="FTL226" s="20"/>
      <c r="FTM226" s="18"/>
      <c r="FTN226" s="19"/>
      <c r="FTO226" s="28"/>
      <c r="FTP226" s="32"/>
      <c r="FTQ226" s="20"/>
      <c r="FTR226" s="18"/>
      <c r="FTS226" s="19"/>
      <c r="FTT226" s="28"/>
      <c r="FTU226" s="32"/>
      <c r="FTV226" s="20"/>
      <c r="FTW226" s="18"/>
      <c r="FTX226" s="19"/>
      <c r="FTY226" s="28"/>
      <c r="FTZ226" s="32"/>
      <c r="FUA226" s="20"/>
      <c r="FUB226" s="18"/>
      <c r="FUC226" s="19"/>
      <c r="FUD226" s="28"/>
      <c r="FUE226" s="32"/>
      <c r="FUF226" s="20"/>
      <c r="FUG226" s="18"/>
      <c r="FUH226" s="19"/>
      <c r="FUI226" s="28"/>
      <c r="FUJ226" s="32"/>
      <c r="FUK226" s="20"/>
      <c r="FUL226" s="18"/>
      <c r="FUM226" s="19"/>
      <c r="FUN226" s="28"/>
      <c r="FUO226" s="32"/>
      <c r="FUP226" s="20"/>
      <c r="FUQ226" s="18"/>
      <c r="FUR226" s="19"/>
      <c r="FUS226" s="28"/>
      <c r="FUT226" s="32"/>
      <c r="FUU226" s="20"/>
      <c r="FUV226" s="18"/>
      <c r="FUW226" s="19"/>
      <c r="FUX226" s="28"/>
      <c r="FUY226" s="32"/>
      <c r="FUZ226" s="20"/>
      <c r="FVA226" s="18"/>
      <c r="FVB226" s="19"/>
      <c r="FVC226" s="28"/>
      <c r="FVD226" s="32"/>
      <c r="FVE226" s="20"/>
      <c r="FVF226" s="18"/>
      <c r="FVG226" s="19"/>
      <c r="FVH226" s="28"/>
      <c r="FVI226" s="32"/>
      <c r="FVJ226" s="20"/>
      <c r="FVK226" s="18"/>
      <c r="FVL226" s="19"/>
      <c r="FVM226" s="28"/>
      <c r="FVN226" s="32"/>
      <c r="FVO226" s="20"/>
      <c r="FVP226" s="18"/>
      <c r="FVQ226" s="19"/>
      <c r="FVR226" s="28"/>
      <c r="FVS226" s="32"/>
      <c r="FVT226" s="20"/>
      <c r="FVU226" s="18"/>
      <c r="FVV226" s="19"/>
      <c r="FVW226" s="28"/>
      <c r="FVX226" s="32"/>
      <c r="FVY226" s="20"/>
      <c r="FVZ226" s="18"/>
      <c r="FWA226" s="19"/>
      <c r="FWB226" s="28"/>
      <c r="FWC226" s="32"/>
      <c r="FWD226" s="20"/>
      <c r="FWE226" s="18"/>
      <c r="FWF226" s="19"/>
      <c r="FWG226" s="28"/>
      <c r="FWH226" s="32"/>
      <c r="FWI226" s="20"/>
      <c r="FWJ226" s="18"/>
      <c r="FWK226" s="19"/>
      <c r="FWL226" s="28"/>
      <c r="FWM226" s="32"/>
      <c r="FWN226" s="20"/>
      <c r="FWO226" s="18"/>
      <c r="FWP226" s="19"/>
      <c r="FWQ226" s="28"/>
      <c r="FWR226" s="32"/>
      <c r="FWS226" s="20"/>
      <c r="FWT226" s="18"/>
      <c r="FWU226" s="19"/>
      <c r="FWV226" s="28"/>
      <c r="FWW226" s="32"/>
      <c r="FWX226" s="20"/>
      <c r="FWY226" s="18"/>
      <c r="FWZ226" s="19"/>
      <c r="FXA226" s="28"/>
      <c r="FXB226" s="32"/>
      <c r="FXC226" s="20"/>
      <c r="FXD226" s="18"/>
      <c r="FXE226" s="19"/>
      <c r="FXF226" s="28"/>
      <c r="FXG226" s="32"/>
      <c r="FXH226" s="20"/>
      <c r="FXI226" s="18"/>
      <c r="FXJ226" s="19"/>
      <c r="FXK226" s="28"/>
      <c r="FXL226" s="32"/>
      <c r="FXM226" s="20"/>
      <c r="FXN226" s="18"/>
      <c r="FXO226" s="19"/>
      <c r="FXP226" s="28"/>
      <c r="FXQ226" s="32"/>
      <c r="FXR226" s="20"/>
      <c r="FXS226" s="18"/>
      <c r="FXT226" s="19"/>
      <c r="FXU226" s="28"/>
      <c r="FXV226" s="32"/>
      <c r="FXW226" s="20"/>
      <c r="FXX226" s="18"/>
      <c r="FXY226" s="19"/>
      <c r="FXZ226" s="28"/>
      <c r="FYA226" s="32"/>
      <c r="FYB226" s="20"/>
      <c r="FYC226" s="18"/>
      <c r="FYD226" s="19"/>
      <c r="FYE226" s="28"/>
      <c r="FYF226" s="32"/>
      <c r="FYG226" s="20"/>
      <c r="FYH226" s="18"/>
      <c r="FYI226" s="19"/>
      <c r="FYJ226" s="28"/>
      <c r="FYK226" s="32"/>
      <c r="FYL226" s="20"/>
      <c r="FYM226" s="18"/>
      <c r="FYN226" s="19"/>
      <c r="FYO226" s="28"/>
      <c r="FYP226" s="32"/>
      <c r="FYQ226" s="20"/>
      <c r="FYR226" s="18"/>
      <c r="FYS226" s="19"/>
      <c r="FYT226" s="28"/>
      <c r="FYU226" s="32"/>
      <c r="FYV226" s="20"/>
      <c r="FYW226" s="18"/>
      <c r="FYX226" s="19"/>
      <c r="FYY226" s="28"/>
      <c r="FYZ226" s="32"/>
      <c r="FZA226" s="20"/>
      <c r="FZB226" s="18"/>
      <c r="FZC226" s="19"/>
      <c r="FZD226" s="28"/>
      <c r="FZE226" s="32"/>
      <c r="FZF226" s="20"/>
      <c r="FZG226" s="18"/>
      <c r="FZH226" s="19"/>
      <c r="FZI226" s="28"/>
      <c r="FZJ226" s="32"/>
      <c r="FZK226" s="20"/>
      <c r="FZL226" s="18"/>
      <c r="FZM226" s="19"/>
      <c r="FZN226" s="28"/>
      <c r="FZO226" s="32"/>
      <c r="FZP226" s="20"/>
      <c r="FZQ226" s="18"/>
      <c r="FZR226" s="19"/>
      <c r="FZS226" s="28"/>
      <c r="FZT226" s="32"/>
      <c r="FZU226" s="20"/>
      <c r="FZV226" s="18"/>
      <c r="FZW226" s="19"/>
      <c r="FZX226" s="28"/>
      <c r="FZY226" s="32"/>
      <c r="FZZ226" s="20"/>
      <c r="GAA226" s="18"/>
      <c r="GAB226" s="19"/>
      <c r="GAC226" s="28"/>
      <c r="GAD226" s="32"/>
      <c r="GAE226" s="20"/>
      <c r="GAF226" s="18"/>
      <c r="GAG226" s="19"/>
      <c r="GAH226" s="28"/>
      <c r="GAI226" s="32"/>
      <c r="GAJ226" s="20"/>
      <c r="GAK226" s="18"/>
      <c r="GAL226" s="19"/>
      <c r="GAM226" s="28"/>
      <c r="GAN226" s="32"/>
      <c r="GAO226" s="20"/>
      <c r="GAP226" s="18"/>
      <c r="GAQ226" s="19"/>
      <c r="GAR226" s="28"/>
      <c r="GAS226" s="32"/>
      <c r="GAT226" s="20"/>
      <c r="GAU226" s="18"/>
      <c r="GAV226" s="19"/>
      <c r="GAW226" s="28"/>
      <c r="GAX226" s="32"/>
      <c r="GAY226" s="20"/>
      <c r="GAZ226" s="18"/>
      <c r="GBA226" s="19"/>
      <c r="GBB226" s="28"/>
      <c r="GBC226" s="32"/>
      <c r="GBD226" s="20"/>
      <c r="GBE226" s="18"/>
      <c r="GBF226" s="19"/>
      <c r="GBG226" s="28"/>
      <c r="GBH226" s="32"/>
      <c r="GBI226" s="20"/>
      <c r="GBJ226" s="18"/>
      <c r="GBK226" s="19"/>
      <c r="GBL226" s="28"/>
      <c r="GBM226" s="32"/>
      <c r="GBN226" s="20"/>
      <c r="GBO226" s="18"/>
      <c r="GBP226" s="19"/>
      <c r="GBQ226" s="28"/>
      <c r="GBR226" s="32"/>
      <c r="GBS226" s="20"/>
      <c r="GBT226" s="18"/>
      <c r="GBU226" s="19"/>
      <c r="GBV226" s="28"/>
      <c r="GBW226" s="32"/>
      <c r="GBX226" s="20"/>
      <c r="GBY226" s="18"/>
      <c r="GBZ226" s="19"/>
      <c r="GCA226" s="28"/>
      <c r="GCB226" s="32"/>
      <c r="GCC226" s="20"/>
      <c r="GCD226" s="18"/>
      <c r="GCE226" s="19"/>
      <c r="GCF226" s="28"/>
      <c r="GCG226" s="32"/>
      <c r="GCH226" s="20"/>
      <c r="GCI226" s="18"/>
      <c r="GCJ226" s="19"/>
      <c r="GCK226" s="28"/>
      <c r="GCL226" s="32"/>
      <c r="GCM226" s="20"/>
      <c r="GCN226" s="18"/>
      <c r="GCO226" s="19"/>
      <c r="GCP226" s="28"/>
      <c r="GCQ226" s="32"/>
      <c r="GCR226" s="20"/>
      <c r="GCS226" s="18"/>
      <c r="GCT226" s="19"/>
      <c r="GCU226" s="28"/>
      <c r="GCV226" s="32"/>
      <c r="GCW226" s="20"/>
      <c r="GCX226" s="18"/>
      <c r="GCY226" s="19"/>
      <c r="GCZ226" s="28"/>
      <c r="GDA226" s="32"/>
      <c r="GDB226" s="20"/>
      <c r="GDC226" s="18"/>
      <c r="GDD226" s="19"/>
      <c r="GDE226" s="28"/>
      <c r="GDF226" s="32"/>
      <c r="GDG226" s="20"/>
      <c r="GDH226" s="18"/>
      <c r="GDI226" s="19"/>
      <c r="GDJ226" s="28"/>
      <c r="GDK226" s="32"/>
      <c r="GDL226" s="20"/>
      <c r="GDM226" s="18"/>
      <c r="GDN226" s="19"/>
      <c r="GDO226" s="28"/>
      <c r="GDP226" s="32"/>
      <c r="GDQ226" s="20"/>
      <c r="GDR226" s="18"/>
      <c r="GDS226" s="19"/>
      <c r="GDT226" s="28"/>
      <c r="GDU226" s="32"/>
      <c r="GDV226" s="20"/>
      <c r="GDW226" s="18"/>
      <c r="GDX226" s="19"/>
      <c r="GDY226" s="28"/>
      <c r="GDZ226" s="32"/>
      <c r="GEA226" s="20"/>
      <c r="GEB226" s="18"/>
      <c r="GEC226" s="19"/>
      <c r="GED226" s="28"/>
      <c r="GEE226" s="32"/>
      <c r="GEF226" s="20"/>
      <c r="GEG226" s="18"/>
      <c r="GEH226" s="19"/>
      <c r="GEI226" s="28"/>
      <c r="GEJ226" s="32"/>
      <c r="GEK226" s="20"/>
      <c r="GEL226" s="18"/>
      <c r="GEM226" s="19"/>
      <c r="GEN226" s="28"/>
      <c r="GEO226" s="32"/>
      <c r="GEP226" s="20"/>
      <c r="GEQ226" s="18"/>
      <c r="GER226" s="19"/>
      <c r="GES226" s="28"/>
      <c r="GET226" s="32"/>
      <c r="GEU226" s="20"/>
      <c r="GEV226" s="18"/>
      <c r="GEW226" s="19"/>
      <c r="GEX226" s="28"/>
      <c r="GEY226" s="32"/>
      <c r="GEZ226" s="20"/>
      <c r="GFA226" s="18"/>
      <c r="GFB226" s="19"/>
      <c r="GFC226" s="28"/>
      <c r="GFD226" s="32"/>
      <c r="GFE226" s="20"/>
      <c r="GFF226" s="18"/>
      <c r="GFG226" s="19"/>
      <c r="GFH226" s="28"/>
      <c r="GFI226" s="32"/>
      <c r="GFJ226" s="20"/>
      <c r="GFK226" s="18"/>
      <c r="GFL226" s="19"/>
      <c r="GFM226" s="28"/>
      <c r="GFN226" s="32"/>
      <c r="GFO226" s="20"/>
      <c r="GFP226" s="18"/>
      <c r="GFQ226" s="19"/>
      <c r="GFR226" s="28"/>
      <c r="GFS226" s="32"/>
      <c r="GFT226" s="20"/>
      <c r="GFU226" s="18"/>
      <c r="GFV226" s="19"/>
      <c r="GFW226" s="28"/>
      <c r="GFX226" s="32"/>
      <c r="GFY226" s="20"/>
      <c r="GFZ226" s="18"/>
      <c r="GGA226" s="19"/>
      <c r="GGB226" s="28"/>
      <c r="GGC226" s="32"/>
      <c r="GGD226" s="20"/>
      <c r="GGE226" s="18"/>
      <c r="GGF226" s="19"/>
      <c r="GGG226" s="28"/>
      <c r="GGH226" s="32"/>
      <c r="GGI226" s="20"/>
      <c r="GGJ226" s="18"/>
      <c r="GGK226" s="19"/>
      <c r="GGL226" s="28"/>
      <c r="GGM226" s="32"/>
      <c r="GGN226" s="20"/>
      <c r="GGO226" s="18"/>
      <c r="GGP226" s="19"/>
      <c r="GGQ226" s="28"/>
      <c r="GGR226" s="32"/>
      <c r="GGS226" s="20"/>
      <c r="GGT226" s="18"/>
      <c r="GGU226" s="19"/>
      <c r="GGV226" s="28"/>
      <c r="GGW226" s="32"/>
      <c r="GGX226" s="20"/>
      <c r="GGY226" s="18"/>
      <c r="GGZ226" s="19"/>
      <c r="GHA226" s="28"/>
      <c r="GHB226" s="32"/>
      <c r="GHC226" s="20"/>
      <c r="GHD226" s="18"/>
      <c r="GHE226" s="19"/>
      <c r="GHF226" s="28"/>
      <c r="GHG226" s="32"/>
      <c r="GHH226" s="20"/>
      <c r="GHI226" s="18"/>
      <c r="GHJ226" s="19"/>
      <c r="GHK226" s="28"/>
      <c r="GHL226" s="32"/>
      <c r="GHM226" s="20"/>
      <c r="GHN226" s="18"/>
      <c r="GHO226" s="19"/>
      <c r="GHP226" s="28"/>
      <c r="GHQ226" s="32"/>
      <c r="GHR226" s="20"/>
      <c r="GHS226" s="18"/>
      <c r="GHT226" s="19"/>
      <c r="GHU226" s="28"/>
      <c r="GHV226" s="32"/>
      <c r="GHW226" s="20"/>
      <c r="GHX226" s="18"/>
      <c r="GHY226" s="19"/>
      <c r="GHZ226" s="28"/>
      <c r="GIA226" s="32"/>
      <c r="GIB226" s="20"/>
      <c r="GIC226" s="18"/>
      <c r="GID226" s="19"/>
      <c r="GIE226" s="28"/>
      <c r="GIF226" s="32"/>
      <c r="GIG226" s="20"/>
      <c r="GIH226" s="18"/>
      <c r="GII226" s="19"/>
      <c r="GIJ226" s="28"/>
      <c r="GIK226" s="32"/>
      <c r="GIL226" s="20"/>
      <c r="GIM226" s="18"/>
      <c r="GIN226" s="19"/>
      <c r="GIO226" s="28"/>
      <c r="GIP226" s="32"/>
      <c r="GIQ226" s="20"/>
      <c r="GIR226" s="18"/>
      <c r="GIS226" s="19"/>
      <c r="GIT226" s="28"/>
      <c r="GIU226" s="32"/>
      <c r="GIV226" s="20"/>
      <c r="GIW226" s="18"/>
      <c r="GIX226" s="19"/>
      <c r="GIY226" s="28"/>
      <c r="GIZ226" s="32"/>
      <c r="GJA226" s="20"/>
      <c r="GJB226" s="18"/>
      <c r="GJC226" s="19"/>
      <c r="GJD226" s="28"/>
      <c r="GJE226" s="32"/>
      <c r="GJF226" s="20"/>
      <c r="GJG226" s="18"/>
      <c r="GJH226" s="19"/>
      <c r="GJI226" s="28"/>
      <c r="GJJ226" s="32"/>
      <c r="GJK226" s="20"/>
      <c r="GJL226" s="18"/>
      <c r="GJM226" s="19"/>
      <c r="GJN226" s="28"/>
      <c r="GJO226" s="32"/>
      <c r="GJP226" s="20"/>
      <c r="GJQ226" s="18"/>
      <c r="GJR226" s="19"/>
      <c r="GJS226" s="28"/>
      <c r="GJT226" s="32"/>
      <c r="GJU226" s="20"/>
      <c r="GJV226" s="18"/>
      <c r="GJW226" s="19"/>
      <c r="GJX226" s="28"/>
      <c r="GJY226" s="32"/>
      <c r="GJZ226" s="20"/>
      <c r="GKA226" s="18"/>
      <c r="GKB226" s="19"/>
      <c r="GKC226" s="28"/>
      <c r="GKD226" s="32"/>
      <c r="GKE226" s="20"/>
      <c r="GKF226" s="18"/>
      <c r="GKG226" s="19"/>
      <c r="GKH226" s="28"/>
      <c r="GKI226" s="32"/>
      <c r="GKJ226" s="20"/>
      <c r="GKK226" s="18"/>
      <c r="GKL226" s="19"/>
      <c r="GKM226" s="28"/>
      <c r="GKN226" s="32"/>
      <c r="GKO226" s="20"/>
      <c r="GKP226" s="18"/>
      <c r="GKQ226" s="19"/>
      <c r="GKR226" s="28"/>
      <c r="GKS226" s="32"/>
      <c r="GKT226" s="20"/>
      <c r="GKU226" s="18"/>
      <c r="GKV226" s="19"/>
      <c r="GKW226" s="28"/>
      <c r="GKX226" s="32"/>
      <c r="GKY226" s="20"/>
      <c r="GKZ226" s="18"/>
      <c r="GLA226" s="19"/>
      <c r="GLB226" s="28"/>
      <c r="GLC226" s="32"/>
      <c r="GLD226" s="20"/>
      <c r="GLE226" s="18"/>
      <c r="GLF226" s="19"/>
      <c r="GLG226" s="28"/>
      <c r="GLH226" s="32"/>
      <c r="GLI226" s="20"/>
      <c r="GLJ226" s="18"/>
      <c r="GLK226" s="19"/>
      <c r="GLL226" s="28"/>
      <c r="GLM226" s="32"/>
      <c r="GLN226" s="20"/>
      <c r="GLO226" s="18"/>
      <c r="GLP226" s="19"/>
      <c r="GLQ226" s="28"/>
      <c r="GLR226" s="32"/>
      <c r="GLS226" s="20"/>
      <c r="GLT226" s="18"/>
      <c r="GLU226" s="19"/>
      <c r="GLV226" s="28"/>
      <c r="GLW226" s="32"/>
      <c r="GLX226" s="20"/>
      <c r="GLY226" s="18"/>
      <c r="GLZ226" s="19"/>
      <c r="GMA226" s="28"/>
      <c r="GMB226" s="32"/>
      <c r="GMC226" s="20"/>
      <c r="GMD226" s="18"/>
      <c r="GME226" s="19"/>
      <c r="GMF226" s="28"/>
      <c r="GMG226" s="32"/>
      <c r="GMH226" s="20"/>
      <c r="GMI226" s="18"/>
      <c r="GMJ226" s="19"/>
      <c r="GMK226" s="28"/>
      <c r="GML226" s="32"/>
      <c r="GMM226" s="20"/>
      <c r="GMN226" s="18"/>
      <c r="GMO226" s="19"/>
      <c r="GMP226" s="28"/>
      <c r="GMQ226" s="32"/>
      <c r="GMR226" s="20"/>
      <c r="GMS226" s="18"/>
      <c r="GMT226" s="19"/>
      <c r="GMU226" s="28"/>
      <c r="GMV226" s="32"/>
      <c r="GMW226" s="20"/>
      <c r="GMX226" s="18"/>
      <c r="GMY226" s="19"/>
      <c r="GMZ226" s="28"/>
      <c r="GNA226" s="32"/>
      <c r="GNB226" s="20"/>
      <c r="GNC226" s="18"/>
      <c r="GND226" s="19"/>
      <c r="GNE226" s="28"/>
      <c r="GNF226" s="32"/>
      <c r="GNG226" s="20"/>
      <c r="GNH226" s="18"/>
      <c r="GNI226" s="19"/>
      <c r="GNJ226" s="28"/>
      <c r="GNK226" s="32"/>
      <c r="GNL226" s="20"/>
      <c r="GNM226" s="18"/>
      <c r="GNN226" s="19"/>
      <c r="GNO226" s="28"/>
      <c r="GNP226" s="32"/>
      <c r="GNQ226" s="20"/>
      <c r="GNR226" s="18"/>
      <c r="GNS226" s="19"/>
      <c r="GNT226" s="28"/>
      <c r="GNU226" s="32"/>
      <c r="GNV226" s="20"/>
      <c r="GNW226" s="18"/>
      <c r="GNX226" s="19"/>
      <c r="GNY226" s="28"/>
      <c r="GNZ226" s="32"/>
      <c r="GOA226" s="20"/>
      <c r="GOB226" s="18"/>
      <c r="GOC226" s="19"/>
      <c r="GOD226" s="28"/>
      <c r="GOE226" s="32"/>
      <c r="GOF226" s="20"/>
      <c r="GOG226" s="18"/>
      <c r="GOH226" s="19"/>
      <c r="GOI226" s="28"/>
      <c r="GOJ226" s="32"/>
      <c r="GOK226" s="20"/>
      <c r="GOL226" s="18"/>
      <c r="GOM226" s="19"/>
      <c r="GON226" s="28"/>
      <c r="GOO226" s="32"/>
      <c r="GOP226" s="20"/>
      <c r="GOQ226" s="18"/>
      <c r="GOR226" s="19"/>
      <c r="GOS226" s="28"/>
      <c r="GOT226" s="32"/>
      <c r="GOU226" s="20"/>
      <c r="GOV226" s="18"/>
      <c r="GOW226" s="19"/>
      <c r="GOX226" s="28"/>
      <c r="GOY226" s="32"/>
      <c r="GOZ226" s="20"/>
      <c r="GPA226" s="18"/>
      <c r="GPB226" s="19"/>
      <c r="GPC226" s="28"/>
      <c r="GPD226" s="32"/>
      <c r="GPE226" s="20"/>
      <c r="GPF226" s="18"/>
      <c r="GPG226" s="19"/>
      <c r="GPH226" s="28"/>
      <c r="GPI226" s="32"/>
      <c r="GPJ226" s="20"/>
      <c r="GPK226" s="18"/>
      <c r="GPL226" s="19"/>
      <c r="GPM226" s="28"/>
      <c r="GPN226" s="32"/>
      <c r="GPO226" s="20"/>
      <c r="GPP226" s="18"/>
      <c r="GPQ226" s="19"/>
      <c r="GPR226" s="28"/>
      <c r="GPS226" s="32"/>
      <c r="GPT226" s="20"/>
      <c r="GPU226" s="18"/>
      <c r="GPV226" s="19"/>
      <c r="GPW226" s="28"/>
      <c r="GPX226" s="32"/>
      <c r="GPY226" s="20"/>
      <c r="GPZ226" s="18"/>
      <c r="GQA226" s="19"/>
      <c r="GQB226" s="28"/>
      <c r="GQC226" s="32"/>
      <c r="GQD226" s="20"/>
      <c r="GQE226" s="18"/>
      <c r="GQF226" s="19"/>
      <c r="GQG226" s="28"/>
      <c r="GQH226" s="32"/>
      <c r="GQI226" s="20"/>
      <c r="GQJ226" s="18"/>
      <c r="GQK226" s="19"/>
      <c r="GQL226" s="28"/>
      <c r="GQM226" s="32"/>
      <c r="GQN226" s="20"/>
      <c r="GQO226" s="18"/>
      <c r="GQP226" s="19"/>
      <c r="GQQ226" s="28"/>
      <c r="GQR226" s="32"/>
      <c r="GQS226" s="20"/>
      <c r="GQT226" s="18"/>
      <c r="GQU226" s="19"/>
      <c r="GQV226" s="28"/>
      <c r="GQW226" s="32"/>
      <c r="GQX226" s="20"/>
      <c r="GQY226" s="18"/>
      <c r="GQZ226" s="19"/>
      <c r="GRA226" s="28"/>
      <c r="GRB226" s="32"/>
      <c r="GRC226" s="20"/>
      <c r="GRD226" s="18"/>
      <c r="GRE226" s="19"/>
      <c r="GRF226" s="28"/>
      <c r="GRG226" s="32"/>
      <c r="GRH226" s="20"/>
      <c r="GRI226" s="18"/>
      <c r="GRJ226" s="19"/>
      <c r="GRK226" s="28"/>
      <c r="GRL226" s="32"/>
      <c r="GRM226" s="20"/>
      <c r="GRN226" s="18"/>
      <c r="GRO226" s="19"/>
      <c r="GRP226" s="28"/>
      <c r="GRQ226" s="32"/>
      <c r="GRR226" s="20"/>
      <c r="GRS226" s="18"/>
      <c r="GRT226" s="19"/>
      <c r="GRU226" s="28"/>
      <c r="GRV226" s="32"/>
      <c r="GRW226" s="20"/>
      <c r="GRX226" s="18"/>
      <c r="GRY226" s="19"/>
      <c r="GRZ226" s="28"/>
      <c r="GSA226" s="32"/>
      <c r="GSB226" s="20"/>
      <c r="GSC226" s="18"/>
      <c r="GSD226" s="19"/>
      <c r="GSE226" s="28"/>
      <c r="GSF226" s="32"/>
      <c r="GSG226" s="20"/>
      <c r="GSH226" s="18"/>
      <c r="GSI226" s="19"/>
      <c r="GSJ226" s="28"/>
      <c r="GSK226" s="32"/>
      <c r="GSL226" s="20"/>
      <c r="GSM226" s="18"/>
      <c r="GSN226" s="19"/>
      <c r="GSO226" s="28"/>
      <c r="GSP226" s="32"/>
      <c r="GSQ226" s="20"/>
      <c r="GSR226" s="18"/>
      <c r="GSS226" s="19"/>
      <c r="GST226" s="28"/>
      <c r="GSU226" s="32"/>
      <c r="GSV226" s="20"/>
      <c r="GSW226" s="18"/>
      <c r="GSX226" s="19"/>
      <c r="GSY226" s="28"/>
      <c r="GSZ226" s="32"/>
      <c r="GTA226" s="20"/>
      <c r="GTB226" s="18"/>
      <c r="GTC226" s="19"/>
      <c r="GTD226" s="28"/>
      <c r="GTE226" s="32"/>
      <c r="GTF226" s="20"/>
      <c r="GTG226" s="18"/>
      <c r="GTH226" s="19"/>
      <c r="GTI226" s="28"/>
      <c r="GTJ226" s="32"/>
      <c r="GTK226" s="20"/>
      <c r="GTL226" s="18"/>
      <c r="GTM226" s="19"/>
      <c r="GTN226" s="28"/>
      <c r="GTO226" s="32"/>
      <c r="GTP226" s="20"/>
      <c r="GTQ226" s="18"/>
      <c r="GTR226" s="19"/>
      <c r="GTS226" s="28"/>
      <c r="GTT226" s="32"/>
      <c r="GTU226" s="20"/>
      <c r="GTV226" s="18"/>
      <c r="GTW226" s="19"/>
      <c r="GTX226" s="28"/>
      <c r="GTY226" s="32"/>
      <c r="GTZ226" s="20"/>
      <c r="GUA226" s="18"/>
      <c r="GUB226" s="19"/>
      <c r="GUC226" s="28"/>
      <c r="GUD226" s="32"/>
      <c r="GUE226" s="20"/>
      <c r="GUF226" s="18"/>
      <c r="GUG226" s="19"/>
      <c r="GUH226" s="28"/>
      <c r="GUI226" s="32"/>
      <c r="GUJ226" s="20"/>
      <c r="GUK226" s="18"/>
      <c r="GUL226" s="19"/>
      <c r="GUM226" s="28"/>
      <c r="GUN226" s="32"/>
      <c r="GUO226" s="20"/>
      <c r="GUP226" s="18"/>
      <c r="GUQ226" s="19"/>
      <c r="GUR226" s="28"/>
      <c r="GUS226" s="32"/>
      <c r="GUT226" s="20"/>
      <c r="GUU226" s="18"/>
      <c r="GUV226" s="19"/>
      <c r="GUW226" s="28"/>
      <c r="GUX226" s="32"/>
      <c r="GUY226" s="20"/>
      <c r="GUZ226" s="18"/>
      <c r="GVA226" s="19"/>
      <c r="GVB226" s="28"/>
      <c r="GVC226" s="32"/>
      <c r="GVD226" s="20"/>
      <c r="GVE226" s="18"/>
      <c r="GVF226" s="19"/>
      <c r="GVG226" s="28"/>
      <c r="GVH226" s="32"/>
      <c r="GVI226" s="20"/>
      <c r="GVJ226" s="18"/>
      <c r="GVK226" s="19"/>
      <c r="GVL226" s="28"/>
      <c r="GVM226" s="32"/>
      <c r="GVN226" s="20"/>
      <c r="GVO226" s="18"/>
      <c r="GVP226" s="19"/>
      <c r="GVQ226" s="28"/>
      <c r="GVR226" s="32"/>
      <c r="GVS226" s="20"/>
      <c r="GVT226" s="18"/>
      <c r="GVU226" s="19"/>
      <c r="GVV226" s="28"/>
      <c r="GVW226" s="32"/>
      <c r="GVX226" s="20"/>
      <c r="GVY226" s="18"/>
      <c r="GVZ226" s="19"/>
      <c r="GWA226" s="28"/>
      <c r="GWB226" s="32"/>
      <c r="GWC226" s="20"/>
      <c r="GWD226" s="18"/>
      <c r="GWE226" s="19"/>
      <c r="GWF226" s="28"/>
      <c r="GWG226" s="32"/>
      <c r="GWH226" s="20"/>
      <c r="GWI226" s="18"/>
      <c r="GWJ226" s="19"/>
      <c r="GWK226" s="28"/>
      <c r="GWL226" s="32"/>
      <c r="GWM226" s="20"/>
      <c r="GWN226" s="18"/>
      <c r="GWO226" s="19"/>
      <c r="GWP226" s="28"/>
      <c r="GWQ226" s="32"/>
      <c r="GWR226" s="20"/>
      <c r="GWS226" s="18"/>
      <c r="GWT226" s="19"/>
      <c r="GWU226" s="28"/>
      <c r="GWV226" s="32"/>
      <c r="GWW226" s="20"/>
      <c r="GWX226" s="18"/>
      <c r="GWY226" s="19"/>
      <c r="GWZ226" s="28"/>
      <c r="GXA226" s="32"/>
      <c r="GXB226" s="20"/>
      <c r="GXC226" s="18"/>
      <c r="GXD226" s="19"/>
      <c r="GXE226" s="28"/>
      <c r="GXF226" s="32"/>
      <c r="GXG226" s="20"/>
      <c r="GXH226" s="18"/>
      <c r="GXI226" s="19"/>
      <c r="GXJ226" s="28"/>
      <c r="GXK226" s="32"/>
      <c r="GXL226" s="20"/>
      <c r="GXM226" s="18"/>
      <c r="GXN226" s="19"/>
      <c r="GXO226" s="28"/>
      <c r="GXP226" s="32"/>
      <c r="GXQ226" s="20"/>
      <c r="GXR226" s="18"/>
      <c r="GXS226" s="19"/>
      <c r="GXT226" s="28"/>
      <c r="GXU226" s="32"/>
      <c r="GXV226" s="20"/>
      <c r="GXW226" s="18"/>
      <c r="GXX226" s="19"/>
      <c r="GXY226" s="28"/>
      <c r="GXZ226" s="32"/>
      <c r="GYA226" s="20"/>
      <c r="GYB226" s="18"/>
      <c r="GYC226" s="19"/>
      <c r="GYD226" s="28"/>
      <c r="GYE226" s="32"/>
      <c r="GYF226" s="20"/>
      <c r="GYG226" s="18"/>
      <c r="GYH226" s="19"/>
      <c r="GYI226" s="28"/>
      <c r="GYJ226" s="32"/>
      <c r="GYK226" s="20"/>
      <c r="GYL226" s="18"/>
      <c r="GYM226" s="19"/>
      <c r="GYN226" s="28"/>
      <c r="GYO226" s="32"/>
      <c r="GYP226" s="20"/>
      <c r="GYQ226" s="18"/>
      <c r="GYR226" s="19"/>
      <c r="GYS226" s="28"/>
      <c r="GYT226" s="32"/>
      <c r="GYU226" s="20"/>
      <c r="GYV226" s="18"/>
      <c r="GYW226" s="19"/>
      <c r="GYX226" s="28"/>
      <c r="GYY226" s="32"/>
      <c r="GYZ226" s="20"/>
      <c r="GZA226" s="18"/>
      <c r="GZB226" s="19"/>
      <c r="GZC226" s="28"/>
      <c r="GZD226" s="32"/>
      <c r="GZE226" s="20"/>
      <c r="GZF226" s="18"/>
      <c r="GZG226" s="19"/>
      <c r="GZH226" s="28"/>
      <c r="GZI226" s="32"/>
      <c r="GZJ226" s="20"/>
      <c r="GZK226" s="18"/>
      <c r="GZL226" s="19"/>
      <c r="GZM226" s="28"/>
      <c r="GZN226" s="32"/>
      <c r="GZO226" s="20"/>
      <c r="GZP226" s="18"/>
      <c r="GZQ226" s="19"/>
      <c r="GZR226" s="28"/>
      <c r="GZS226" s="32"/>
      <c r="GZT226" s="20"/>
      <c r="GZU226" s="18"/>
      <c r="GZV226" s="19"/>
      <c r="GZW226" s="28"/>
      <c r="GZX226" s="32"/>
      <c r="GZY226" s="20"/>
      <c r="GZZ226" s="18"/>
      <c r="HAA226" s="19"/>
      <c r="HAB226" s="28"/>
      <c r="HAC226" s="32"/>
      <c r="HAD226" s="20"/>
      <c r="HAE226" s="18"/>
      <c r="HAF226" s="19"/>
      <c r="HAG226" s="28"/>
      <c r="HAH226" s="32"/>
      <c r="HAI226" s="20"/>
      <c r="HAJ226" s="18"/>
      <c r="HAK226" s="19"/>
      <c r="HAL226" s="28"/>
      <c r="HAM226" s="32"/>
      <c r="HAN226" s="20"/>
      <c r="HAO226" s="18"/>
      <c r="HAP226" s="19"/>
      <c r="HAQ226" s="28"/>
      <c r="HAR226" s="32"/>
      <c r="HAS226" s="20"/>
      <c r="HAT226" s="18"/>
      <c r="HAU226" s="19"/>
      <c r="HAV226" s="28"/>
      <c r="HAW226" s="32"/>
      <c r="HAX226" s="20"/>
      <c r="HAY226" s="18"/>
      <c r="HAZ226" s="19"/>
      <c r="HBA226" s="28"/>
      <c r="HBB226" s="32"/>
      <c r="HBC226" s="20"/>
      <c r="HBD226" s="18"/>
      <c r="HBE226" s="19"/>
      <c r="HBF226" s="28"/>
      <c r="HBG226" s="32"/>
      <c r="HBH226" s="20"/>
      <c r="HBI226" s="18"/>
      <c r="HBJ226" s="19"/>
      <c r="HBK226" s="28"/>
      <c r="HBL226" s="32"/>
      <c r="HBM226" s="20"/>
      <c r="HBN226" s="18"/>
      <c r="HBO226" s="19"/>
      <c r="HBP226" s="28"/>
      <c r="HBQ226" s="32"/>
      <c r="HBR226" s="20"/>
      <c r="HBS226" s="18"/>
      <c r="HBT226" s="19"/>
      <c r="HBU226" s="28"/>
      <c r="HBV226" s="32"/>
      <c r="HBW226" s="20"/>
      <c r="HBX226" s="18"/>
      <c r="HBY226" s="19"/>
      <c r="HBZ226" s="28"/>
      <c r="HCA226" s="32"/>
      <c r="HCB226" s="20"/>
      <c r="HCC226" s="18"/>
      <c r="HCD226" s="19"/>
      <c r="HCE226" s="28"/>
      <c r="HCF226" s="32"/>
      <c r="HCG226" s="20"/>
      <c r="HCH226" s="18"/>
      <c r="HCI226" s="19"/>
      <c r="HCJ226" s="28"/>
      <c r="HCK226" s="32"/>
      <c r="HCL226" s="20"/>
      <c r="HCM226" s="18"/>
      <c r="HCN226" s="19"/>
      <c r="HCO226" s="28"/>
      <c r="HCP226" s="32"/>
      <c r="HCQ226" s="20"/>
      <c r="HCR226" s="18"/>
      <c r="HCS226" s="19"/>
      <c r="HCT226" s="28"/>
      <c r="HCU226" s="32"/>
      <c r="HCV226" s="20"/>
      <c r="HCW226" s="18"/>
      <c r="HCX226" s="19"/>
      <c r="HCY226" s="28"/>
      <c r="HCZ226" s="32"/>
      <c r="HDA226" s="20"/>
      <c r="HDB226" s="18"/>
      <c r="HDC226" s="19"/>
      <c r="HDD226" s="28"/>
      <c r="HDE226" s="32"/>
      <c r="HDF226" s="20"/>
      <c r="HDG226" s="18"/>
      <c r="HDH226" s="19"/>
      <c r="HDI226" s="28"/>
      <c r="HDJ226" s="32"/>
      <c r="HDK226" s="20"/>
      <c r="HDL226" s="18"/>
      <c r="HDM226" s="19"/>
      <c r="HDN226" s="28"/>
      <c r="HDO226" s="32"/>
      <c r="HDP226" s="20"/>
      <c r="HDQ226" s="18"/>
      <c r="HDR226" s="19"/>
      <c r="HDS226" s="28"/>
      <c r="HDT226" s="32"/>
      <c r="HDU226" s="20"/>
      <c r="HDV226" s="18"/>
      <c r="HDW226" s="19"/>
      <c r="HDX226" s="28"/>
      <c r="HDY226" s="32"/>
      <c r="HDZ226" s="20"/>
      <c r="HEA226" s="18"/>
      <c r="HEB226" s="19"/>
      <c r="HEC226" s="28"/>
      <c r="HED226" s="32"/>
      <c r="HEE226" s="20"/>
      <c r="HEF226" s="18"/>
      <c r="HEG226" s="19"/>
      <c r="HEH226" s="28"/>
      <c r="HEI226" s="32"/>
      <c r="HEJ226" s="20"/>
      <c r="HEK226" s="18"/>
      <c r="HEL226" s="19"/>
      <c r="HEM226" s="28"/>
      <c r="HEN226" s="32"/>
      <c r="HEO226" s="20"/>
      <c r="HEP226" s="18"/>
      <c r="HEQ226" s="19"/>
      <c r="HER226" s="28"/>
      <c r="HES226" s="32"/>
      <c r="HET226" s="20"/>
      <c r="HEU226" s="18"/>
      <c r="HEV226" s="19"/>
      <c r="HEW226" s="28"/>
      <c r="HEX226" s="32"/>
      <c r="HEY226" s="20"/>
      <c r="HEZ226" s="18"/>
      <c r="HFA226" s="19"/>
      <c r="HFB226" s="28"/>
      <c r="HFC226" s="32"/>
      <c r="HFD226" s="20"/>
      <c r="HFE226" s="18"/>
      <c r="HFF226" s="19"/>
      <c r="HFG226" s="28"/>
      <c r="HFH226" s="32"/>
      <c r="HFI226" s="20"/>
      <c r="HFJ226" s="18"/>
      <c r="HFK226" s="19"/>
      <c r="HFL226" s="28"/>
      <c r="HFM226" s="32"/>
      <c r="HFN226" s="20"/>
      <c r="HFO226" s="18"/>
      <c r="HFP226" s="19"/>
      <c r="HFQ226" s="28"/>
      <c r="HFR226" s="32"/>
      <c r="HFS226" s="20"/>
      <c r="HFT226" s="18"/>
      <c r="HFU226" s="19"/>
      <c r="HFV226" s="28"/>
      <c r="HFW226" s="32"/>
      <c r="HFX226" s="20"/>
      <c r="HFY226" s="18"/>
      <c r="HFZ226" s="19"/>
      <c r="HGA226" s="28"/>
      <c r="HGB226" s="32"/>
      <c r="HGC226" s="20"/>
      <c r="HGD226" s="18"/>
      <c r="HGE226" s="19"/>
      <c r="HGF226" s="28"/>
      <c r="HGG226" s="32"/>
      <c r="HGH226" s="20"/>
      <c r="HGI226" s="18"/>
      <c r="HGJ226" s="19"/>
      <c r="HGK226" s="28"/>
      <c r="HGL226" s="32"/>
      <c r="HGM226" s="20"/>
      <c r="HGN226" s="18"/>
      <c r="HGO226" s="19"/>
      <c r="HGP226" s="28"/>
      <c r="HGQ226" s="32"/>
      <c r="HGR226" s="20"/>
      <c r="HGS226" s="18"/>
      <c r="HGT226" s="19"/>
      <c r="HGU226" s="28"/>
      <c r="HGV226" s="32"/>
      <c r="HGW226" s="20"/>
      <c r="HGX226" s="18"/>
      <c r="HGY226" s="19"/>
      <c r="HGZ226" s="28"/>
      <c r="HHA226" s="32"/>
      <c r="HHB226" s="20"/>
      <c r="HHC226" s="18"/>
      <c r="HHD226" s="19"/>
      <c r="HHE226" s="28"/>
      <c r="HHF226" s="32"/>
      <c r="HHG226" s="20"/>
      <c r="HHH226" s="18"/>
      <c r="HHI226" s="19"/>
      <c r="HHJ226" s="28"/>
      <c r="HHK226" s="32"/>
      <c r="HHL226" s="20"/>
      <c r="HHM226" s="18"/>
      <c r="HHN226" s="19"/>
      <c r="HHO226" s="28"/>
      <c r="HHP226" s="32"/>
      <c r="HHQ226" s="20"/>
      <c r="HHR226" s="18"/>
      <c r="HHS226" s="19"/>
      <c r="HHT226" s="28"/>
      <c r="HHU226" s="32"/>
      <c r="HHV226" s="20"/>
      <c r="HHW226" s="18"/>
      <c r="HHX226" s="19"/>
      <c r="HHY226" s="28"/>
      <c r="HHZ226" s="32"/>
      <c r="HIA226" s="20"/>
      <c r="HIB226" s="18"/>
      <c r="HIC226" s="19"/>
      <c r="HID226" s="28"/>
      <c r="HIE226" s="32"/>
      <c r="HIF226" s="20"/>
      <c r="HIG226" s="18"/>
      <c r="HIH226" s="19"/>
      <c r="HII226" s="28"/>
      <c r="HIJ226" s="32"/>
      <c r="HIK226" s="20"/>
      <c r="HIL226" s="18"/>
      <c r="HIM226" s="19"/>
      <c r="HIN226" s="28"/>
      <c r="HIO226" s="32"/>
      <c r="HIP226" s="20"/>
      <c r="HIQ226" s="18"/>
      <c r="HIR226" s="19"/>
      <c r="HIS226" s="28"/>
      <c r="HIT226" s="32"/>
      <c r="HIU226" s="20"/>
      <c r="HIV226" s="18"/>
      <c r="HIW226" s="19"/>
      <c r="HIX226" s="28"/>
      <c r="HIY226" s="32"/>
      <c r="HIZ226" s="20"/>
      <c r="HJA226" s="18"/>
      <c r="HJB226" s="19"/>
      <c r="HJC226" s="28"/>
      <c r="HJD226" s="32"/>
      <c r="HJE226" s="20"/>
      <c r="HJF226" s="18"/>
      <c r="HJG226" s="19"/>
      <c r="HJH226" s="28"/>
      <c r="HJI226" s="32"/>
      <c r="HJJ226" s="20"/>
      <c r="HJK226" s="18"/>
      <c r="HJL226" s="19"/>
      <c r="HJM226" s="28"/>
      <c r="HJN226" s="32"/>
      <c r="HJO226" s="20"/>
      <c r="HJP226" s="18"/>
      <c r="HJQ226" s="19"/>
      <c r="HJR226" s="28"/>
      <c r="HJS226" s="32"/>
      <c r="HJT226" s="20"/>
      <c r="HJU226" s="18"/>
      <c r="HJV226" s="19"/>
      <c r="HJW226" s="28"/>
      <c r="HJX226" s="32"/>
      <c r="HJY226" s="20"/>
      <c r="HJZ226" s="18"/>
      <c r="HKA226" s="19"/>
      <c r="HKB226" s="28"/>
      <c r="HKC226" s="32"/>
      <c r="HKD226" s="20"/>
      <c r="HKE226" s="18"/>
      <c r="HKF226" s="19"/>
      <c r="HKG226" s="28"/>
      <c r="HKH226" s="32"/>
      <c r="HKI226" s="20"/>
      <c r="HKJ226" s="18"/>
      <c r="HKK226" s="19"/>
      <c r="HKL226" s="28"/>
      <c r="HKM226" s="32"/>
      <c r="HKN226" s="20"/>
      <c r="HKO226" s="18"/>
      <c r="HKP226" s="19"/>
      <c r="HKQ226" s="28"/>
      <c r="HKR226" s="32"/>
      <c r="HKS226" s="20"/>
      <c r="HKT226" s="18"/>
      <c r="HKU226" s="19"/>
      <c r="HKV226" s="28"/>
      <c r="HKW226" s="32"/>
      <c r="HKX226" s="20"/>
      <c r="HKY226" s="18"/>
      <c r="HKZ226" s="19"/>
      <c r="HLA226" s="28"/>
      <c r="HLB226" s="32"/>
      <c r="HLC226" s="20"/>
      <c r="HLD226" s="18"/>
      <c r="HLE226" s="19"/>
      <c r="HLF226" s="28"/>
      <c r="HLG226" s="32"/>
      <c r="HLH226" s="20"/>
      <c r="HLI226" s="18"/>
      <c r="HLJ226" s="19"/>
      <c r="HLK226" s="28"/>
      <c r="HLL226" s="32"/>
      <c r="HLM226" s="20"/>
      <c r="HLN226" s="18"/>
      <c r="HLO226" s="19"/>
      <c r="HLP226" s="28"/>
      <c r="HLQ226" s="32"/>
      <c r="HLR226" s="20"/>
      <c r="HLS226" s="18"/>
      <c r="HLT226" s="19"/>
      <c r="HLU226" s="28"/>
      <c r="HLV226" s="32"/>
      <c r="HLW226" s="20"/>
      <c r="HLX226" s="18"/>
      <c r="HLY226" s="19"/>
      <c r="HLZ226" s="28"/>
      <c r="HMA226" s="32"/>
      <c r="HMB226" s="20"/>
      <c r="HMC226" s="18"/>
      <c r="HMD226" s="19"/>
      <c r="HME226" s="28"/>
      <c r="HMF226" s="32"/>
      <c r="HMG226" s="20"/>
      <c r="HMH226" s="18"/>
      <c r="HMI226" s="19"/>
      <c r="HMJ226" s="28"/>
      <c r="HMK226" s="32"/>
      <c r="HML226" s="20"/>
      <c r="HMM226" s="18"/>
      <c r="HMN226" s="19"/>
      <c r="HMO226" s="28"/>
      <c r="HMP226" s="32"/>
      <c r="HMQ226" s="20"/>
      <c r="HMR226" s="18"/>
      <c r="HMS226" s="19"/>
      <c r="HMT226" s="28"/>
      <c r="HMU226" s="32"/>
      <c r="HMV226" s="20"/>
      <c r="HMW226" s="18"/>
      <c r="HMX226" s="19"/>
      <c r="HMY226" s="28"/>
      <c r="HMZ226" s="32"/>
      <c r="HNA226" s="20"/>
      <c r="HNB226" s="18"/>
      <c r="HNC226" s="19"/>
      <c r="HND226" s="28"/>
      <c r="HNE226" s="32"/>
      <c r="HNF226" s="20"/>
      <c r="HNG226" s="18"/>
      <c r="HNH226" s="19"/>
      <c r="HNI226" s="28"/>
      <c r="HNJ226" s="32"/>
      <c r="HNK226" s="20"/>
      <c r="HNL226" s="18"/>
      <c r="HNM226" s="19"/>
      <c r="HNN226" s="28"/>
      <c r="HNO226" s="32"/>
      <c r="HNP226" s="20"/>
      <c r="HNQ226" s="18"/>
      <c r="HNR226" s="19"/>
      <c r="HNS226" s="28"/>
      <c r="HNT226" s="32"/>
      <c r="HNU226" s="20"/>
      <c r="HNV226" s="18"/>
      <c r="HNW226" s="19"/>
      <c r="HNX226" s="28"/>
      <c r="HNY226" s="32"/>
      <c r="HNZ226" s="20"/>
      <c r="HOA226" s="18"/>
      <c r="HOB226" s="19"/>
      <c r="HOC226" s="28"/>
      <c r="HOD226" s="32"/>
      <c r="HOE226" s="20"/>
      <c r="HOF226" s="18"/>
      <c r="HOG226" s="19"/>
      <c r="HOH226" s="28"/>
      <c r="HOI226" s="32"/>
      <c r="HOJ226" s="20"/>
      <c r="HOK226" s="18"/>
      <c r="HOL226" s="19"/>
      <c r="HOM226" s="28"/>
      <c r="HON226" s="32"/>
      <c r="HOO226" s="20"/>
      <c r="HOP226" s="18"/>
      <c r="HOQ226" s="19"/>
      <c r="HOR226" s="28"/>
      <c r="HOS226" s="32"/>
      <c r="HOT226" s="20"/>
      <c r="HOU226" s="18"/>
      <c r="HOV226" s="19"/>
      <c r="HOW226" s="28"/>
      <c r="HOX226" s="32"/>
      <c r="HOY226" s="20"/>
      <c r="HOZ226" s="18"/>
      <c r="HPA226" s="19"/>
      <c r="HPB226" s="28"/>
      <c r="HPC226" s="32"/>
      <c r="HPD226" s="20"/>
      <c r="HPE226" s="18"/>
      <c r="HPF226" s="19"/>
      <c r="HPG226" s="28"/>
      <c r="HPH226" s="32"/>
      <c r="HPI226" s="20"/>
      <c r="HPJ226" s="18"/>
      <c r="HPK226" s="19"/>
      <c r="HPL226" s="28"/>
      <c r="HPM226" s="32"/>
      <c r="HPN226" s="20"/>
      <c r="HPO226" s="18"/>
      <c r="HPP226" s="19"/>
      <c r="HPQ226" s="28"/>
      <c r="HPR226" s="32"/>
      <c r="HPS226" s="20"/>
      <c r="HPT226" s="18"/>
      <c r="HPU226" s="19"/>
      <c r="HPV226" s="28"/>
      <c r="HPW226" s="32"/>
      <c r="HPX226" s="20"/>
      <c r="HPY226" s="18"/>
      <c r="HPZ226" s="19"/>
      <c r="HQA226" s="28"/>
      <c r="HQB226" s="32"/>
      <c r="HQC226" s="20"/>
      <c r="HQD226" s="18"/>
      <c r="HQE226" s="19"/>
      <c r="HQF226" s="28"/>
      <c r="HQG226" s="32"/>
      <c r="HQH226" s="20"/>
      <c r="HQI226" s="18"/>
      <c r="HQJ226" s="19"/>
      <c r="HQK226" s="28"/>
      <c r="HQL226" s="32"/>
      <c r="HQM226" s="20"/>
      <c r="HQN226" s="18"/>
      <c r="HQO226" s="19"/>
      <c r="HQP226" s="28"/>
      <c r="HQQ226" s="32"/>
      <c r="HQR226" s="20"/>
      <c r="HQS226" s="18"/>
      <c r="HQT226" s="19"/>
      <c r="HQU226" s="28"/>
      <c r="HQV226" s="32"/>
      <c r="HQW226" s="20"/>
      <c r="HQX226" s="18"/>
      <c r="HQY226" s="19"/>
      <c r="HQZ226" s="28"/>
      <c r="HRA226" s="32"/>
      <c r="HRB226" s="20"/>
      <c r="HRC226" s="18"/>
      <c r="HRD226" s="19"/>
      <c r="HRE226" s="28"/>
      <c r="HRF226" s="32"/>
      <c r="HRG226" s="20"/>
      <c r="HRH226" s="18"/>
      <c r="HRI226" s="19"/>
      <c r="HRJ226" s="28"/>
      <c r="HRK226" s="32"/>
      <c r="HRL226" s="20"/>
      <c r="HRM226" s="18"/>
      <c r="HRN226" s="19"/>
      <c r="HRO226" s="28"/>
      <c r="HRP226" s="32"/>
      <c r="HRQ226" s="20"/>
      <c r="HRR226" s="18"/>
      <c r="HRS226" s="19"/>
      <c r="HRT226" s="28"/>
      <c r="HRU226" s="32"/>
      <c r="HRV226" s="20"/>
      <c r="HRW226" s="18"/>
      <c r="HRX226" s="19"/>
      <c r="HRY226" s="28"/>
      <c r="HRZ226" s="32"/>
      <c r="HSA226" s="20"/>
      <c r="HSB226" s="18"/>
      <c r="HSC226" s="19"/>
      <c r="HSD226" s="28"/>
      <c r="HSE226" s="32"/>
      <c r="HSF226" s="20"/>
      <c r="HSG226" s="18"/>
      <c r="HSH226" s="19"/>
      <c r="HSI226" s="28"/>
      <c r="HSJ226" s="32"/>
      <c r="HSK226" s="20"/>
      <c r="HSL226" s="18"/>
      <c r="HSM226" s="19"/>
      <c r="HSN226" s="28"/>
      <c r="HSO226" s="32"/>
      <c r="HSP226" s="20"/>
      <c r="HSQ226" s="18"/>
      <c r="HSR226" s="19"/>
      <c r="HSS226" s="28"/>
      <c r="HST226" s="32"/>
      <c r="HSU226" s="20"/>
      <c r="HSV226" s="18"/>
      <c r="HSW226" s="19"/>
      <c r="HSX226" s="28"/>
      <c r="HSY226" s="32"/>
      <c r="HSZ226" s="20"/>
      <c r="HTA226" s="18"/>
      <c r="HTB226" s="19"/>
      <c r="HTC226" s="28"/>
      <c r="HTD226" s="32"/>
      <c r="HTE226" s="20"/>
      <c r="HTF226" s="18"/>
      <c r="HTG226" s="19"/>
      <c r="HTH226" s="28"/>
      <c r="HTI226" s="32"/>
      <c r="HTJ226" s="20"/>
      <c r="HTK226" s="18"/>
      <c r="HTL226" s="19"/>
      <c r="HTM226" s="28"/>
      <c r="HTN226" s="32"/>
      <c r="HTO226" s="20"/>
      <c r="HTP226" s="18"/>
      <c r="HTQ226" s="19"/>
      <c r="HTR226" s="28"/>
      <c r="HTS226" s="32"/>
      <c r="HTT226" s="20"/>
      <c r="HTU226" s="18"/>
      <c r="HTV226" s="19"/>
      <c r="HTW226" s="28"/>
      <c r="HTX226" s="32"/>
      <c r="HTY226" s="20"/>
      <c r="HTZ226" s="18"/>
      <c r="HUA226" s="19"/>
      <c r="HUB226" s="28"/>
      <c r="HUC226" s="32"/>
      <c r="HUD226" s="20"/>
      <c r="HUE226" s="18"/>
      <c r="HUF226" s="19"/>
      <c r="HUG226" s="28"/>
      <c r="HUH226" s="32"/>
      <c r="HUI226" s="20"/>
      <c r="HUJ226" s="18"/>
      <c r="HUK226" s="19"/>
      <c r="HUL226" s="28"/>
      <c r="HUM226" s="32"/>
      <c r="HUN226" s="20"/>
      <c r="HUO226" s="18"/>
      <c r="HUP226" s="19"/>
      <c r="HUQ226" s="28"/>
      <c r="HUR226" s="32"/>
      <c r="HUS226" s="20"/>
      <c r="HUT226" s="18"/>
      <c r="HUU226" s="19"/>
      <c r="HUV226" s="28"/>
      <c r="HUW226" s="32"/>
      <c r="HUX226" s="20"/>
      <c r="HUY226" s="18"/>
      <c r="HUZ226" s="19"/>
      <c r="HVA226" s="28"/>
      <c r="HVB226" s="32"/>
      <c r="HVC226" s="20"/>
      <c r="HVD226" s="18"/>
      <c r="HVE226" s="19"/>
      <c r="HVF226" s="28"/>
      <c r="HVG226" s="32"/>
      <c r="HVH226" s="20"/>
      <c r="HVI226" s="18"/>
      <c r="HVJ226" s="19"/>
      <c r="HVK226" s="28"/>
      <c r="HVL226" s="32"/>
      <c r="HVM226" s="20"/>
      <c r="HVN226" s="18"/>
      <c r="HVO226" s="19"/>
      <c r="HVP226" s="28"/>
      <c r="HVQ226" s="32"/>
      <c r="HVR226" s="20"/>
      <c r="HVS226" s="18"/>
      <c r="HVT226" s="19"/>
      <c r="HVU226" s="28"/>
      <c r="HVV226" s="32"/>
      <c r="HVW226" s="20"/>
      <c r="HVX226" s="18"/>
      <c r="HVY226" s="19"/>
      <c r="HVZ226" s="28"/>
      <c r="HWA226" s="32"/>
      <c r="HWB226" s="20"/>
      <c r="HWC226" s="18"/>
      <c r="HWD226" s="19"/>
      <c r="HWE226" s="28"/>
      <c r="HWF226" s="32"/>
      <c r="HWG226" s="20"/>
      <c r="HWH226" s="18"/>
      <c r="HWI226" s="19"/>
      <c r="HWJ226" s="28"/>
      <c r="HWK226" s="32"/>
      <c r="HWL226" s="20"/>
      <c r="HWM226" s="18"/>
      <c r="HWN226" s="19"/>
      <c r="HWO226" s="28"/>
      <c r="HWP226" s="32"/>
      <c r="HWQ226" s="20"/>
      <c r="HWR226" s="18"/>
      <c r="HWS226" s="19"/>
      <c r="HWT226" s="28"/>
      <c r="HWU226" s="32"/>
      <c r="HWV226" s="20"/>
      <c r="HWW226" s="18"/>
      <c r="HWX226" s="19"/>
      <c r="HWY226" s="28"/>
      <c r="HWZ226" s="32"/>
      <c r="HXA226" s="20"/>
      <c r="HXB226" s="18"/>
      <c r="HXC226" s="19"/>
      <c r="HXD226" s="28"/>
      <c r="HXE226" s="32"/>
      <c r="HXF226" s="20"/>
      <c r="HXG226" s="18"/>
      <c r="HXH226" s="19"/>
      <c r="HXI226" s="28"/>
      <c r="HXJ226" s="32"/>
      <c r="HXK226" s="20"/>
      <c r="HXL226" s="18"/>
      <c r="HXM226" s="19"/>
      <c r="HXN226" s="28"/>
      <c r="HXO226" s="32"/>
      <c r="HXP226" s="20"/>
      <c r="HXQ226" s="18"/>
      <c r="HXR226" s="19"/>
      <c r="HXS226" s="28"/>
      <c r="HXT226" s="32"/>
      <c r="HXU226" s="20"/>
      <c r="HXV226" s="18"/>
      <c r="HXW226" s="19"/>
      <c r="HXX226" s="28"/>
      <c r="HXY226" s="32"/>
      <c r="HXZ226" s="20"/>
      <c r="HYA226" s="18"/>
      <c r="HYB226" s="19"/>
      <c r="HYC226" s="28"/>
      <c r="HYD226" s="32"/>
      <c r="HYE226" s="20"/>
      <c r="HYF226" s="18"/>
      <c r="HYG226" s="19"/>
      <c r="HYH226" s="28"/>
      <c r="HYI226" s="32"/>
      <c r="HYJ226" s="20"/>
      <c r="HYK226" s="18"/>
      <c r="HYL226" s="19"/>
      <c r="HYM226" s="28"/>
      <c r="HYN226" s="32"/>
      <c r="HYO226" s="20"/>
      <c r="HYP226" s="18"/>
      <c r="HYQ226" s="19"/>
      <c r="HYR226" s="28"/>
      <c r="HYS226" s="32"/>
      <c r="HYT226" s="20"/>
      <c r="HYU226" s="18"/>
      <c r="HYV226" s="19"/>
      <c r="HYW226" s="28"/>
      <c r="HYX226" s="32"/>
      <c r="HYY226" s="20"/>
      <c r="HYZ226" s="18"/>
      <c r="HZA226" s="19"/>
      <c r="HZB226" s="28"/>
      <c r="HZC226" s="32"/>
      <c r="HZD226" s="20"/>
      <c r="HZE226" s="18"/>
      <c r="HZF226" s="19"/>
      <c r="HZG226" s="28"/>
      <c r="HZH226" s="32"/>
      <c r="HZI226" s="20"/>
      <c r="HZJ226" s="18"/>
      <c r="HZK226" s="19"/>
      <c r="HZL226" s="28"/>
      <c r="HZM226" s="32"/>
      <c r="HZN226" s="20"/>
      <c r="HZO226" s="18"/>
      <c r="HZP226" s="19"/>
      <c r="HZQ226" s="28"/>
      <c r="HZR226" s="32"/>
      <c r="HZS226" s="20"/>
      <c r="HZT226" s="18"/>
      <c r="HZU226" s="19"/>
      <c r="HZV226" s="28"/>
      <c r="HZW226" s="32"/>
      <c r="HZX226" s="20"/>
      <c r="HZY226" s="18"/>
      <c r="HZZ226" s="19"/>
      <c r="IAA226" s="28"/>
      <c r="IAB226" s="32"/>
      <c r="IAC226" s="20"/>
      <c r="IAD226" s="18"/>
      <c r="IAE226" s="19"/>
      <c r="IAF226" s="28"/>
      <c r="IAG226" s="32"/>
      <c r="IAH226" s="20"/>
      <c r="IAI226" s="18"/>
      <c r="IAJ226" s="19"/>
      <c r="IAK226" s="28"/>
      <c r="IAL226" s="32"/>
      <c r="IAM226" s="20"/>
      <c r="IAN226" s="18"/>
      <c r="IAO226" s="19"/>
      <c r="IAP226" s="28"/>
      <c r="IAQ226" s="32"/>
      <c r="IAR226" s="20"/>
      <c r="IAS226" s="18"/>
      <c r="IAT226" s="19"/>
      <c r="IAU226" s="28"/>
      <c r="IAV226" s="32"/>
      <c r="IAW226" s="20"/>
      <c r="IAX226" s="18"/>
      <c r="IAY226" s="19"/>
      <c r="IAZ226" s="28"/>
      <c r="IBA226" s="32"/>
      <c r="IBB226" s="20"/>
      <c r="IBC226" s="18"/>
      <c r="IBD226" s="19"/>
      <c r="IBE226" s="28"/>
      <c r="IBF226" s="32"/>
      <c r="IBG226" s="20"/>
      <c r="IBH226" s="18"/>
      <c r="IBI226" s="19"/>
      <c r="IBJ226" s="28"/>
      <c r="IBK226" s="32"/>
      <c r="IBL226" s="20"/>
      <c r="IBM226" s="18"/>
      <c r="IBN226" s="19"/>
      <c r="IBO226" s="28"/>
      <c r="IBP226" s="32"/>
      <c r="IBQ226" s="20"/>
      <c r="IBR226" s="18"/>
      <c r="IBS226" s="19"/>
      <c r="IBT226" s="28"/>
      <c r="IBU226" s="32"/>
      <c r="IBV226" s="20"/>
      <c r="IBW226" s="18"/>
      <c r="IBX226" s="19"/>
      <c r="IBY226" s="28"/>
      <c r="IBZ226" s="32"/>
      <c r="ICA226" s="20"/>
      <c r="ICB226" s="18"/>
      <c r="ICC226" s="19"/>
      <c r="ICD226" s="28"/>
      <c r="ICE226" s="32"/>
      <c r="ICF226" s="20"/>
      <c r="ICG226" s="18"/>
      <c r="ICH226" s="19"/>
      <c r="ICI226" s="28"/>
      <c r="ICJ226" s="32"/>
      <c r="ICK226" s="20"/>
      <c r="ICL226" s="18"/>
      <c r="ICM226" s="19"/>
      <c r="ICN226" s="28"/>
      <c r="ICO226" s="32"/>
      <c r="ICP226" s="20"/>
      <c r="ICQ226" s="18"/>
      <c r="ICR226" s="19"/>
      <c r="ICS226" s="28"/>
      <c r="ICT226" s="32"/>
      <c r="ICU226" s="20"/>
      <c r="ICV226" s="18"/>
      <c r="ICW226" s="19"/>
      <c r="ICX226" s="28"/>
      <c r="ICY226" s="32"/>
      <c r="ICZ226" s="20"/>
      <c r="IDA226" s="18"/>
      <c r="IDB226" s="19"/>
      <c r="IDC226" s="28"/>
      <c r="IDD226" s="32"/>
      <c r="IDE226" s="20"/>
      <c r="IDF226" s="18"/>
      <c r="IDG226" s="19"/>
      <c r="IDH226" s="28"/>
      <c r="IDI226" s="32"/>
      <c r="IDJ226" s="20"/>
      <c r="IDK226" s="18"/>
      <c r="IDL226" s="19"/>
      <c r="IDM226" s="28"/>
      <c r="IDN226" s="32"/>
      <c r="IDO226" s="20"/>
      <c r="IDP226" s="18"/>
      <c r="IDQ226" s="19"/>
      <c r="IDR226" s="28"/>
      <c r="IDS226" s="32"/>
      <c r="IDT226" s="20"/>
      <c r="IDU226" s="18"/>
      <c r="IDV226" s="19"/>
      <c r="IDW226" s="28"/>
      <c r="IDX226" s="32"/>
      <c r="IDY226" s="20"/>
      <c r="IDZ226" s="18"/>
      <c r="IEA226" s="19"/>
      <c r="IEB226" s="28"/>
      <c r="IEC226" s="32"/>
      <c r="IED226" s="20"/>
      <c r="IEE226" s="18"/>
      <c r="IEF226" s="19"/>
      <c r="IEG226" s="28"/>
      <c r="IEH226" s="32"/>
      <c r="IEI226" s="20"/>
      <c r="IEJ226" s="18"/>
      <c r="IEK226" s="19"/>
      <c r="IEL226" s="28"/>
      <c r="IEM226" s="32"/>
      <c r="IEN226" s="20"/>
      <c r="IEO226" s="18"/>
      <c r="IEP226" s="19"/>
      <c r="IEQ226" s="28"/>
      <c r="IER226" s="32"/>
      <c r="IES226" s="20"/>
      <c r="IET226" s="18"/>
      <c r="IEU226" s="19"/>
      <c r="IEV226" s="28"/>
      <c r="IEW226" s="32"/>
      <c r="IEX226" s="20"/>
      <c r="IEY226" s="18"/>
      <c r="IEZ226" s="19"/>
      <c r="IFA226" s="28"/>
      <c r="IFB226" s="32"/>
      <c r="IFC226" s="20"/>
      <c r="IFD226" s="18"/>
      <c r="IFE226" s="19"/>
      <c r="IFF226" s="28"/>
      <c r="IFG226" s="32"/>
      <c r="IFH226" s="20"/>
      <c r="IFI226" s="18"/>
      <c r="IFJ226" s="19"/>
      <c r="IFK226" s="28"/>
      <c r="IFL226" s="32"/>
      <c r="IFM226" s="20"/>
      <c r="IFN226" s="18"/>
      <c r="IFO226" s="19"/>
      <c r="IFP226" s="28"/>
      <c r="IFQ226" s="32"/>
      <c r="IFR226" s="20"/>
      <c r="IFS226" s="18"/>
      <c r="IFT226" s="19"/>
      <c r="IFU226" s="28"/>
      <c r="IFV226" s="32"/>
      <c r="IFW226" s="20"/>
      <c r="IFX226" s="18"/>
      <c r="IFY226" s="19"/>
      <c r="IFZ226" s="28"/>
      <c r="IGA226" s="32"/>
      <c r="IGB226" s="20"/>
      <c r="IGC226" s="18"/>
      <c r="IGD226" s="19"/>
      <c r="IGE226" s="28"/>
      <c r="IGF226" s="32"/>
      <c r="IGG226" s="20"/>
      <c r="IGH226" s="18"/>
      <c r="IGI226" s="19"/>
      <c r="IGJ226" s="28"/>
      <c r="IGK226" s="32"/>
      <c r="IGL226" s="20"/>
      <c r="IGM226" s="18"/>
      <c r="IGN226" s="19"/>
      <c r="IGO226" s="28"/>
      <c r="IGP226" s="32"/>
      <c r="IGQ226" s="20"/>
      <c r="IGR226" s="18"/>
      <c r="IGS226" s="19"/>
      <c r="IGT226" s="28"/>
      <c r="IGU226" s="32"/>
      <c r="IGV226" s="20"/>
      <c r="IGW226" s="18"/>
      <c r="IGX226" s="19"/>
      <c r="IGY226" s="28"/>
      <c r="IGZ226" s="32"/>
      <c r="IHA226" s="20"/>
      <c r="IHB226" s="18"/>
      <c r="IHC226" s="19"/>
      <c r="IHD226" s="28"/>
      <c r="IHE226" s="32"/>
      <c r="IHF226" s="20"/>
      <c r="IHG226" s="18"/>
      <c r="IHH226" s="19"/>
      <c r="IHI226" s="28"/>
      <c r="IHJ226" s="32"/>
      <c r="IHK226" s="20"/>
      <c r="IHL226" s="18"/>
      <c r="IHM226" s="19"/>
      <c r="IHN226" s="28"/>
      <c r="IHO226" s="32"/>
      <c r="IHP226" s="20"/>
      <c r="IHQ226" s="18"/>
      <c r="IHR226" s="19"/>
      <c r="IHS226" s="28"/>
      <c r="IHT226" s="32"/>
      <c r="IHU226" s="20"/>
      <c r="IHV226" s="18"/>
      <c r="IHW226" s="19"/>
      <c r="IHX226" s="28"/>
      <c r="IHY226" s="32"/>
      <c r="IHZ226" s="20"/>
      <c r="IIA226" s="18"/>
      <c r="IIB226" s="19"/>
      <c r="IIC226" s="28"/>
      <c r="IID226" s="32"/>
      <c r="IIE226" s="20"/>
      <c r="IIF226" s="18"/>
      <c r="IIG226" s="19"/>
      <c r="IIH226" s="28"/>
      <c r="III226" s="32"/>
      <c r="IIJ226" s="20"/>
      <c r="IIK226" s="18"/>
      <c r="IIL226" s="19"/>
      <c r="IIM226" s="28"/>
      <c r="IIN226" s="32"/>
      <c r="IIO226" s="20"/>
      <c r="IIP226" s="18"/>
      <c r="IIQ226" s="19"/>
      <c r="IIR226" s="28"/>
      <c r="IIS226" s="32"/>
      <c r="IIT226" s="20"/>
      <c r="IIU226" s="18"/>
      <c r="IIV226" s="19"/>
      <c r="IIW226" s="28"/>
      <c r="IIX226" s="32"/>
      <c r="IIY226" s="20"/>
      <c r="IIZ226" s="18"/>
      <c r="IJA226" s="19"/>
      <c r="IJB226" s="28"/>
      <c r="IJC226" s="32"/>
      <c r="IJD226" s="20"/>
      <c r="IJE226" s="18"/>
      <c r="IJF226" s="19"/>
      <c r="IJG226" s="28"/>
      <c r="IJH226" s="32"/>
      <c r="IJI226" s="20"/>
      <c r="IJJ226" s="18"/>
      <c r="IJK226" s="19"/>
      <c r="IJL226" s="28"/>
      <c r="IJM226" s="32"/>
      <c r="IJN226" s="20"/>
      <c r="IJO226" s="18"/>
      <c r="IJP226" s="19"/>
      <c r="IJQ226" s="28"/>
      <c r="IJR226" s="32"/>
      <c r="IJS226" s="20"/>
      <c r="IJT226" s="18"/>
      <c r="IJU226" s="19"/>
      <c r="IJV226" s="28"/>
      <c r="IJW226" s="32"/>
      <c r="IJX226" s="20"/>
      <c r="IJY226" s="18"/>
      <c r="IJZ226" s="19"/>
      <c r="IKA226" s="28"/>
      <c r="IKB226" s="32"/>
      <c r="IKC226" s="20"/>
      <c r="IKD226" s="18"/>
      <c r="IKE226" s="19"/>
      <c r="IKF226" s="28"/>
      <c r="IKG226" s="32"/>
      <c r="IKH226" s="20"/>
      <c r="IKI226" s="18"/>
      <c r="IKJ226" s="19"/>
      <c r="IKK226" s="28"/>
      <c r="IKL226" s="32"/>
      <c r="IKM226" s="20"/>
      <c r="IKN226" s="18"/>
      <c r="IKO226" s="19"/>
      <c r="IKP226" s="28"/>
      <c r="IKQ226" s="32"/>
      <c r="IKR226" s="20"/>
      <c r="IKS226" s="18"/>
      <c r="IKT226" s="19"/>
      <c r="IKU226" s="28"/>
      <c r="IKV226" s="32"/>
      <c r="IKW226" s="20"/>
      <c r="IKX226" s="18"/>
      <c r="IKY226" s="19"/>
      <c r="IKZ226" s="28"/>
      <c r="ILA226" s="32"/>
      <c r="ILB226" s="20"/>
      <c r="ILC226" s="18"/>
      <c r="ILD226" s="19"/>
      <c r="ILE226" s="28"/>
      <c r="ILF226" s="32"/>
      <c r="ILG226" s="20"/>
      <c r="ILH226" s="18"/>
      <c r="ILI226" s="19"/>
      <c r="ILJ226" s="28"/>
      <c r="ILK226" s="32"/>
      <c r="ILL226" s="20"/>
      <c r="ILM226" s="18"/>
      <c r="ILN226" s="19"/>
      <c r="ILO226" s="28"/>
      <c r="ILP226" s="32"/>
      <c r="ILQ226" s="20"/>
      <c r="ILR226" s="18"/>
      <c r="ILS226" s="19"/>
      <c r="ILT226" s="28"/>
      <c r="ILU226" s="32"/>
      <c r="ILV226" s="20"/>
      <c r="ILW226" s="18"/>
      <c r="ILX226" s="19"/>
      <c r="ILY226" s="28"/>
      <c r="ILZ226" s="32"/>
      <c r="IMA226" s="20"/>
      <c r="IMB226" s="18"/>
      <c r="IMC226" s="19"/>
      <c r="IMD226" s="28"/>
      <c r="IME226" s="32"/>
      <c r="IMF226" s="20"/>
      <c r="IMG226" s="18"/>
      <c r="IMH226" s="19"/>
      <c r="IMI226" s="28"/>
      <c r="IMJ226" s="32"/>
      <c r="IMK226" s="20"/>
      <c r="IML226" s="18"/>
      <c r="IMM226" s="19"/>
      <c r="IMN226" s="28"/>
      <c r="IMO226" s="32"/>
      <c r="IMP226" s="20"/>
      <c r="IMQ226" s="18"/>
      <c r="IMR226" s="19"/>
      <c r="IMS226" s="28"/>
      <c r="IMT226" s="32"/>
      <c r="IMU226" s="20"/>
      <c r="IMV226" s="18"/>
      <c r="IMW226" s="19"/>
      <c r="IMX226" s="28"/>
      <c r="IMY226" s="32"/>
      <c r="IMZ226" s="20"/>
      <c r="INA226" s="18"/>
      <c r="INB226" s="19"/>
      <c r="INC226" s="28"/>
      <c r="IND226" s="32"/>
      <c r="INE226" s="20"/>
      <c r="INF226" s="18"/>
      <c r="ING226" s="19"/>
      <c r="INH226" s="28"/>
      <c r="INI226" s="32"/>
      <c r="INJ226" s="20"/>
      <c r="INK226" s="18"/>
      <c r="INL226" s="19"/>
      <c r="INM226" s="28"/>
      <c r="INN226" s="32"/>
      <c r="INO226" s="20"/>
      <c r="INP226" s="18"/>
      <c r="INQ226" s="19"/>
      <c r="INR226" s="28"/>
      <c r="INS226" s="32"/>
      <c r="INT226" s="20"/>
      <c r="INU226" s="18"/>
      <c r="INV226" s="19"/>
      <c r="INW226" s="28"/>
      <c r="INX226" s="32"/>
      <c r="INY226" s="20"/>
      <c r="INZ226" s="18"/>
      <c r="IOA226" s="19"/>
      <c r="IOB226" s="28"/>
      <c r="IOC226" s="32"/>
      <c r="IOD226" s="20"/>
      <c r="IOE226" s="18"/>
      <c r="IOF226" s="19"/>
      <c r="IOG226" s="28"/>
      <c r="IOH226" s="32"/>
      <c r="IOI226" s="20"/>
      <c r="IOJ226" s="18"/>
      <c r="IOK226" s="19"/>
      <c r="IOL226" s="28"/>
      <c r="IOM226" s="32"/>
      <c r="ION226" s="20"/>
      <c r="IOO226" s="18"/>
      <c r="IOP226" s="19"/>
      <c r="IOQ226" s="28"/>
      <c r="IOR226" s="32"/>
      <c r="IOS226" s="20"/>
      <c r="IOT226" s="18"/>
      <c r="IOU226" s="19"/>
      <c r="IOV226" s="28"/>
      <c r="IOW226" s="32"/>
      <c r="IOX226" s="20"/>
      <c r="IOY226" s="18"/>
      <c r="IOZ226" s="19"/>
      <c r="IPA226" s="28"/>
      <c r="IPB226" s="32"/>
      <c r="IPC226" s="20"/>
      <c r="IPD226" s="18"/>
      <c r="IPE226" s="19"/>
      <c r="IPF226" s="28"/>
      <c r="IPG226" s="32"/>
      <c r="IPH226" s="20"/>
      <c r="IPI226" s="18"/>
      <c r="IPJ226" s="19"/>
      <c r="IPK226" s="28"/>
      <c r="IPL226" s="32"/>
      <c r="IPM226" s="20"/>
      <c r="IPN226" s="18"/>
      <c r="IPO226" s="19"/>
      <c r="IPP226" s="28"/>
      <c r="IPQ226" s="32"/>
      <c r="IPR226" s="20"/>
      <c r="IPS226" s="18"/>
      <c r="IPT226" s="19"/>
      <c r="IPU226" s="28"/>
      <c r="IPV226" s="32"/>
      <c r="IPW226" s="20"/>
      <c r="IPX226" s="18"/>
      <c r="IPY226" s="19"/>
      <c r="IPZ226" s="28"/>
      <c r="IQA226" s="32"/>
      <c r="IQB226" s="20"/>
      <c r="IQC226" s="18"/>
      <c r="IQD226" s="19"/>
      <c r="IQE226" s="28"/>
      <c r="IQF226" s="32"/>
      <c r="IQG226" s="20"/>
      <c r="IQH226" s="18"/>
      <c r="IQI226" s="19"/>
      <c r="IQJ226" s="28"/>
      <c r="IQK226" s="32"/>
      <c r="IQL226" s="20"/>
      <c r="IQM226" s="18"/>
      <c r="IQN226" s="19"/>
      <c r="IQO226" s="28"/>
      <c r="IQP226" s="32"/>
      <c r="IQQ226" s="20"/>
      <c r="IQR226" s="18"/>
      <c r="IQS226" s="19"/>
      <c r="IQT226" s="28"/>
      <c r="IQU226" s="32"/>
      <c r="IQV226" s="20"/>
      <c r="IQW226" s="18"/>
      <c r="IQX226" s="19"/>
      <c r="IQY226" s="28"/>
      <c r="IQZ226" s="32"/>
      <c r="IRA226" s="20"/>
      <c r="IRB226" s="18"/>
      <c r="IRC226" s="19"/>
      <c r="IRD226" s="28"/>
      <c r="IRE226" s="32"/>
      <c r="IRF226" s="20"/>
      <c r="IRG226" s="18"/>
      <c r="IRH226" s="19"/>
      <c r="IRI226" s="28"/>
      <c r="IRJ226" s="32"/>
      <c r="IRK226" s="20"/>
      <c r="IRL226" s="18"/>
      <c r="IRM226" s="19"/>
      <c r="IRN226" s="28"/>
      <c r="IRO226" s="32"/>
      <c r="IRP226" s="20"/>
      <c r="IRQ226" s="18"/>
      <c r="IRR226" s="19"/>
      <c r="IRS226" s="28"/>
      <c r="IRT226" s="32"/>
      <c r="IRU226" s="20"/>
      <c r="IRV226" s="18"/>
      <c r="IRW226" s="19"/>
      <c r="IRX226" s="28"/>
      <c r="IRY226" s="32"/>
      <c r="IRZ226" s="20"/>
      <c r="ISA226" s="18"/>
      <c r="ISB226" s="19"/>
      <c r="ISC226" s="28"/>
      <c r="ISD226" s="32"/>
      <c r="ISE226" s="20"/>
      <c r="ISF226" s="18"/>
      <c r="ISG226" s="19"/>
      <c r="ISH226" s="28"/>
      <c r="ISI226" s="32"/>
      <c r="ISJ226" s="20"/>
      <c r="ISK226" s="18"/>
      <c r="ISL226" s="19"/>
      <c r="ISM226" s="28"/>
      <c r="ISN226" s="32"/>
      <c r="ISO226" s="20"/>
      <c r="ISP226" s="18"/>
      <c r="ISQ226" s="19"/>
      <c r="ISR226" s="28"/>
      <c r="ISS226" s="32"/>
      <c r="IST226" s="20"/>
      <c r="ISU226" s="18"/>
      <c r="ISV226" s="19"/>
      <c r="ISW226" s="28"/>
      <c r="ISX226" s="32"/>
      <c r="ISY226" s="20"/>
      <c r="ISZ226" s="18"/>
      <c r="ITA226" s="19"/>
      <c r="ITB226" s="28"/>
      <c r="ITC226" s="32"/>
      <c r="ITD226" s="20"/>
      <c r="ITE226" s="18"/>
      <c r="ITF226" s="19"/>
      <c r="ITG226" s="28"/>
      <c r="ITH226" s="32"/>
      <c r="ITI226" s="20"/>
      <c r="ITJ226" s="18"/>
      <c r="ITK226" s="19"/>
      <c r="ITL226" s="28"/>
      <c r="ITM226" s="32"/>
      <c r="ITN226" s="20"/>
      <c r="ITO226" s="18"/>
      <c r="ITP226" s="19"/>
      <c r="ITQ226" s="28"/>
      <c r="ITR226" s="32"/>
      <c r="ITS226" s="20"/>
      <c r="ITT226" s="18"/>
      <c r="ITU226" s="19"/>
      <c r="ITV226" s="28"/>
      <c r="ITW226" s="32"/>
      <c r="ITX226" s="20"/>
      <c r="ITY226" s="18"/>
      <c r="ITZ226" s="19"/>
      <c r="IUA226" s="28"/>
      <c r="IUB226" s="32"/>
      <c r="IUC226" s="20"/>
      <c r="IUD226" s="18"/>
      <c r="IUE226" s="19"/>
      <c r="IUF226" s="28"/>
      <c r="IUG226" s="32"/>
      <c r="IUH226" s="20"/>
      <c r="IUI226" s="18"/>
      <c r="IUJ226" s="19"/>
      <c r="IUK226" s="28"/>
      <c r="IUL226" s="32"/>
      <c r="IUM226" s="20"/>
      <c r="IUN226" s="18"/>
      <c r="IUO226" s="19"/>
      <c r="IUP226" s="28"/>
      <c r="IUQ226" s="32"/>
      <c r="IUR226" s="20"/>
      <c r="IUS226" s="18"/>
      <c r="IUT226" s="19"/>
      <c r="IUU226" s="28"/>
      <c r="IUV226" s="32"/>
      <c r="IUW226" s="20"/>
      <c r="IUX226" s="18"/>
      <c r="IUY226" s="19"/>
      <c r="IUZ226" s="28"/>
      <c r="IVA226" s="32"/>
      <c r="IVB226" s="20"/>
      <c r="IVC226" s="18"/>
      <c r="IVD226" s="19"/>
      <c r="IVE226" s="28"/>
      <c r="IVF226" s="32"/>
      <c r="IVG226" s="20"/>
      <c r="IVH226" s="18"/>
      <c r="IVI226" s="19"/>
      <c r="IVJ226" s="28"/>
      <c r="IVK226" s="32"/>
      <c r="IVL226" s="20"/>
      <c r="IVM226" s="18"/>
      <c r="IVN226" s="19"/>
      <c r="IVO226" s="28"/>
      <c r="IVP226" s="32"/>
      <c r="IVQ226" s="20"/>
      <c r="IVR226" s="18"/>
      <c r="IVS226" s="19"/>
      <c r="IVT226" s="28"/>
      <c r="IVU226" s="32"/>
      <c r="IVV226" s="20"/>
      <c r="IVW226" s="18"/>
      <c r="IVX226" s="19"/>
      <c r="IVY226" s="28"/>
      <c r="IVZ226" s="32"/>
      <c r="IWA226" s="20"/>
      <c r="IWB226" s="18"/>
      <c r="IWC226" s="19"/>
      <c r="IWD226" s="28"/>
      <c r="IWE226" s="32"/>
      <c r="IWF226" s="20"/>
      <c r="IWG226" s="18"/>
      <c r="IWH226" s="19"/>
      <c r="IWI226" s="28"/>
      <c r="IWJ226" s="32"/>
      <c r="IWK226" s="20"/>
      <c r="IWL226" s="18"/>
      <c r="IWM226" s="19"/>
      <c r="IWN226" s="28"/>
      <c r="IWO226" s="32"/>
      <c r="IWP226" s="20"/>
      <c r="IWQ226" s="18"/>
      <c r="IWR226" s="19"/>
      <c r="IWS226" s="28"/>
      <c r="IWT226" s="32"/>
      <c r="IWU226" s="20"/>
      <c r="IWV226" s="18"/>
      <c r="IWW226" s="19"/>
      <c r="IWX226" s="28"/>
      <c r="IWY226" s="32"/>
      <c r="IWZ226" s="20"/>
      <c r="IXA226" s="18"/>
      <c r="IXB226" s="19"/>
      <c r="IXC226" s="28"/>
      <c r="IXD226" s="32"/>
      <c r="IXE226" s="20"/>
      <c r="IXF226" s="18"/>
      <c r="IXG226" s="19"/>
      <c r="IXH226" s="28"/>
      <c r="IXI226" s="32"/>
      <c r="IXJ226" s="20"/>
      <c r="IXK226" s="18"/>
      <c r="IXL226" s="19"/>
      <c r="IXM226" s="28"/>
      <c r="IXN226" s="32"/>
      <c r="IXO226" s="20"/>
      <c r="IXP226" s="18"/>
      <c r="IXQ226" s="19"/>
      <c r="IXR226" s="28"/>
      <c r="IXS226" s="32"/>
      <c r="IXT226" s="20"/>
      <c r="IXU226" s="18"/>
      <c r="IXV226" s="19"/>
      <c r="IXW226" s="28"/>
      <c r="IXX226" s="32"/>
      <c r="IXY226" s="20"/>
      <c r="IXZ226" s="18"/>
      <c r="IYA226" s="19"/>
      <c r="IYB226" s="28"/>
      <c r="IYC226" s="32"/>
      <c r="IYD226" s="20"/>
      <c r="IYE226" s="18"/>
      <c r="IYF226" s="19"/>
      <c r="IYG226" s="28"/>
      <c r="IYH226" s="32"/>
      <c r="IYI226" s="20"/>
      <c r="IYJ226" s="18"/>
      <c r="IYK226" s="19"/>
      <c r="IYL226" s="28"/>
      <c r="IYM226" s="32"/>
      <c r="IYN226" s="20"/>
      <c r="IYO226" s="18"/>
      <c r="IYP226" s="19"/>
      <c r="IYQ226" s="28"/>
      <c r="IYR226" s="32"/>
      <c r="IYS226" s="20"/>
      <c r="IYT226" s="18"/>
      <c r="IYU226" s="19"/>
      <c r="IYV226" s="28"/>
      <c r="IYW226" s="32"/>
      <c r="IYX226" s="20"/>
      <c r="IYY226" s="18"/>
      <c r="IYZ226" s="19"/>
      <c r="IZA226" s="28"/>
      <c r="IZB226" s="32"/>
      <c r="IZC226" s="20"/>
      <c r="IZD226" s="18"/>
      <c r="IZE226" s="19"/>
      <c r="IZF226" s="28"/>
      <c r="IZG226" s="32"/>
      <c r="IZH226" s="20"/>
      <c r="IZI226" s="18"/>
      <c r="IZJ226" s="19"/>
      <c r="IZK226" s="28"/>
      <c r="IZL226" s="32"/>
      <c r="IZM226" s="20"/>
      <c r="IZN226" s="18"/>
      <c r="IZO226" s="19"/>
      <c r="IZP226" s="28"/>
      <c r="IZQ226" s="32"/>
      <c r="IZR226" s="20"/>
      <c r="IZS226" s="18"/>
      <c r="IZT226" s="19"/>
      <c r="IZU226" s="28"/>
      <c r="IZV226" s="32"/>
      <c r="IZW226" s="20"/>
      <c r="IZX226" s="18"/>
      <c r="IZY226" s="19"/>
      <c r="IZZ226" s="28"/>
      <c r="JAA226" s="32"/>
      <c r="JAB226" s="20"/>
      <c r="JAC226" s="18"/>
      <c r="JAD226" s="19"/>
      <c r="JAE226" s="28"/>
      <c r="JAF226" s="32"/>
      <c r="JAG226" s="20"/>
      <c r="JAH226" s="18"/>
      <c r="JAI226" s="19"/>
      <c r="JAJ226" s="28"/>
      <c r="JAK226" s="32"/>
      <c r="JAL226" s="20"/>
      <c r="JAM226" s="18"/>
      <c r="JAN226" s="19"/>
      <c r="JAO226" s="28"/>
      <c r="JAP226" s="32"/>
      <c r="JAQ226" s="20"/>
      <c r="JAR226" s="18"/>
      <c r="JAS226" s="19"/>
      <c r="JAT226" s="28"/>
      <c r="JAU226" s="32"/>
      <c r="JAV226" s="20"/>
      <c r="JAW226" s="18"/>
      <c r="JAX226" s="19"/>
      <c r="JAY226" s="28"/>
      <c r="JAZ226" s="32"/>
      <c r="JBA226" s="20"/>
      <c r="JBB226" s="18"/>
      <c r="JBC226" s="19"/>
      <c r="JBD226" s="28"/>
      <c r="JBE226" s="32"/>
      <c r="JBF226" s="20"/>
      <c r="JBG226" s="18"/>
      <c r="JBH226" s="19"/>
      <c r="JBI226" s="28"/>
      <c r="JBJ226" s="32"/>
      <c r="JBK226" s="20"/>
      <c r="JBL226" s="18"/>
      <c r="JBM226" s="19"/>
      <c r="JBN226" s="28"/>
      <c r="JBO226" s="32"/>
      <c r="JBP226" s="20"/>
      <c r="JBQ226" s="18"/>
      <c r="JBR226" s="19"/>
      <c r="JBS226" s="28"/>
      <c r="JBT226" s="32"/>
      <c r="JBU226" s="20"/>
      <c r="JBV226" s="18"/>
      <c r="JBW226" s="19"/>
      <c r="JBX226" s="28"/>
      <c r="JBY226" s="32"/>
      <c r="JBZ226" s="20"/>
      <c r="JCA226" s="18"/>
      <c r="JCB226" s="19"/>
      <c r="JCC226" s="28"/>
      <c r="JCD226" s="32"/>
      <c r="JCE226" s="20"/>
      <c r="JCF226" s="18"/>
      <c r="JCG226" s="19"/>
      <c r="JCH226" s="28"/>
      <c r="JCI226" s="32"/>
      <c r="JCJ226" s="20"/>
      <c r="JCK226" s="18"/>
      <c r="JCL226" s="19"/>
      <c r="JCM226" s="28"/>
      <c r="JCN226" s="32"/>
      <c r="JCO226" s="20"/>
      <c r="JCP226" s="18"/>
      <c r="JCQ226" s="19"/>
      <c r="JCR226" s="28"/>
      <c r="JCS226" s="32"/>
      <c r="JCT226" s="20"/>
      <c r="JCU226" s="18"/>
      <c r="JCV226" s="19"/>
      <c r="JCW226" s="28"/>
      <c r="JCX226" s="32"/>
      <c r="JCY226" s="20"/>
      <c r="JCZ226" s="18"/>
      <c r="JDA226" s="19"/>
      <c r="JDB226" s="28"/>
      <c r="JDC226" s="32"/>
      <c r="JDD226" s="20"/>
      <c r="JDE226" s="18"/>
      <c r="JDF226" s="19"/>
      <c r="JDG226" s="28"/>
      <c r="JDH226" s="32"/>
      <c r="JDI226" s="20"/>
      <c r="JDJ226" s="18"/>
      <c r="JDK226" s="19"/>
      <c r="JDL226" s="28"/>
      <c r="JDM226" s="32"/>
      <c r="JDN226" s="20"/>
      <c r="JDO226" s="18"/>
      <c r="JDP226" s="19"/>
      <c r="JDQ226" s="28"/>
      <c r="JDR226" s="32"/>
      <c r="JDS226" s="20"/>
      <c r="JDT226" s="18"/>
      <c r="JDU226" s="19"/>
      <c r="JDV226" s="28"/>
      <c r="JDW226" s="32"/>
      <c r="JDX226" s="20"/>
      <c r="JDY226" s="18"/>
      <c r="JDZ226" s="19"/>
      <c r="JEA226" s="28"/>
      <c r="JEB226" s="32"/>
      <c r="JEC226" s="20"/>
      <c r="JED226" s="18"/>
      <c r="JEE226" s="19"/>
      <c r="JEF226" s="28"/>
      <c r="JEG226" s="32"/>
      <c r="JEH226" s="20"/>
      <c r="JEI226" s="18"/>
      <c r="JEJ226" s="19"/>
      <c r="JEK226" s="28"/>
      <c r="JEL226" s="32"/>
      <c r="JEM226" s="20"/>
      <c r="JEN226" s="18"/>
      <c r="JEO226" s="19"/>
      <c r="JEP226" s="28"/>
      <c r="JEQ226" s="32"/>
      <c r="JER226" s="20"/>
      <c r="JES226" s="18"/>
      <c r="JET226" s="19"/>
      <c r="JEU226" s="28"/>
      <c r="JEV226" s="32"/>
      <c r="JEW226" s="20"/>
      <c r="JEX226" s="18"/>
      <c r="JEY226" s="19"/>
      <c r="JEZ226" s="28"/>
      <c r="JFA226" s="32"/>
      <c r="JFB226" s="20"/>
      <c r="JFC226" s="18"/>
      <c r="JFD226" s="19"/>
      <c r="JFE226" s="28"/>
      <c r="JFF226" s="32"/>
      <c r="JFG226" s="20"/>
      <c r="JFH226" s="18"/>
      <c r="JFI226" s="19"/>
      <c r="JFJ226" s="28"/>
      <c r="JFK226" s="32"/>
      <c r="JFL226" s="20"/>
      <c r="JFM226" s="18"/>
      <c r="JFN226" s="19"/>
      <c r="JFO226" s="28"/>
      <c r="JFP226" s="32"/>
      <c r="JFQ226" s="20"/>
      <c r="JFR226" s="18"/>
      <c r="JFS226" s="19"/>
      <c r="JFT226" s="28"/>
      <c r="JFU226" s="32"/>
      <c r="JFV226" s="20"/>
      <c r="JFW226" s="18"/>
      <c r="JFX226" s="19"/>
      <c r="JFY226" s="28"/>
      <c r="JFZ226" s="32"/>
      <c r="JGA226" s="20"/>
      <c r="JGB226" s="18"/>
      <c r="JGC226" s="19"/>
      <c r="JGD226" s="28"/>
      <c r="JGE226" s="32"/>
      <c r="JGF226" s="20"/>
      <c r="JGG226" s="18"/>
      <c r="JGH226" s="19"/>
      <c r="JGI226" s="28"/>
      <c r="JGJ226" s="32"/>
      <c r="JGK226" s="20"/>
      <c r="JGL226" s="18"/>
      <c r="JGM226" s="19"/>
      <c r="JGN226" s="28"/>
      <c r="JGO226" s="32"/>
      <c r="JGP226" s="20"/>
      <c r="JGQ226" s="18"/>
      <c r="JGR226" s="19"/>
      <c r="JGS226" s="28"/>
      <c r="JGT226" s="32"/>
      <c r="JGU226" s="20"/>
      <c r="JGV226" s="18"/>
      <c r="JGW226" s="19"/>
      <c r="JGX226" s="28"/>
      <c r="JGY226" s="32"/>
      <c r="JGZ226" s="20"/>
      <c r="JHA226" s="18"/>
      <c r="JHB226" s="19"/>
      <c r="JHC226" s="28"/>
      <c r="JHD226" s="32"/>
      <c r="JHE226" s="20"/>
      <c r="JHF226" s="18"/>
      <c r="JHG226" s="19"/>
      <c r="JHH226" s="28"/>
      <c r="JHI226" s="32"/>
      <c r="JHJ226" s="20"/>
      <c r="JHK226" s="18"/>
      <c r="JHL226" s="19"/>
      <c r="JHM226" s="28"/>
      <c r="JHN226" s="32"/>
      <c r="JHO226" s="20"/>
      <c r="JHP226" s="18"/>
      <c r="JHQ226" s="19"/>
      <c r="JHR226" s="28"/>
      <c r="JHS226" s="32"/>
      <c r="JHT226" s="20"/>
      <c r="JHU226" s="18"/>
      <c r="JHV226" s="19"/>
      <c r="JHW226" s="28"/>
      <c r="JHX226" s="32"/>
      <c r="JHY226" s="20"/>
      <c r="JHZ226" s="18"/>
      <c r="JIA226" s="19"/>
      <c r="JIB226" s="28"/>
      <c r="JIC226" s="32"/>
      <c r="JID226" s="20"/>
      <c r="JIE226" s="18"/>
      <c r="JIF226" s="19"/>
      <c r="JIG226" s="28"/>
      <c r="JIH226" s="32"/>
      <c r="JII226" s="20"/>
      <c r="JIJ226" s="18"/>
      <c r="JIK226" s="19"/>
      <c r="JIL226" s="28"/>
      <c r="JIM226" s="32"/>
      <c r="JIN226" s="20"/>
      <c r="JIO226" s="18"/>
      <c r="JIP226" s="19"/>
      <c r="JIQ226" s="28"/>
      <c r="JIR226" s="32"/>
      <c r="JIS226" s="20"/>
      <c r="JIT226" s="18"/>
      <c r="JIU226" s="19"/>
      <c r="JIV226" s="28"/>
      <c r="JIW226" s="32"/>
      <c r="JIX226" s="20"/>
      <c r="JIY226" s="18"/>
      <c r="JIZ226" s="19"/>
      <c r="JJA226" s="28"/>
      <c r="JJB226" s="32"/>
      <c r="JJC226" s="20"/>
      <c r="JJD226" s="18"/>
      <c r="JJE226" s="19"/>
      <c r="JJF226" s="28"/>
      <c r="JJG226" s="32"/>
      <c r="JJH226" s="20"/>
      <c r="JJI226" s="18"/>
      <c r="JJJ226" s="19"/>
      <c r="JJK226" s="28"/>
      <c r="JJL226" s="32"/>
      <c r="JJM226" s="20"/>
      <c r="JJN226" s="18"/>
      <c r="JJO226" s="19"/>
      <c r="JJP226" s="28"/>
      <c r="JJQ226" s="32"/>
      <c r="JJR226" s="20"/>
      <c r="JJS226" s="18"/>
      <c r="JJT226" s="19"/>
      <c r="JJU226" s="28"/>
      <c r="JJV226" s="32"/>
      <c r="JJW226" s="20"/>
      <c r="JJX226" s="18"/>
      <c r="JJY226" s="19"/>
      <c r="JJZ226" s="28"/>
      <c r="JKA226" s="32"/>
      <c r="JKB226" s="20"/>
      <c r="JKC226" s="18"/>
      <c r="JKD226" s="19"/>
      <c r="JKE226" s="28"/>
      <c r="JKF226" s="32"/>
      <c r="JKG226" s="20"/>
      <c r="JKH226" s="18"/>
      <c r="JKI226" s="19"/>
      <c r="JKJ226" s="28"/>
      <c r="JKK226" s="32"/>
      <c r="JKL226" s="20"/>
      <c r="JKM226" s="18"/>
      <c r="JKN226" s="19"/>
      <c r="JKO226" s="28"/>
      <c r="JKP226" s="32"/>
      <c r="JKQ226" s="20"/>
      <c r="JKR226" s="18"/>
      <c r="JKS226" s="19"/>
      <c r="JKT226" s="28"/>
      <c r="JKU226" s="32"/>
      <c r="JKV226" s="20"/>
      <c r="JKW226" s="18"/>
      <c r="JKX226" s="19"/>
      <c r="JKY226" s="28"/>
      <c r="JKZ226" s="32"/>
      <c r="JLA226" s="20"/>
      <c r="JLB226" s="18"/>
      <c r="JLC226" s="19"/>
      <c r="JLD226" s="28"/>
      <c r="JLE226" s="32"/>
      <c r="JLF226" s="20"/>
      <c r="JLG226" s="18"/>
      <c r="JLH226" s="19"/>
      <c r="JLI226" s="28"/>
      <c r="JLJ226" s="32"/>
      <c r="JLK226" s="20"/>
      <c r="JLL226" s="18"/>
      <c r="JLM226" s="19"/>
      <c r="JLN226" s="28"/>
      <c r="JLO226" s="32"/>
      <c r="JLP226" s="20"/>
      <c r="JLQ226" s="18"/>
      <c r="JLR226" s="19"/>
      <c r="JLS226" s="28"/>
      <c r="JLT226" s="32"/>
      <c r="JLU226" s="20"/>
      <c r="JLV226" s="18"/>
      <c r="JLW226" s="19"/>
      <c r="JLX226" s="28"/>
      <c r="JLY226" s="32"/>
      <c r="JLZ226" s="20"/>
      <c r="JMA226" s="18"/>
      <c r="JMB226" s="19"/>
      <c r="JMC226" s="28"/>
      <c r="JMD226" s="32"/>
      <c r="JME226" s="20"/>
      <c r="JMF226" s="18"/>
      <c r="JMG226" s="19"/>
      <c r="JMH226" s="28"/>
      <c r="JMI226" s="32"/>
      <c r="JMJ226" s="20"/>
      <c r="JMK226" s="18"/>
      <c r="JML226" s="19"/>
      <c r="JMM226" s="28"/>
      <c r="JMN226" s="32"/>
      <c r="JMO226" s="20"/>
      <c r="JMP226" s="18"/>
      <c r="JMQ226" s="19"/>
      <c r="JMR226" s="28"/>
      <c r="JMS226" s="32"/>
      <c r="JMT226" s="20"/>
      <c r="JMU226" s="18"/>
      <c r="JMV226" s="19"/>
      <c r="JMW226" s="28"/>
      <c r="JMX226" s="32"/>
      <c r="JMY226" s="20"/>
      <c r="JMZ226" s="18"/>
      <c r="JNA226" s="19"/>
      <c r="JNB226" s="28"/>
      <c r="JNC226" s="32"/>
      <c r="JND226" s="20"/>
      <c r="JNE226" s="18"/>
      <c r="JNF226" s="19"/>
      <c r="JNG226" s="28"/>
      <c r="JNH226" s="32"/>
      <c r="JNI226" s="20"/>
      <c r="JNJ226" s="18"/>
      <c r="JNK226" s="19"/>
      <c r="JNL226" s="28"/>
      <c r="JNM226" s="32"/>
      <c r="JNN226" s="20"/>
      <c r="JNO226" s="18"/>
      <c r="JNP226" s="19"/>
      <c r="JNQ226" s="28"/>
      <c r="JNR226" s="32"/>
      <c r="JNS226" s="20"/>
      <c r="JNT226" s="18"/>
      <c r="JNU226" s="19"/>
      <c r="JNV226" s="28"/>
      <c r="JNW226" s="32"/>
      <c r="JNX226" s="20"/>
      <c r="JNY226" s="18"/>
      <c r="JNZ226" s="19"/>
      <c r="JOA226" s="28"/>
      <c r="JOB226" s="32"/>
      <c r="JOC226" s="20"/>
      <c r="JOD226" s="18"/>
      <c r="JOE226" s="19"/>
      <c r="JOF226" s="28"/>
      <c r="JOG226" s="32"/>
      <c r="JOH226" s="20"/>
      <c r="JOI226" s="18"/>
      <c r="JOJ226" s="19"/>
      <c r="JOK226" s="28"/>
      <c r="JOL226" s="32"/>
      <c r="JOM226" s="20"/>
      <c r="JON226" s="18"/>
      <c r="JOO226" s="19"/>
      <c r="JOP226" s="28"/>
      <c r="JOQ226" s="32"/>
      <c r="JOR226" s="20"/>
      <c r="JOS226" s="18"/>
      <c r="JOT226" s="19"/>
      <c r="JOU226" s="28"/>
      <c r="JOV226" s="32"/>
      <c r="JOW226" s="20"/>
      <c r="JOX226" s="18"/>
      <c r="JOY226" s="19"/>
      <c r="JOZ226" s="28"/>
      <c r="JPA226" s="32"/>
      <c r="JPB226" s="20"/>
      <c r="JPC226" s="18"/>
      <c r="JPD226" s="19"/>
      <c r="JPE226" s="28"/>
      <c r="JPF226" s="32"/>
      <c r="JPG226" s="20"/>
      <c r="JPH226" s="18"/>
      <c r="JPI226" s="19"/>
      <c r="JPJ226" s="28"/>
      <c r="JPK226" s="32"/>
      <c r="JPL226" s="20"/>
      <c r="JPM226" s="18"/>
      <c r="JPN226" s="19"/>
      <c r="JPO226" s="28"/>
      <c r="JPP226" s="32"/>
      <c r="JPQ226" s="20"/>
      <c r="JPR226" s="18"/>
      <c r="JPS226" s="19"/>
      <c r="JPT226" s="28"/>
      <c r="JPU226" s="32"/>
      <c r="JPV226" s="20"/>
      <c r="JPW226" s="18"/>
      <c r="JPX226" s="19"/>
      <c r="JPY226" s="28"/>
      <c r="JPZ226" s="32"/>
      <c r="JQA226" s="20"/>
      <c r="JQB226" s="18"/>
      <c r="JQC226" s="19"/>
      <c r="JQD226" s="28"/>
      <c r="JQE226" s="32"/>
      <c r="JQF226" s="20"/>
      <c r="JQG226" s="18"/>
      <c r="JQH226" s="19"/>
      <c r="JQI226" s="28"/>
      <c r="JQJ226" s="32"/>
      <c r="JQK226" s="20"/>
      <c r="JQL226" s="18"/>
      <c r="JQM226" s="19"/>
      <c r="JQN226" s="28"/>
      <c r="JQO226" s="32"/>
      <c r="JQP226" s="20"/>
      <c r="JQQ226" s="18"/>
      <c r="JQR226" s="19"/>
      <c r="JQS226" s="28"/>
      <c r="JQT226" s="32"/>
      <c r="JQU226" s="20"/>
      <c r="JQV226" s="18"/>
      <c r="JQW226" s="19"/>
      <c r="JQX226" s="28"/>
      <c r="JQY226" s="32"/>
      <c r="JQZ226" s="20"/>
      <c r="JRA226" s="18"/>
      <c r="JRB226" s="19"/>
      <c r="JRC226" s="28"/>
      <c r="JRD226" s="32"/>
      <c r="JRE226" s="20"/>
      <c r="JRF226" s="18"/>
      <c r="JRG226" s="19"/>
      <c r="JRH226" s="28"/>
      <c r="JRI226" s="32"/>
      <c r="JRJ226" s="20"/>
      <c r="JRK226" s="18"/>
      <c r="JRL226" s="19"/>
      <c r="JRM226" s="28"/>
      <c r="JRN226" s="32"/>
      <c r="JRO226" s="20"/>
      <c r="JRP226" s="18"/>
      <c r="JRQ226" s="19"/>
      <c r="JRR226" s="28"/>
      <c r="JRS226" s="32"/>
      <c r="JRT226" s="20"/>
      <c r="JRU226" s="18"/>
      <c r="JRV226" s="19"/>
      <c r="JRW226" s="28"/>
      <c r="JRX226" s="32"/>
      <c r="JRY226" s="20"/>
      <c r="JRZ226" s="18"/>
      <c r="JSA226" s="19"/>
      <c r="JSB226" s="28"/>
      <c r="JSC226" s="32"/>
      <c r="JSD226" s="20"/>
      <c r="JSE226" s="18"/>
      <c r="JSF226" s="19"/>
      <c r="JSG226" s="28"/>
      <c r="JSH226" s="32"/>
      <c r="JSI226" s="20"/>
      <c r="JSJ226" s="18"/>
      <c r="JSK226" s="19"/>
      <c r="JSL226" s="28"/>
      <c r="JSM226" s="32"/>
      <c r="JSN226" s="20"/>
      <c r="JSO226" s="18"/>
      <c r="JSP226" s="19"/>
      <c r="JSQ226" s="28"/>
      <c r="JSR226" s="32"/>
      <c r="JSS226" s="20"/>
      <c r="JST226" s="18"/>
      <c r="JSU226" s="19"/>
      <c r="JSV226" s="28"/>
      <c r="JSW226" s="32"/>
      <c r="JSX226" s="20"/>
      <c r="JSY226" s="18"/>
      <c r="JSZ226" s="19"/>
      <c r="JTA226" s="28"/>
      <c r="JTB226" s="32"/>
      <c r="JTC226" s="20"/>
      <c r="JTD226" s="18"/>
      <c r="JTE226" s="19"/>
      <c r="JTF226" s="28"/>
      <c r="JTG226" s="32"/>
      <c r="JTH226" s="20"/>
      <c r="JTI226" s="18"/>
      <c r="JTJ226" s="19"/>
      <c r="JTK226" s="28"/>
      <c r="JTL226" s="32"/>
      <c r="JTM226" s="20"/>
      <c r="JTN226" s="18"/>
      <c r="JTO226" s="19"/>
      <c r="JTP226" s="28"/>
      <c r="JTQ226" s="32"/>
      <c r="JTR226" s="20"/>
      <c r="JTS226" s="18"/>
      <c r="JTT226" s="19"/>
      <c r="JTU226" s="28"/>
      <c r="JTV226" s="32"/>
      <c r="JTW226" s="20"/>
      <c r="JTX226" s="18"/>
      <c r="JTY226" s="19"/>
      <c r="JTZ226" s="28"/>
      <c r="JUA226" s="32"/>
      <c r="JUB226" s="20"/>
      <c r="JUC226" s="18"/>
      <c r="JUD226" s="19"/>
      <c r="JUE226" s="28"/>
      <c r="JUF226" s="32"/>
      <c r="JUG226" s="20"/>
      <c r="JUH226" s="18"/>
      <c r="JUI226" s="19"/>
      <c r="JUJ226" s="28"/>
      <c r="JUK226" s="32"/>
      <c r="JUL226" s="20"/>
      <c r="JUM226" s="18"/>
      <c r="JUN226" s="19"/>
      <c r="JUO226" s="28"/>
      <c r="JUP226" s="32"/>
      <c r="JUQ226" s="20"/>
      <c r="JUR226" s="18"/>
      <c r="JUS226" s="19"/>
      <c r="JUT226" s="28"/>
      <c r="JUU226" s="32"/>
      <c r="JUV226" s="20"/>
      <c r="JUW226" s="18"/>
      <c r="JUX226" s="19"/>
      <c r="JUY226" s="28"/>
      <c r="JUZ226" s="32"/>
      <c r="JVA226" s="20"/>
      <c r="JVB226" s="18"/>
      <c r="JVC226" s="19"/>
      <c r="JVD226" s="28"/>
      <c r="JVE226" s="32"/>
      <c r="JVF226" s="20"/>
      <c r="JVG226" s="18"/>
      <c r="JVH226" s="19"/>
      <c r="JVI226" s="28"/>
      <c r="JVJ226" s="32"/>
      <c r="JVK226" s="20"/>
      <c r="JVL226" s="18"/>
      <c r="JVM226" s="19"/>
      <c r="JVN226" s="28"/>
      <c r="JVO226" s="32"/>
      <c r="JVP226" s="20"/>
      <c r="JVQ226" s="18"/>
      <c r="JVR226" s="19"/>
      <c r="JVS226" s="28"/>
      <c r="JVT226" s="32"/>
      <c r="JVU226" s="20"/>
      <c r="JVV226" s="18"/>
      <c r="JVW226" s="19"/>
      <c r="JVX226" s="28"/>
      <c r="JVY226" s="32"/>
      <c r="JVZ226" s="20"/>
      <c r="JWA226" s="18"/>
      <c r="JWB226" s="19"/>
      <c r="JWC226" s="28"/>
      <c r="JWD226" s="32"/>
      <c r="JWE226" s="20"/>
      <c r="JWF226" s="18"/>
      <c r="JWG226" s="19"/>
      <c r="JWH226" s="28"/>
      <c r="JWI226" s="32"/>
      <c r="JWJ226" s="20"/>
      <c r="JWK226" s="18"/>
      <c r="JWL226" s="19"/>
      <c r="JWM226" s="28"/>
      <c r="JWN226" s="32"/>
      <c r="JWO226" s="20"/>
      <c r="JWP226" s="18"/>
      <c r="JWQ226" s="19"/>
      <c r="JWR226" s="28"/>
      <c r="JWS226" s="32"/>
      <c r="JWT226" s="20"/>
      <c r="JWU226" s="18"/>
      <c r="JWV226" s="19"/>
      <c r="JWW226" s="28"/>
      <c r="JWX226" s="32"/>
      <c r="JWY226" s="20"/>
      <c r="JWZ226" s="18"/>
      <c r="JXA226" s="19"/>
      <c r="JXB226" s="28"/>
      <c r="JXC226" s="32"/>
      <c r="JXD226" s="20"/>
      <c r="JXE226" s="18"/>
      <c r="JXF226" s="19"/>
      <c r="JXG226" s="28"/>
      <c r="JXH226" s="32"/>
      <c r="JXI226" s="20"/>
      <c r="JXJ226" s="18"/>
      <c r="JXK226" s="19"/>
      <c r="JXL226" s="28"/>
      <c r="JXM226" s="32"/>
      <c r="JXN226" s="20"/>
      <c r="JXO226" s="18"/>
      <c r="JXP226" s="19"/>
      <c r="JXQ226" s="28"/>
      <c r="JXR226" s="32"/>
      <c r="JXS226" s="20"/>
      <c r="JXT226" s="18"/>
      <c r="JXU226" s="19"/>
      <c r="JXV226" s="28"/>
      <c r="JXW226" s="32"/>
      <c r="JXX226" s="20"/>
      <c r="JXY226" s="18"/>
      <c r="JXZ226" s="19"/>
      <c r="JYA226" s="28"/>
      <c r="JYB226" s="32"/>
      <c r="JYC226" s="20"/>
      <c r="JYD226" s="18"/>
      <c r="JYE226" s="19"/>
      <c r="JYF226" s="28"/>
      <c r="JYG226" s="32"/>
      <c r="JYH226" s="20"/>
      <c r="JYI226" s="18"/>
      <c r="JYJ226" s="19"/>
      <c r="JYK226" s="28"/>
      <c r="JYL226" s="32"/>
      <c r="JYM226" s="20"/>
      <c r="JYN226" s="18"/>
      <c r="JYO226" s="19"/>
      <c r="JYP226" s="28"/>
      <c r="JYQ226" s="32"/>
      <c r="JYR226" s="20"/>
      <c r="JYS226" s="18"/>
      <c r="JYT226" s="19"/>
      <c r="JYU226" s="28"/>
      <c r="JYV226" s="32"/>
      <c r="JYW226" s="20"/>
      <c r="JYX226" s="18"/>
      <c r="JYY226" s="19"/>
      <c r="JYZ226" s="28"/>
      <c r="JZA226" s="32"/>
      <c r="JZB226" s="20"/>
      <c r="JZC226" s="18"/>
      <c r="JZD226" s="19"/>
      <c r="JZE226" s="28"/>
      <c r="JZF226" s="32"/>
      <c r="JZG226" s="20"/>
      <c r="JZH226" s="18"/>
      <c r="JZI226" s="19"/>
      <c r="JZJ226" s="28"/>
      <c r="JZK226" s="32"/>
      <c r="JZL226" s="20"/>
      <c r="JZM226" s="18"/>
      <c r="JZN226" s="19"/>
      <c r="JZO226" s="28"/>
      <c r="JZP226" s="32"/>
      <c r="JZQ226" s="20"/>
      <c r="JZR226" s="18"/>
      <c r="JZS226" s="19"/>
      <c r="JZT226" s="28"/>
      <c r="JZU226" s="32"/>
      <c r="JZV226" s="20"/>
      <c r="JZW226" s="18"/>
      <c r="JZX226" s="19"/>
      <c r="JZY226" s="28"/>
      <c r="JZZ226" s="32"/>
      <c r="KAA226" s="20"/>
      <c r="KAB226" s="18"/>
      <c r="KAC226" s="19"/>
      <c r="KAD226" s="28"/>
      <c r="KAE226" s="32"/>
      <c r="KAF226" s="20"/>
      <c r="KAG226" s="18"/>
      <c r="KAH226" s="19"/>
      <c r="KAI226" s="28"/>
      <c r="KAJ226" s="32"/>
      <c r="KAK226" s="20"/>
      <c r="KAL226" s="18"/>
      <c r="KAM226" s="19"/>
      <c r="KAN226" s="28"/>
      <c r="KAO226" s="32"/>
      <c r="KAP226" s="20"/>
      <c r="KAQ226" s="18"/>
      <c r="KAR226" s="19"/>
      <c r="KAS226" s="28"/>
      <c r="KAT226" s="32"/>
      <c r="KAU226" s="20"/>
      <c r="KAV226" s="18"/>
      <c r="KAW226" s="19"/>
      <c r="KAX226" s="28"/>
      <c r="KAY226" s="32"/>
      <c r="KAZ226" s="20"/>
      <c r="KBA226" s="18"/>
      <c r="KBB226" s="19"/>
      <c r="KBC226" s="28"/>
      <c r="KBD226" s="32"/>
      <c r="KBE226" s="20"/>
      <c r="KBF226" s="18"/>
      <c r="KBG226" s="19"/>
      <c r="KBH226" s="28"/>
      <c r="KBI226" s="32"/>
      <c r="KBJ226" s="20"/>
      <c r="KBK226" s="18"/>
      <c r="KBL226" s="19"/>
      <c r="KBM226" s="28"/>
      <c r="KBN226" s="32"/>
      <c r="KBO226" s="20"/>
      <c r="KBP226" s="18"/>
      <c r="KBQ226" s="19"/>
      <c r="KBR226" s="28"/>
      <c r="KBS226" s="32"/>
      <c r="KBT226" s="20"/>
      <c r="KBU226" s="18"/>
      <c r="KBV226" s="19"/>
      <c r="KBW226" s="28"/>
      <c r="KBX226" s="32"/>
      <c r="KBY226" s="20"/>
      <c r="KBZ226" s="18"/>
      <c r="KCA226" s="19"/>
      <c r="KCB226" s="28"/>
      <c r="KCC226" s="32"/>
      <c r="KCD226" s="20"/>
      <c r="KCE226" s="18"/>
      <c r="KCF226" s="19"/>
      <c r="KCG226" s="28"/>
      <c r="KCH226" s="32"/>
      <c r="KCI226" s="20"/>
      <c r="KCJ226" s="18"/>
      <c r="KCK226" s="19"/>
      <c r="KCL226" s="28"/>
      <c r="KCM226" s="32"/>
      <c r="KCN226" s="20"/>
      <c r="KCO226" s="18"/>
      <c r="KCP226" s="19"/>
      <c r="KCQ226" s="28"/>
      <c r="KCR226" s="32"/>
      <c r="KCS226" s="20"/>
      <c r="KCT226" s="18"/>
      <c r="KCU226" s="19"/>
      <c r="KCV226" s="28"/>
      <c r="KCW226" s="32"/>
      <c r="KCX226" s="20"/>
      <c r="KCY226" s="18"/>
      <c r="KCZ226" s="19"/>
      <c r="KDA226" s="28"/>
      <c r="KDB226" s="32"/>
      <c r="KDC226" s="20"/>
      <c r="KDD226" s="18"/>
      <c r="KDE226" s="19"/>
      <c r="KDF226" s="28"/>
      <c r="KDG226" s="32"/>
      <c r="KDH226" s="20"/>
      <c r="KDI226" s="18"/>
      <c r="KDJ226" s="19"/>
      <c r="KDK226" s="28"/>
      <c r="KDL226" s="32"/>
      <c r="KDM226" s="20"/>
      <c r="KDN226" s="18"/>
      <c r="KDO226" s="19"/>
      <c r="KDP226" s="28"/>
      <c r="KDQ226" s="32"/>
      <c r="KDR226" s="20"/>
      <c r="KDS226" s="18"/>
      <c r="KDT226" s="19"/>
      <c r="KDU226" s="28"/>
      <c r="KDV226" s="32"/>
      <c r="KDW226" s="20"/>
      <c r="KDX226" s="18"/>
      <c r="KDY226" s="19"/>
      <c r="KDZ226" s="28"/>
      <c r="KEA226" s="32"/>
      <c r="KEB226" s="20"/>
      <c r="KEC226" s="18"/>
      <c r="KED226" s="19"/>
      <c r="KEE226" s="28"/>
      <c r="KEF226" s="32"/>
      <c r="KEG226" s="20"/>
      <c r="KEH226" s="18"/>
      <c r="KEI226" s="19"/>
      <c r="KEJ226" s="28"/>
      <c r="KEK226" s="32"/>
      <c r="KEL226" s="20"/>
      <c r="KEM226" s="18"/>
      <c r="KEN226" s="19"/>
      <c r="KEO226" s="28"/>
      <c r="KEP226" s="32"/>
      <c r="KEQ226" s="20"/>
      <c r="KER226" s="18"/>
      <c r="KES226" s="19"/>
      <c r="KET226" s="28"/>
      <c r="KEU226" s="32"/>
      <c r="KEV226" s="20"/>
      <c r="KEW226" s="18"/>
      <c r="KEX226" s="19"/>
      <c r="KEY226" s="28"/>
      <c r="KEZ226" s="32"/>
      <c r="KFA226" s="20"/>
      <c r="KFB226" s="18"/>
      <c r="KFC226" s="19"/>
      <c r="KFD226" s="28"/>
      <c r="KFE226" s="32"/>
      <c r="KFF226" s="20"/>
      <c r="KFG226" s="18"/>
      <c r="KFH226" s="19"/>
      <c r="KFI226" s="28"/>
      <c r="KFJ226" s="32"/>
      <c r="KFK226" s="20"/>
      <c r="KFL226" s="18"/>
      <c r="KFM226" s="19"/>
      <c r="KFN226" s="28"/>
      <c r="KFO226" s="32"/>
      <c r="KFP226" s="20"/>
      <c r="KFQ226" s="18"/>
      <c r="KFR226" s="19"/>
      <c r="KFS226" s="28"/>
      <c r="KFT226" s="32"/>
      <c r="KFU226" s="20"/>
      <c r="KFV226" s="18"/>
      <c r="KFW226" s="19"/>
      <c r="KFX226" s="28"/>
      <c r="KFY226" s="32"/>
      <c r="KFZ226" s="20"/>
      <c r="KGA226" s="18"/>
      <c r="KGB226" s="19"/>
      <c r="KGC226" s="28"/>
      <c r="KGD226" s="32"/>
      <c r="KGE226" s="20"/>
      <c r="KGF226" s="18"/>
      <c r="KGG226" s="19"/>
      <c r="KGH226" s="28"/>
      <c r="KGI226" s="32"/>
      <c r="KGJ226" s="20"/>
      <c r="KGK226" s="18"/>
      <c r="KGL226" s="19"/>
      <c r="KGM226" s="28"/>
      <c r="KGN226" s="32"/>
      <c r="KGO226" s="20"/>
      <c r="KGP226" s="18"/>
      <c r="KGQ226" s="19"/>
      <c r="KGR226" s="28"/>
      <c r="KGS226" s="32"/>
      <c r="KGT226" s="20"/>
      <c r="KGU226" s="18"/>
      <c r="KGV226" s="19"/>
      <c r="KGW226" s="28"/>
      <c r="KGX226" s="32"/>
      <c r="KGY226" s="20"/>
      <c r="KGZ226" s="18"/>
      <c r="KHA226" s="19"/>
      <c r="KHB226" s="28"/>
      <c r="KHC226" s="32"/>
      <c r="KHD226" s="20"/>
      <c r="KHE226" s="18"/>
      <c r="KHF226" s="19"/>
      <c r="KHG226" s="28"/>
      <c r="KHH226" s="32"/>
      <c r="KHI226" s="20"/>
      <c r="KHJ226" s="18"/>
      <c r="KHK226" s="19"/>
      <c r="KHL226" s="28"/>
      <c r="KHM226" s="32"/>
      <c r="KHN226" s="20"/>
      <c r="KHO226" s="18"/>
      <c r="KHP226" s="19"/>
      <c r="KHQ226" s="28"/>
      <c r="KHR226" s="32"/>
      <c r="KHS226" s="20"/>
      <c r="KHT226" s="18"/>
      <c r="KHU226" s="19"/>
      <c r="KHV226" s="28"/>
      <c r="KHW226" s="32"/>
      <c r="KHX226" s="20"/>
      <c r="KHY226" s="18"/>
      <c r="KHZ226" s="19"/>
      <c r="KIA226" s="28"/>
      <c r="KIB226" s="32"/>
      <c r="KIC226" s="20"/>
      <c r="KID226" s="18"/>
      <c r="KIE226" s="19"/>
      <c r="KIF226" s="28"/>
      <c r="KIG226" s="32"/>
      <c r="KIH226" s="20"/>
      <c r="KII226" s="18"/>
      <c r="KIJ226" s="19"/>
      <c r="KIK226" s="28"/>
      <c r="KIL226" s="32"/>
      <c r="KIM226" s="20"/>
      <c r="KIN226" s="18"/>
      <c r="KIO226" s="19"/>
      <c r="KIP226" s="28"/>
      <c r="KIQ226" s="32"/>
      <c r="KIR226" s="20"/>
      <c r="KIS226" s="18"/>
      <c r="KIT226" s="19"/>
      <c r="KIU226" s="28"/>
      <c r="KIV226" s="32"/>
      <c r="KIW226" s="20"/>
      <c r="KIX226" s="18"/>
      <c r="KIY226" s="19"/>
      <c r="KIZ226" s="28"/>
      <c r="KJA226" s="32"/>
      <c r="KJB226" s="20"/>
      <c r="KJC226" s="18"/>
      <c r="KJD226" s="19"/>
      <c r="KJE226" s="28"/>
      <c r="KJF226" s="32"/>
      <c r="KJG226" s="20"/>
      <c r="KJH226" s="18"/>
      <c r="KJI226" s="19"/>
      <c r="KJJ226" s="28"/>
      <c r="KJK226" s="32"/>
      <c r="KJL226" s="20"/>
      <c r="KJM226" s="18"/>
      <c r="KJN226" s="19"/>
      <c r="KJO226" s="28"/>
      <c r="KJP226" s="32"/>
      <c r="KJQ226" s="20"/>
      <c r="KJR226" s="18"/>
      <c r="KJS226" s="19"/>
      <c r="KJT226" s="28"/>
      <c r="KJU226" s="32"/>
      <c r="KJV226" s="20"/>
      <c r="KJW226" s="18"/>
      <c r="KJX226" s="19"/>
      <c r="KJY226" s="28"/>
      <c r="KJZ226" s="32"/>
      <c r="KKA226" s="20"/>
      <c r="KKB226" s="18"/>
      <c r="KKC226" s="19"/>
      <c r="KKD226" s="28"/>
      <c r="KKE226" s="32"/>
      <c r="KKF226" s="20"/>
      <c r="KKG226" s="18"/>
      <c r="KKH226" s="19"/>
      <c r="KKI226" s="28"/>
      <c r="KKJ226" s="32"/>
      <c r="KKK226" s="20"/>
      <c r="KKL226" s="18"/>
      <c r="KKM226" s="19"/>
      <c r="KKN226" s="28"/>
      <c r="KKO226" s="32"/>
      <c r="KKP226" s="20"/>
      <c r="KKQ226" s="18"/>
      <c r="KKR226" s="19"/>
      <c r="KKS226" s="28"/>
      <c r="KKT226" s="32"/>
      <c r="KKU226" s="20"/>
      <c r="KKV226" s="18"/>
      <c r="KKW226" s="19"/>
      <c r="KKX226" s="28"/>
      <c r="KKY226" s="32"/>
      <c r="KKZ226" s="20"/>
      <c r="KLA226" s="18"/>
      <c r="KLB226" s="19"/>
      <c r="KLC226" s="28"/>
      <c r="KLD226" s="32"/>
      <c r="KLE226" s="20"/>
      <c r="KLF226" s="18"/>
      <c r="KLG226" s="19"/>
      <c r="KLH226" s="28"/>
      <c r="KLI226" s="32"/>
      <c r="KLJ226" s="20"/>
      <c r="KLK226" s="18"/>
      <c r="KLL226" s="19"/>
      <c r="KLM226" s="28"/>
      <c r="KLN226" s="32"/>
      <c r="KLO226" s="20"/>
      <c r="KLP226" s="18"/>
      <c r="KLQ226" s="19"/>
      <c r="KLR226" s="28"/>
      <c r="KLS226" s="32"/>
      <c r="KLT226" s="20"/>
      <c r="KLU226" s="18"/>
      <c r="KLV226" s="19"/>
      <c r="KLW226" s="28"/>
      <c r="KLX226" s="32"/>
      <c r="KLY226" s="20"/>
      <c r="KLZ226" s="18"/>
      <c r="KMA226" s="19"/>
      <c r="KMB226" s="28"/>
      <c r="KMC226" s="32"/>
      <c r="KMD226" s="20"/>
      <c r="KME226" s="18"/>
      <c r="KMF226" s="19"/>
      <c r="KMG226" s="28"/>
      <c r="KMH226" s="32"/>
      <c r="KMI226" s="20"/>
      <c r="KMJ226" s="18"/>
      <c r="KMK226" s="19"/>
      <c r="KML226" s="28"/>
      <c r="KMM226" s="32"/>
      <c r="KMN226" s="20"/>
      <c r="KMO226" s="18"/>
      <c r="KMP226" s="19"/>
      <c r="KMQ226" s="28"/>
      <c r="KMR226" s="32"/>
      <c r="KMS226" s="20"/>
      <c r="KMT226" s="18"/>
      <c r="KMU226" s="19"/>
      <c r="KMV226" s="28"/>
      <c r="KMW226" s="32"/>
      <c r="KMX226" s="20"/>
      <c r="KMY226" s="18"/>
      <c r="KMZ226" s="19"/>
      <c r="KNA226" s="28"/>
      <c r="KNB226" s="32"/>
      <c r="KNC226" s="20"/>
      <c r="KND226" s="18"/>
      <c r="KNE226" s="19"/>
      <c r="KNF226" s="28"/>
      <c r="KNG226" s="32"/>
      <c r="KNH226" s="20"/>
      <c r="KNI226" s="18"/>
      <c r="KNJ226" s="19"/>
      <c r="KNK226" s="28"/>
      <c r="KNL226" s="32"/>
      <c r="KNM226" s="20"/>
      <c r="KNN226" s="18"/>
      <c r="KNO226" s="19"/>
      <c r="KNP226" s="28"/>
      <c r="KNQ226" s="32"/>
      <c r="KNR226" s="20"/>
      <c r="KNS226" s="18"/>
      <c r="KNT226" s="19"/>
      <c r="KNU226" s="28"/>
      <c r="KNV226" s="32"/>
      <c r="KNW226" s="20"/>
      <c r="KNX226" s="18"/>
      <c r="KNY226" s="19"/>
      <c r="KNZ226" s="28"/>
      <c r="KOA226" s="32"/>
      <c r="KOB226" s="20"/>
      <c r="KOC226" s="18"/>
      <c r="KOD226" s="19"/>
      <c r="KOE226" s="28"/>
      <c r="KOF226" s="32"/>
      <c r="KOG226" s="20"/>
      <c r="KOH226" s="18"/>
      <c r="KOI226" s="19"/>
      <c r="KOJ226" s="28"/>
      <c r="KOK226" s="32"/>
      <c r="KOL226" s="20"/>
      <c r="KOM226" s="18"/>
      <c r="KON226" s="19"/>
      <c r="KOO226" s="28"/>
      <c r="KOP226" s="32"/>
      <c r="KOQ226" s="20"/>
      <c r="KOR226" s="18"/>
      <c r="KOS226" s="19"/>
      <c r="KOT226" s="28"/>
      <c r="KOU226" s="32"/>
      <c r="KOV226" s="20"/>
      <c r="KOW226" s="18"/>
      <c r="KOX226" s="19"/>
      <c r="KOY226" s="28"/>
      <c r="KOZ226" s="32"/>
      <c r="KPA226" s="20"/>
      <c r="KPB226" s="18"/>
      <c r="KPC226" s="19"/>
      <c r="KPD226" s="28"/>
      <c r="KPE226" s="32"/>
      <c r="KPF226" s="20"/>
      <c r="KPG226" s="18"/>
      <c r="KPH226" s="19"/>
      <c r="KPI226" s="28"/>
      <c r="KPJ226" s="32"/>
      <c r="KPK226" s="20"/>
      <c r="KPL226" s="18"/>
      <c r="KPM226" s="19"/>
      <c r="KPN226" s="28"/>
      <c r="KPO226" s="32"/>
      <c r="KPP226" s="20"/>
      <c r="KPQ226" s="18"/>
      <c r="KPR226" s="19"/>
      <c r="KPS226" s="28"/>
      <c r="KPT226" s="32"/>
      <c r="KPU226" s="20"/>
      <c r="KPV226" s="18"/>
      <c r="KPW226" s="19"/>
      <c r="KPX226" s="28"/>
      <c r="KPY226" s="32"/>
      <c r="KPZ226" s="20"/>
      <c r="KQA226" s="18"/>
      <c r="KQB226" s="19"/>
      <c r="KQC226" s="28"/>
      <c r="KQD226" s="32"/>
      <c r="KQE226" s="20"/>
      <c r="KQF226" s="18"/>
      <c r="KQG226" s="19"/>
      <c r="KQH226" s="28"/>
      <c r="KQI226" s="32"/>
      <c r="KQJ226" s="20"/>
      <c r="KQK226" s="18"/>
      <c r="KQL226" s="19"/>
      <c r="KQM226" s="28"/>
      <c r="KQN226" s="32"/>
      <c r="KQO226" s="20"/>
      <c r="KQP226" s="18"/>
      <c r="KQQ226" s="19"/>
      <c r="KQR226" s="28"/>
      <c r="KQS226" s="32"/>
      <c r="KQT226" s="20"/>
      <c r="KQU226" s="18"/>
      <c r="KQV226" s="19"/>
      <c r="KQW226" s="28"/>
      <c r="KQX226" s="32"/>
      <c r="KQY226" s="20"/>
      <c r="KQZ226" s="18"/>
      <c r="KRA226" s="19"/>
      <c r="KRB226" s="28"/>
      <c r="KRC226" s="32"/>
      <c r="KRD226" s="20"/>
      <c r="KRE226" s="18"/>
      <c r="KRF226" s="19"/>
      <c r="KRG226" s="28"/>
      <c r="KRH226" s="32"/>
      <c r="KRI226" s="20"/>
      <c r="KRJ226" s="18"/>
      <c r="KRK226" s="19"/>
      <c r="KRL226" s="28"/>
      <c r="KRM226" s="32"/>
      <c r="KRN226" s="20"/>
      <c r="KRO226" s="18"/>
      <c r="KRP226" s="19"/>
      <c r="KRQ226" s="28"/>
      <c r="KRR226" s="32"/>
      <c r="KRS226" s="20"/>
      <c r="KRT226" s="18"/>
      <c r="KRU226" s="19"/>
      <c r="KRV226" s="28"/>
      <c r="KRW226" s="32"/>
      <c r="KRX226" s="20"/>
      <c r="KRY226" s="18"/>
      <c r="KRZ226" s="19"/>
      <c r="KSA226" s="28"/>
      <c r="KSB226" s="32"/>
      <c r="KSC226" s="20"/>
      <c r="KSD226" s="18"/>
      <c r="KSE226" s="19"/>
      <c r="KSF226" s="28"/>
      <c r="KSG226" s="32"/>
      <c r="KSH226" s="20"/>
      <c r="KSI226" s="18"/>
      <c r="KSJ226" s="19"/>
      <c r="KSK226" s="28"/>
      <c r="KSL226" s="32"/>
      <c r="KSM226" s="20"/>
      <c r="KSN226" s="18"/>
      <c r="KSO226" s="19"/>
      <c r="KSP226" s="28"/>
      <c r="KSQ226" s="32"/>
      <c r="KSR226" s="20"/>
      <c r="KSS226" s="18"/>
      <c r="KST226" s="19"/>
      <c r="KSU226" s="28"/>
      <c r="KSV226" s="32"/>
      <c r="KSW226" s="20"/>
      <c r="KSX226" s="18"/>
      <c r="KSY226" s="19"/>
      <c r="KSZ226" s="28"/>
      <c r="KTA226" s="32"/>
      <c r="KTB226" s="20"/>
      <c r="KTC226" s="18"/>
      <c r="KTD226" s="19"/>
      <c r="KTE226" s="28"/>
      <c r="KTF226" s="32"/>
      <c r="KTG226" s="20"/>
      <c r="KTH226" s="18"/>
      <c r="KTI226" s="19"/>
      <c r="KTJ226" s="28"/>
      <c r="KTK226" s="32"/>
      <c r="KTL226" s="20"/>
      <c r="KTM226" s="18"/>
      <c r="KTN226" s="19"/>
      <c r="KTO226" s="28"/>
      <c r="KTP226" s="32"/>
      <c r="KTQ226" s="20"/>
      <c r="KTR226" s="18"/>
      <c r="KTS226" s="19"/>
      <c r="KTT226" s="28"/>
      <c r="KTU226" s="32"/>
      <c r="KTV226" s="20"/>
      <c r="KTW226" s="18"/>
      <c r="KTX226" s="19"/>
      <c r="KTY226" s="28"/>
      <c r="KTZ226" s="32"/>
      <c r="KUA226" s="20"/>
      <c r="KUB226" s="18"/>
      <c r="KUC226" s="19"/>
      <c r="KUD226" s="28"/>
      <c r="KUE226" s="32"/>
      <c r="KUF226" s="20"/>
      <c r="KUG226" s="18"/>
      <c r="KUH226" s="19"/>
      <c r="KUI226" s="28"/>
      <c r="KUJ226" s="32"/>
      <c r="KUK226" s="20"/>
      <c r="KUL226" s="18"/>
      <c r="KUM226" s="19"/>
      <c r="KUN226" s="28"/>
      <c r="KUO226" s="32"/>
      <c r="KUP226" s="20"/>
      <c r="KUQ226" s="18"/>
      <c r="KUR226" s="19"/>
      <c r="KUS226" s="28"/>
      <c r="KUT226" s="32"/>
      <c r="KUU226" s="20"/>
      <c r="KUV226" s="18"/>
      <c r="KUW226" s="19"/>
      <c r="KUX226" s="28"/>
      <c r="KUY226" s="32"/>
      <c r="KUZ226" s="20"/>
      <c r="KVA226" s="18"/>
      <c r="KVB226" s="19"/>
      <c r="KVC226" s="28"/>
      <c r="KVD226" s="32"/>
      <c r="KVE226" s="20"/>
      <c r="KVF226" s="18"/>
      <c r="KVG226" s="19"/>
      <c r="KVH226" s="28"/>
      <c r="KVI226" s="32"/>
      <c r="KVJ226" s="20"/>
      <c r="KVK226" s="18"/>
      <c r="KVL226" s="19"/>
      <c r="KVM226" s="28"/>
      <c r="KVN226" s="32"/>
      <c r="KVO226" s="20"/>
      <c r="KVP226" s="18"/>
      <c r="KVQ226" s="19"/>
      <c r="KVR226" s="28"/>
      <c r="KVS226" s="32"/>
      <c r="KVT226" s="20"/>
      <c r="KVU226" s="18"/>
      <c r="KVV226" s="19"/>
      <c r="KVW226" s="28"/>
      <c r="KVX226" s="32"/>
      <c r="KVY226" s="20"/>
      <c r="KVZ226" s="18"/>
      <c r="KWA226" s="19"/>
      <c r="KWB226" s="28"/>
      <c r="KWC226" s="32"/>
      <c r="KWD226" s="20"/>
      <c r="KWE226" s="18"/>
      <c r="KWF226" s="19"/>
      <c r="KWG226" s="28"/>
      <c r="KWH226" s="32"/>
      <c r="KWI226" s="20"/>
      <c r="KWJ226" s="18"/>
      <c r="KWK226" s="19"/>
      <c r="KWL226" s="28"/>
      <c r="KWM226" s="32"/>
      <c r="KWN226" s="20"/>
      <c r="KWO226" s="18"/>
      <c r="KWP226" s="19"/>
      <c r="KWQ226" s="28"/>
      <c r="KWR226" s="32"/>
      <c r="KWS226" s="20"/>
      <c r="KWT226" s="18"/>
      <c r="KWU226" s="19"/>
      <c r="KWV226" s="28"/>
      <c r="KWW226" s="32"/>
      <c r="KWX226" s="20"/>
      <c r="KWY226" s="18"/>
      <c r="KWZ226" s="19"/>
      <c r="KXA226" s="28"/>
      <c r="KXB226" s="32"/>
      <c r="KXC226" s="20"/>
      <c r="KXD226" s="18"/>
      <c r="KXE226" s="19"/>
      <c r="KXF226" s="28"/>
      <c r="KXG226" s="32"/>
      <c r="KXH226" s="20"/>
      <c r="KXI226" s="18"/>
      <c r="KXJ226" s="19"/>
      <c r="KXK226" s="28"/>
      <c r="KXL226" s="32"/>
      <c r="KXM226" s="20"/>
      <c r="KXN226" s="18"/>
      <c r="KXO226" s="19"/>
      <c r="KXP226" s="28"/>
      <c r="KXQ226" s="32"/>
      <c r="KXR226" s="20"/>
      <c r="KXS226" s="18"/>
      <c r="KXT226" s="19"/>
      <c r="KXU226" s="28"/>
      <c r="KXV226" s="32"/>
      <c r="KXW226" s="20"/>
      <c r="KXX226" s="18"/>
      <c r="KXY226" s="19"/>
      <c r="KXZ226" s="28"/>
      <c r="KYA226" s="32"/>
      <c r="KYB226" s="20"/>
      <c r="KYC226" s="18"/>
      <c r="KYD226" s="19"/>
      <c r="KYE226" s="28"/>
      <c r="KYF226" s="32"/>
      <c r="KYG226" s="20"/>
      <c r="KYH226" s="18"/>
      <c r="KYI226" s="19"/>
      <c r="KYJ226" s="28"/>
      <c r="KYK226" s="32"/>
      <c r="KYL226" s="20"/>
      <c r="KYM226" s="18"/>
      <c r="KYN226" s="19"/>
      <c r="KYO226" s="28"/>
      <c r="KYP226" s="32"/>
      <c r="KYQ226" s="20"/>
      <c r="KYR226" s="18"/>
      <c r="KYS226" s="19"/>
      <c r="KYT226" s="28"/>
      <c r="KYU226" s="32"/>
      <c r="KYV226" s="20"/>
      <c r="KYW226" s="18"/>
      <c r="KYX226" s="19"/>
      <c r="KYY226" s="28"/>
      <c r="KYZ226" s="32"/>
      <c r="KZA226" s="20"/>
      <c r="KZB226" s="18"/>
      <c r="KZC226" s="19"/>
      <c r="KZD226" s="28"/>
      <c r="KZE226" s="32"/>
      <c r="KZF226" s="20"/>
      <c r="KZG226" s="18"/>
      <c r="KZH226" s="19"/>
      <c r="KZI226" s="28"/>
      <c r="KZJ226" s="32"/>
      <c r="KZK226" s="20"/>
      <c r="KZL226" s="18"/>
      <c r="KZM226" s="19"/>
      <c r="KZN226" s="28"/>
      <c r="KZO226" s="32"/>
      <c r="KZP226" s="20"/>
      <c r="KZQ226" s="18"/>
      <c r="KZR226" s="19"/>
      <c r="KZS226" s="28"/>
      <c r="KZT226" s="32"/>
      <c r="KZU226" s="20"/>
      <c r="KZV226" s="18"/>
      <c r="KZW226" s="19"/>
      <c r="KZX226" s="28"/>
      <c r="KZY226" s="32"/>
      <c r="KZZ226" s="20"/>
      <c r="LAA226" s="18"/>
      <c r="LAB226" s="19"/>
      <c r="LAC226" s="28"/>
      <c r="LAD226" s="32"/>
      <c r="LAE226" s="20"/>
      <c r="LAF226" s="18"/>
      <c r="LAG226" s="19"/>
      <c r="LAH226" s="28"/>
      <c r="LAI226" s="32"/>
      <c r="LAJ226" s="20"/>
      <c r="LAK226" s="18"/>
      <c r="LAL226" s="19"/>
      <c r="LAM226" s="28"/>
      <c r="LAN226" s="32"/>
      <c r="LAO226" s="20"/>
      <c r="LAP226" s="18"/>
      <c r="LAQ226" s="19"/>
      <c r="LAR226" s="28"/>
      <c r="LAS226" s="32"/>
      <c r="LAT226" s="20"/>
      <c r="LAU226" s="18"/>
      <c r="LAV226" s="19"/>
      <c r="LAW226" s="28"/>
      <c r="LAX226" s="32"/>
      <c r="LAY226" s="20"/>
      <c r="LAZ226" s="18"/>
      <c r="LBA226" s="19"/>
      <c r="LBB226" s="28"/>
      <c r="LBC226" s="32"/>
      <c r="LBD226" s="20"/>
      <c r="LBE226" s="18"/>
      <c r="LBF226" s="19"/>
      <c r="LBG226" s="28"/>
      <c r="LBH226" s="32"/>
      <c r="LBI226" s="20"/>
      <c r="LBJ226" s="18"/>
      <c r="LBK226" s="19"/>
      <c r="LBL226" s="28"/>
      <c r="LBM226" s="32"/>
      <c r="LBN226" s="20"/>
      <c r="LBO226" s="18"/>
      <c r="LBP226" s="19"/>
      <c r="LBQ226" s="28"/>
      <c r="LBR226" s="32"/>
      <c r="LBS226" s="20"/>
      <c r="LBT226" s="18"/>
      <c r="LBU226" s="19"/>
      <c r="LBV226" s="28"/>
      <c r="LBW226" s="32"/>
      <c r="LBX226" s="20"/>
      <c r="LBY226" s="18"/>
      <c r="LBZ226" s="19"/>
      <c r="LCA226" s="28"/>
      <c r="LCB226" s="32"/>
      <c r="LCC226" s="20"/>
      <c r="LCD226" s="18"/>
      <c r="LCE226" s="19"/>
      <c r="LCF226" s="28"/>
      <c r="LCG226" s="32"/>
      <c r="LCH226" s="20"/>
      <c r="LCI226" s="18"/>
      <c r="LCJ226" s="19"/>
      <c r="LCK226" s="28"/>
      <c r="LCL226" s="32"/>
      <c r="LCM226" s="20"/>
      <c r="LCN226" s="18"/>
      <c r="LCO226" s="19"/>
      <c r="LCP226" s="28"/>
      <c r="LCQ226" s="32"/>
      <c r="LCR226" s="20"/>
      <c r="LCS226" s="18"/>
      <c r="LCT226" s="19"/>
      <c r="LCU226" s="28"/>
      <c r="LCV226" s="32"/>
      <c r="LCW226" s="20"/>
      <c r="LCX226" s="18"/>
      <c r="LCY226" s="19"/>
      <c r="LCZ226" s="28"/>
      <c r="LDA226" s="32"/>
      <c r="LDB226" s="20"/>
      <c r="LDC226" s="18"/>
      <c r="LDD226" s="19"/>
      <c r="LDE226" s="28"/>
      <c r="LDF226" s="32"/>
      <c r="LDG226" s="20"/>
      <c r="LDH226" s="18"/>
      <c r="LDI226" s="19"/>
      <c r="LDJ226" s="28"/>
      <c r="LDK226" s="32"/>
      <c r="LDL226" s="20"/>
      <c r="LDM226" s="18"/>
      <c r="LDN226" s="19"/>
      <c r="LDO226" s="28"/>
      <c r="LDP226" s="32"/>
      <c r="LDQ226" s="20"/>
      <c r="LDR226" s="18"/>
      <c r="LDS226" s="19"/>
      <c r="LDT226" s="28"/>
      <c r="LDU226" s="32"/>
      <c r="LDV226" s="20"/>
      <c r="LDW226" s="18"/>
      <c r="LDX226" s="19"/>
      <c r="LDY226" s="28"/>
      <c r="LDZ226" s="32"/>
      <c r="LEA226" s="20"/>
      <c r="LEB226" s="18"/>
      <c r="LEC226" s="19"/>
      <c r="LED226" s="28"/>
      <c r="LEE226" s="32"/>
      <c r="LEF226" s="20"/>
      <c r="LEG226" s="18"/>
      <c r="LEH226" s="19"/>
      <c r="LEI226" s="28"/>
      <c r="LEJ226" s="32"/>
      <c r="LEK226" s="20"/>
      <c r="LEL226" s="18"/>
      <c r="LEM226" s="19"/>
      <c r="LEN226" s="28"/>
      <c r="LEO226" s="32"/>
      <c r="LEP226" s="20"/>
      <c r="LEQ226" s="18"/>
      <c r="LER226" s="19"/>
      <c r="LES226" s="28"/>
      <c r="LET226" s="32"/>
      <c r="LEU226" s="20"/>
      <c r="LEV226" s="18"/>
      <c r="LEW226" s="19"/>
      <c r="LEX226" s="28"/>
      <c r="LEY226" s="32"/>
      <c r="LEZ226" s="20"/>
      <c r="LFA226" s="18"/>
      <c r="LFB226" s="19"/>
      <c r="LFC226" s="28"/>
      <c r="LFD226" s="32"/>
      <c r="LFE226" s="20"/>
      <c r="LFF226" s="18"/>
      <c r="LFG226" s="19"/>
      <c r="LFH226" s="28"/>
      <c r="LFI226" s="32"/>
      <c r="LFJ226" s="20"/>
      <c r="LFK226" s="18"/>
      <c r="LFL226" s="19"/>
      <c r="LFM226" s="28"/>
      <c r="LFN226" s="32"/>
      <c r="LFO226" s="20"/>
      <c r="LFP226" s="18"/>
      <c r="LFQ226" s="19"/>
      <c r="LFR226" s="28"/>
      <c r="LFS226" s="32"/>
      <c r="LFT226" s="20"/>
      <c r="LFU226" s="18"/>
      <c r="LFV226" s="19"/>
      <c r="LFW226" s="28"/>
      <c r="LFX226" s="32"/>
      <c r="LFY226" s="20"/>
      <c r="LFZ226" s="18"/>
      <c r="LGA226" s="19"/>
      <c r="LGB226" s="28"/>
      <c r="LGC226" s="32"/>
      <c r="LGD226" s="20"/>
      <c r="LGE226" s="18"/>
      <c r="LGF226" s="19"/>
      <c r="LGG226" s="28"/>
      <c r="LGH226" s="32"/>
      <c r="LGI226" s="20"/>
      <c r="LGJ226" s="18"/>
      <c r="LGK226" s="19"/>
      <c r="LGL226" s="28"/>
      <c r="LGM226" s="32"/>
      <c r="LGN226" s="20"/>
      <c r="LGO226" s="18"/>
      <c r="LGP226" s="19"/>
      <c r="LGQ226" s="28"/>
      <c r="LGR226" s="32"/>
      <c r="LGS226" s="20"/>
      <c r="LGT226" s="18"/>
      <c r="LGU226" s="19"/>
      <c r="LGV226" s="28"/>
      <c r="LGW226" s="32"/>
      <c r="LGX226" s="20"/>
      <c r="LGY226" s="18"/>
      <c r="LGZ226" s="19"/>
      <c r="LHA226" s="28"/>
      <c r="LHB226" s="32"/>
      <c r="LHC226" s="20"/>
      <c r="LHD226" s="18"/>
      <c r="LHE226" s="19"/>
      <c r="LHF226" s="28"/>
      <c r="LHG226" s="32"/>
      <c r="LHH226" s="20"/>
      <c r="LHI226" s="18"/>
      <c r="LHJ226" s="19"/>
      <c r="LHK226" s="28"/>
      <c r="LHL226" s="32"/>
      <c r="LHM226" s="20"/>
      <c r="LHN226" s="18"/>
      <c r="LHO226" s="19"/>
      <c r="LHP226" s="28"/>
      <c r="LHQ226" s="32"/>
      <c r="LHR226" s="20"/>
      <c r="LHS226" s="18"/>
      <c r="LHT226" s="19"/>
      <c r="LHU226" s="28"/>
      <c r="LHV226" s="32"/>
      <c r="LHW226" s="20"/>
      <c r="LHX226" s="18"/>
      <c r="LHY226" s="19"/>
      <c r="LHZ226" s="28"/>
      <c r="LIA226" s="32"/>
      <c r="LIB226" s="20"/>
      <c r="LIC226" s="18"/>
      <c r="LID226" s="19"/>
      <c r="LIE226" s="28"/>
      <c r="LIF226" s="32"/>
      <c r="LIG226" s="20"/>
      <c r="LIH226" s="18"/>
      <c r="LII226" s="19"/>
      <c r="LIJ226" s="28"/>
      <c r="LIK226" s="32"/>
      <c r="LIL226" s="20"/>
      <c r="LIM226" s="18"/>
      <c r="LIN226" s="19"/>
      <c r="LIO226" s="28"/>
      <c r="LIP226" s="32"/>
      <c r="LIQ226" s="20"/>
      <c r="LIR226" s="18"/>
      <c r="LIS226" s="19"/>
      <c r="LIT226" s="28"/>
      <c r="LIU226" s="32"/>
      <c r="LIV226" s="20"/>
      <c r="LIW226" s="18"/>
      <c r="LIX226" s="19"/>
      <c r="LIY226" s="28"/>
      <c r="LIZ226" s="32"/>
      <c r="LJA226" s="20"/>
      <c r="LJB226" s="18"/>
      <c r="LJC226" s="19"/>
      <c r="LJD226" s="28"/>
      <c r="LJE226" s="32"/>
      <c r="LJF226" s="20"/>
      <c r="LJG226" s="18"/>
      <c r="LJH226" s="19"/>
      <c r="LJI226" s="28"/>
      <c r="LJJ226" s="32"/>
      <c r="LJK226" s="20"/>
      <c r="LJL226" s="18"/>
      <c r="LJM226" s="19"/>
      <c r="LJN226" s="28"/>
      <c r="LJO226" s="32"/>
      <c r="LJP226" s="20"/>
      <c r="LJQ226" s="18"/>
      <c r="LJR226" s="19"/>
      <c r="LJS226" s="28"/>
      <c r="LJT226" s="32"/>
      <c r="LJU226" s="20"/>
      <c r="LJV226" s="18"/>
      <c r="LJW226" s="19"/>
      <c r="LJX226" s="28"/>
      <c r="LJY226" s="32"/>
      <c r="LJZ226" s="20"/>
      <c r="LKA226" s="18"/>
      <c r="LKB226" s="19"/>
      <c r="LKC226" s="28"/>
      <c r="LKD226" s="32"/>
      <c r="LKE226" s="20"/>
      <c r="LKF226" s="18"/>
      <c r="LKG226" s="19"/>
      <c r="LKH226" s="28"/>
      <c r="LKI226" s="32"/>
      <c r="LKJ226" s="20"/>
      <c r="LKK226" s="18"/>
      <c r="LKL226" s="19"/>
      <c r="LKM226" s="28"/>
      <c r="LKN226" s="32"/>
      <c r="LKO226" s="20"/>
      <c r="LKP226" s="18"/>
      <c r="LKQ226" s="19"/>
      <c r="LKR226" s="28"/>
      <c r="LKS226" s="32"/>
      <c r="LKT226" s="20"/>
      <c r="LKU226" s="18"/>
      <c r="LKV226" s="19"/>
      <c r="LKW226" s="28"/>
      <c r="LKX226" s="32"/>
      <c r="LKY226" s="20"/>
      <c r="LKZ226" s="18"/>
      <c r="LLA226" s="19"/>
      <c r="LLB226" s="28"/>
      <c r="LLC226" s="32"/>
      <c r="LLD226" s="20"/>
      <c r="LLE226" s="18"/>
      <c r="LLF226" s="19"/>
      <c r="LLG226" s="28"/>
      <c r="LLH226" s="32"/>
      <c r="LLI226" s="20"/>
      <c r="LLJ226" s="18"/>
      <c r="LLK226" s="19"/>
      <c r="LLL226" s="28"/>
      <c r="LLM226" s="32"/>
      <c r="LLN226" s="20"/>
      <c r="LLO226" s="18"/>
      <c r="LLP226" s="19"/>
      <c r="LLQ226" s="28"/>
      <c r="LLR226" s="32"/>
      <c r="LLS226" s="20"/>
      <c r="LLT226" s="18"/>
      <c r="LLU226" s="19"/>
      <c r="LLV226" s="28"/>
      <c r="LLW226" s="32"/>
      <c r="LLX226" s="20"/>
      <c r="LLY226" s="18"/>
      <c r="LLZ226" s="19"/>
      <c r="LMA226" s="28"/>
      <c r="LMB226" s="32"/>
      <c r="LMC226" s="20"/>
      <c r="LMD226" s="18"/>
      <c r="LME226" s="19"/>
      <c r="LMF226" s="28"/>
      <c r="LMG226" s="32"/>
      <c r="LMH226" s="20"/>
      <c r="LMI226" s="18"/>
      <c r="LMJ226" s="19"/>
      <c r="LMK226" s="28"/>
      <c r="LML226" s="32"/>
      <c r="LMM226" s="20"/>
      <c r="LMN226" s="18"/>
      <c r="LMO226" s="19"/>
      <c r="LMP226" s="28"/>
      <c r="LMQ226" s="32"/>
      <c r="LMR226" s="20"/>
      <c r="LMS226" s="18"/>
      <c r="LMT226" s="19"/>
      <c r="LMU226" s="28"/>
      <c r="LMV226" s="32"/>
      <c r="LMW226" s="20"/>
      <c r="LMX226" s="18"/>
      <c r="LMY226" s="19"/>
      <c r="LMZ226" s="28"/>
      <c r="LNA226" s="32"/>
      <c r="LNB226" s="20"/>
      <c r="LNC226" s="18"/>
      <c r="LND226" s="19"/>
      <c r="LNE226" s="28"/>
      <c r="LNF226" s="32"/>
      <c r="LNG226" s="20"/>
      <c r="LNH226" s="18"/>
      <c r="LNI226" s="19"/>
      <c r="LNJ226" s="28"/>
      <c r="LNK226" s="32"/>
      <c r="LNL226" s="20"/>
      <c r="LNM226" s="18"/>
      <c r="LNN226" s="19"/>
      <c r="LNO226" s="28"/>
      <c r="LNP226" s="32"/>
      <c r="LNQ226" s="20"/>
      <c r="LNR226" s="18"/>
      <c r="LNS226" s="19"/>
      <c r="LNT226" s="28"/>
      <c r="LNU226" s="32"/>
      <c r="LNV226" s="20"/>
      <c r="LNW226" s="18"/>
      <c r="LNX226" s="19"/>
      <c r="LNY226" s="28"/>
      <c r="LNZ226" s="32"/>
      <c r="LOA226" s="20"/>
      <c r="LOB226" s="18"/>
      <c r="LOC226" s="19"/>
      <c r="LOD226" s="28"/>
      <c r="LOE226" s="32"/>
      <c r="LOF226" s="20"/>
      <c r="LOG226" s="18"/>
      <c r="LOH226" s="19"/>
      <c r="LOI226" s="28"/>
      <c r="LOJ226" s="32"/>
      <c r="LOK226" s="20"/>
      <c r="LOL226" s="18"/>
      <c r="LOM226" s="19"/>
      <c r="LON226" s="28"/>
      <c r="LOO226" s="32"/>
      <c r="LOP226" s="20"/>
      <c r="LOQ226" s="18"/>
      <c r="LOR226" s="19"/>
      <c r="LOS226" s="28"/>
      <c r="LOT226" s="32"/>
      <c r="LOU226" s="20"/>
      <c r="LOV226" s="18"/>
      <c r="LOW226" s="19"/>
      <c r="LOX226" s="28"/>
      <c r="LOY226" s="32"/>
      <c r="LOZ226" s="20"/>
      <c r="LPA226" s="18"/>
      <c r="LPB226" s="19"/>
      <c r="LPC226" s="28"/>
      <c r="LPD226" s="32"/>
      <c r="LPE226" s="20"/>
      <c r="LPF226" s="18"/>
      <c r="LPG226" s="19"/>
      <c r="LPH226" s="28"/>
      <c r="LPI226" s="32"/>
      <c r="LPJ226" s="20"/>
      <c r="LPK226" s="18"/>
      <c r="LPL226" s="19"/>
      <c r="LPM226" s="28"/>
      <c r="LPN226" s="32"/>
      <c r="LPO226" s="20"/>
      <c r="LPP226" s="18"/>
      <c r="LPQ226" s="19"/>
      <c r="LPR226" s="28"/>
      <c r="LPS226" s="32"/>
      <c r="LPT226" s="20"/>
      <c r="LPU226" s="18"/>
      <c r="LPV226" s="19"/>
      <c r="LPW226" s="28"/>
      <c r="LPX226" s="32"/>
      <c r="LPY226" s="20"/>
      <c r="LPZ226" s="18"/>
      <c r="LQA226" s="19"/>
      <c r="LQB226" s="28"/>
      <c r="LQC226" s="32"/>
      <c r="LQD226" s="20"/>
      <c r="LQE226" s="18"/>
      <c r="LQF226" s="19"/>
      <c r="LQG226" s="28"/>
      <c r="LQH226" s="32"/>
      <c r="LQI226" s="20"/>
      <c r="LQJ226" s="18"/>
      <c r="LQK226" s="19"/>
      <c r="LQL226" s="28"/>
      <c r="LQM226" s="32"/>
      <c r="LQN226" s="20"/>
      <c r="LQO226" s="18"/>
      <c r="LQP226" s="19"/>
      <c r="LQQ226" s="28"/>
      <c r="LQR226" s="32"/>
      <c r="LQS226" s="20"/>
      <c r="LQT226" s="18"/>
      <c r="LQU226" s="19"/>
      <c r="LQV226" s="28"/>
      <c r="LQW226" s="32"/>
      <c r="LQX226" s="20"/>
      <c r="LQY226" s="18"/>
      <c r="LQZ226" s="19"/>
      <c r="LRA226" s="28"/>
      <c r="LRB226" s="32"/>
      <c r="LRC226" s="20"/>
      <c r="LRD226" s="18"/>
      <c r="LRE226" s="19"/>
      <c r="LRF226" s="28"/>
      <c r="LRG226" s="32"/>
      <c r="LRH226" s="20"/>
      <c r="LRI226" s="18"/>
      <c r="LRJ226" s="19"/>
      <c r="LRK226" s="28"/>
      <c r="LRL226" s="32"/>
      <c r="LRM226" s="20"/>
      <c r="LRN226" s="18"/>
      <c r="LRO226" s="19"/>
      <c r="LRP226" s="28"/>
      <c r="LRQ226" s="32"/>
      <c r="LRR226" s="20"/>
      <c r="LRS226" s="18"/>
      <c r="LRT226" s="19"/>
      <c r="LRU226" s="28"/>
      <c r="LRV226" s="32"/>
      <c r="LRW226" s="20"/>
      <c r="LRX226" s="18"/>
      <c r="LRY226" s="19"/>
      <c r="LRZ226" s="28"/>
      <c r="LSA226" s="32"/>
      <c r="LSB226" s="20"/>
      <c r="LSC226" s="18"/>
      <c r="LSD226" s="19"/>
      <c r="LSE226" s="28"/>
      <c r="LSF226" s="32"/>
      <c r="LSG226" s="20"/>
      <c r="LSH226" s="18"/>
      <c r="LSI226" s="19"/>
      <c r="LSJ226" s="28"/>
      <c r="LSK226" s="32"/>
      <c r="LSL226" s="20"/>
      <c r="LSM226" s="18"/>
      <c r="LSN226" s="19"/>
      <c r="LSO226" s="28"/>
      <c r="LSP226" s="32"/>
      <c r="LSQ226" s="20"/>
      <c r="LSR226" s="18"/>
      <c r="LSS226" s="19"/>
      <c r="LST226" s="28"/>
      <c r="LSU226" s="32"/>
      <c r="LSV226" s="20"/>
      <c r="LSW226" s="18"/>
      <c r="LSX226" s="19"/>
      <c r="LSY226" s="28"/>
      <c r="LSZ226" s="32"/>
      <c r="LTA226" s="20"/>
      <c r="LTB226" s="18"/>
      <c r="LTC226" s="19"/>
      <c r="LTD226" s="28"/>
      <c r="LTE226" s="32"/>
      <c r="LTF226" s="20"/>
      <c r="LTG226" s="18"/>
      <c r="LTH226" s="19"/>
      <c r="LTI226" s="28"/>
      <c r="LTJ226" s="32"/>
      <c r="LTK226" s="20"/>
      <c r="LTL226" s="18"/>
      <c r="LTM226" s="19"/>
      <c r="LTN226" s="28"/>
      <c r="LTO226" s="32"/>
      <c r="LTP226" s="20"/>
      <c r="LTQ226" s="18"/>
      <c r="LTR226" s="19"/>
      <c r="LTS226" s="28"/>
      <c r="LTT226" s="32"/>
      <c r="LTU226" s="20"/>
      <c r="LTV226" s="18"/>
      <c r="LTW226" s="19"/>
      <c r="LTX226" s="28"/>
      <c r="LTY226" s="32"/>
      <c r="LTZ226" s="20"/>
      <c r="LUA226" s="18"/>
      <c r="LUB226" s="19"/>
      <c r="LUC226" s="28"/>
      <c r="LUD226" s="32"/>
      <c r="LUE226" s="20"/>
      <c r="LUF226" s="18"/>
      <c r="LUG226" s="19"/>
      <c r="LUH226" s="28"/>
      <c r="LUI226" s="32"/>
      <c r="LUJ226" s="20"/>
      <c r="LUK226" s="18"/>
      <c r="LUL226" s="19"/>
      <c r="LUM226" s="28"/>
      <c r="LUN226" s="32"/>
      <c r="LUO226" s="20"/>
      <c r="LUP226" s="18"/>
      <c r="LUQ226" s="19"/>
      <c r="LUR226" s="28"/>
      <c r="LUS226" s="32"/>
      <c r="LUT226" s="20"/>
      <c r="LUU226" s="18"/>
      <c r="LUV226" s="19"/>
      <c r="LUW226" s="28"/>
      <c r="LUX226" s="32"/>
      <c r="LUY226" s="20"/>
      <c r="LUZ226" s="18"/>
      <c r="LVA226" s="19"/>
      <c r="LVB226" s="28"/>
      <c r="LVC226" s="32"/>
      <c r="LVD226" s="20"/>
      <c r="LVE226" s="18"/>
      <c r="LVF226" s="19"/>
      <c r="LVG226" s="28"/>
      <c r="LVH226" s="32"/>
      <c r="LVI226" s="20"/>
      <c r="LVJ226" s="18"/>
      <c r="LVK226" s="19"/>
      <c r="LVL226" s="28"/>
      <c r="LVM226" s="32"/>
      <c r="LVN226" s="20"/>
      <c r="LVO226" s="18"/>
      <c r="LVP226" s="19"/>
      <c r="LVQ226" s="28"/>
      <c r="LVR226" s="32"/>
      <c r="LVS226" s="20"/>
      <c r="LVT226" s="18"/>
      <c r="LVU226" s="19"/>
      <c r="LVV226" s="28"/>
      <c r="LVW226" s="32"/>
      <c r="LVX226" s="20"/>
      <c r="LVY226" s="18"/>
      <c r="LVZ226" s="19"/>
      <c r="LWA226" s="28"/>
      <c r="LWB226" s="32"/>
      <c r="LWC226" s="20"/>
      <c r="LWD226" s="18"/>
      <c r="LWE226" s="19"/>
      <c r="LWF226" s="28"/>
      <c r="LWG226" s="32"/>
      <c r="LWH226" s="20"/>
      <c r="LWI226" s="18"/>
      <c r="LWJ226" s="19"/>
      <c r="LWK226" s="28"/>
      <c r="LWL226" s="32"/>
      <c r="LWM226" s="20"/>
      <c r="LWN226" s="18"/>
      <c r="LWO226" s="19"/>
      <c r="LWP226" s="28"/>
      <c r="LWQ226" s="32"/>
      <c r="LWR226" s="20"/>
      <c r="LWS226" s="18"/>
      <c r="LWT226" s="19"/>
      <c r="LWU226" s="28"/>
      <c r="LWV226" s="32"/>
      <c r="LWW226" s="20"/>
      <c r="LWX226" s="18"/>
      <c r="LWY226" s="19"/>
      <c r="LWZ226" s="28"/>
      <c r="LXA226" s="32"/>
      <c r="LXB226" s="20"/>
      <c r="LXC226" s="18"/>
      <c r="LXD226" s="19"/>
      <c r="LXE226" s="28"/>
      <c r="LXF226" s="32"/>
      <c r="LXG226" s="20"/>
      <c r="LXH226" s="18"/>
      <c r="LXI226" s="19"/>
      <c r="LXJ226" s="28"/>
      <c r="LXK226" s="32"/>
      <c r="LXL226" s="20"/>
      <c r="LXM226" s="18"/>
      <c r="LXN226" s="19"/>
      <c r="LXO226" s="28"/>
      <c r="LXP226" s="32"/>
      <c r="LXQ226" s="20"/>
      <c r="LXR226" s="18"/>
      <c r="LXS226" s="19"/>
      <c r="LXT226" s="28"/>
      <c r="LXU226" s="32"/>
      <c r="LXV226" s="20"/>
      <c r="LXW226" s="18"/>
      <c r="LXX226" s="19"/>
      <c r="LXY226" s="28"/>
      <c r="LXZ226" s="32"/>
      <c r="LYA226" s="20"/>
      <c r="LYB226" s="18"/>
      <c r="LYC226" s="19"/>
      <c r="LYD226" s="28"/>
      <c r="LYE226" s="32"/>
      <c r="LYF226" s="20"/>
      <c r="LYG226" s="18"/>
      <c r="LYH226" s="19"/>
      <c r="LYI226" s="28"/>
      <c r="LYJ226" s="32"/>
      <c r="LYK226" s="20"/>
      <c r="LYL226" s="18"/>
      <c r="LYM226" s="19"/>
      <c r="LYN226" s="28"/>
      <c r="LYO226" s="32"/>
      <c r="LYP226" s="20"/>
      <c r="LYQ226" s="18"/>
      <c r="LYR226" s="19"/>
      <c r="LYS226" s="28"/>
      <c r="LYT226" s="32"/>
      <c r="LYU226" s="20"/>
      <c r="LYV226" s="18"/>
      <c r="LYW226" s="19"/>
      <c r="LYX226" s="28"/>
      <c r="LYY226" s="32"/>
      <c r="LYZ226" s="20"/>
      <c r="LZA226" s="18"/>
      <c r="LZB226" s="19"/>
      <c r="LZC226" s="28"/>
      <c r="LZD226" s="32"/>
      <c r="LZE226" s="20"/>
      <c r="LZF226" s="18"/>
      <c r="LZG226" s="19"/>
      <c r="LZH226" s="28"/>
      <c r="LZI226" s="32"/>
      <c r="LZJ226" s="20"/>
      <c r="LZK226" s="18"/>
      <c r="LZL226" s="19"/>
      <c r="LZM226" s="28"/>
      <c r="LZN226" s="32"/>
      <c r="LZO226" s="20"/>
      <c r="LZP226" s="18"/>
      <c r="LZQ226" s="19"/>
      <c r="LZR226" s="28"/>
      <c r="LZS226" s="32"/>
      <c r="LZT226" s="20"/>
      <c r="LZU226" s="18"/>
      <c r="LZV226" s="19"/>
      <c r="LZW226" s="28"/>
      <c r="LZX226" s="32"/>
      <c r="LZY226" s="20"/>
      <c r="LZZ226" s="18"/>
      <c r="MAA226" s="19"/>
      <c r="MAB226" s="28"/>
      <c r="MAC226" s="32"/>
      <c r="MAD226" s="20"/>
      <c r="MAE226" s="18"/>
      <c r="MAF226" s="19"/>
      <c r="MAG226" s="28"/>
      <c r="MAH226" s="32"/>
      <c r="MAI226" s="20"/>
      <c r="MAJ226" s="18"/>
      <c r="MAK226" s="19"/>
      <c r="MAL226" s="28"/>
      <c r="MAM226" s="32"/>
      <c r="MAN226" s="20"/>
      <c r="MAO226" s="18"/>
      <c r="MAP226" s="19"/>
      <c r="MAQ226" s="28"/>
      <c r="MAR226" s="32"/>
      <c r="MAS226" s="20"/>
      <c r="MAT226" s="18"/>
      <c r="MAU226" s="19"/>
      <c r="MAV226" s="28"/>
      <c r="MAW226" s="32"/>
      <c r="MAX226" s="20"/>
      <c r="MAY226" s="18"/>
      <c r="MAZ226" s="19"/>
      <c r="MBA226" s="28"/>
      <c r="MBB226" s="32"/>
      <c r="MBC226" s="20"/>
      <c r="MBD226" s="18"/>
      <c r="MBE226" s="19"/>
      <c r="MBF226" s="28"/>
      <c r="MBG226" s="32"/>
      <c r="MBH226" s="20"/>
      <c r="MBI226" s="18"/>
      <c r="MBJ226" s="19"/>
      <c r="MBK226" s="28"/>
      <c r="MBL226" s="32"/>
      <c r="MBM226" s="20"/>
      <c r="MBN226" s="18"/>
      <c r="MBO226" s="19"/>
      <c r="MBP226" s="28"/>
      <c r="MBQ226" s="32"/>
      <c r="MBR226" s="20"/>
      <c r="MBS226" s="18"/>
      <c r="MBT226" s="19"/>
      <c r="MBU226" s="28"/>
      <c r="MBV226" s="32"/>
      <c r="MBW226" s="20"/>
      <c r="MBX226" s="18"/>
      <c r="MBY226" s="19"/>
      <c r="MBZ226" s="28"/>
      <c r="MCA226" s="32"/>
      <c r="MCB226" s="20"/>
      <c r="MCC226" s="18"/>
      <c r="MCD226" s="19"/>
      <c r="MCE226" s="28"/>
      <c r="MCF226" s="32"/>
      <c r="MCG226" s="20"/>
      <c r="MCH226" s="18"/>
      <c r="MCI226" s="19"/>
      <c r="MCJ226" s="28"/>
      <c r="MCK226" s="32"/>
      <c r="MCL226" s="20"/>
      <c r="MCM226" s="18"/>
      <c r="MCN226" s="19"/>
      <c r="MCO226" s="28"/>
      <c r="MCP226" s="32"/>
      <c r="MCQ226" s="20"/>
      <c r="MCR226" s="18"/>
      <c r="MCS226" s="19"/>
      <c r="MCT226" s="28"/>
      <c r="MCU226" s="32"/>
      <c r="MCV226" s="20"/>
      <c r="MCW226" s="18"/>
      <c r="MCX226" s="19"/>
      <c r="MCY226" s="28"/>
      <c r="MCZ226" s="32"/>
      <c r="MDA226" s="20"/>
      <c r="MDB226" s="18"/>
      <c r="MDC226" s="19"/>
      <c r="MDD226" s="28"/>
      <c r="MDE226" s="32"/>
      <c r="MDF226" s="20"/>
      <c r="MDG226" s="18"/>
      <c r="MDH226" s="19"/>
      <c r="MDI226" s="28"/>
      <c r="MDJ226" s="32"/>
      <c r="MDK226" s="20"/>
      <c r="MDL226" s="18"/>
      <c r="MDM226" s="19"/>
      <c r="MDN226" s="28"/>
      <c r="MDO226" s="32"/>
      <c r="MDP226" s="20"/>
      <c r="MDQ226" s="18"/>
      <c r="MDR226" s="19"/>
      <c r="MDS226" s="28"/>
      <c r="MDT226" s="32"/>
      <c r="MDU226" s="20"/>
      <c r="MDV226" s="18"/>
      <c r="MDW226" s="19"/>
      <c r="MDX226" s="28"/>
      <c r="MDY226" s="32"/>
      <c r="MDZ226" s="20"/>
      <c r="MEA226" s="18"/>
      <c r="MEB226" s="19"/>
      <c r="MEC226" s="28"/>
      <c r="MED226" s="32"/>
      <c r="MEE226" s="20"/>
      <c r="MEF226" s="18"/>
      <c r="MEG226" s="19"/>
      <c r="MEH226" s="28"/>
      <c r="MEI226" s="32"/>
      <c r="MEJ226" s="20"/>
      <c r="MEK226" s="18"/>
      <c r="MEL226" s="19"/>
      <c r="MEM226" s="28"/>
      <c r="MEN226" s="32"/>
      <c r="MEO226" s="20"/>
      <c r="MEP226" s="18"/>
      <c r="MEQ226" s="19"/>
      <c r="MER226" s="28"/>
      <c r="MES226" s="32"/>
      <c r="MET226" s="20"/>
      <c r="MEU226" s="18"/>
      <c r="MEV226" s="19"/>
      <c r="MEW226" s="28"/>
      <c r="MEX226" s="32"/>
      <c r="MEY226" s="20"/>
      <c r="MEZ226" s="18"/>
      <c r="MFA226" s="19"/>
      <c r="MFB226" s="28"/>
      <c r="MFC226" s="32"/>
      <c r="MFD226" s="20"/>
      <c r="MFE226" s="18"/>
      <c r="MFF226" s="19"/>
      <c r="MFG226" s="28"/>
      <c r="MFH226" s="32"/>
      <c r="MFI226" s="20"/>
      <c r="MFJ226" s="18"/>
      <c r="MFK226" s="19"/>
      <c r="MFL226" s="28"/>
      <c r="MFM226" s="32"/>
      <c r="MFN226" s="20"/>
      <c r="MFO226" s="18"/>
      <c r="MFP226" s="19"/>
      <c r="MFQ226" s="28"/>
      <c r="MFR226" s="32"/>
      <c r="MFS226" s="20"/>
      <c r="MFT226" s="18"/>
      <c r="MFU226" s="19"/>
      <c r="MFV226" s="28"/>
      <c r="MFW226" s="32"/>
      <c r="MFX226" s="20"/>
      <c r="MFY226" s="18"/>
      <c r="MFZ226" s="19"/>
      <c r="MGA226" s="28"/>
      <c r="MGB226" s="32"/>
      <c r="MGC226" s="20"/>
      <c r="MGD226" s="18"/>
      <c r="MGE226" s="19"/>
      <c r="MGF226" s="28"/>
      <c r="MGG226" s="32"/>
      <c r="MGH226" s="20"/>
      <c r="MGI226" s="18"/>
      <c r="MGJ226" s="19"/>
      <c r="MGK226" s="28"/>
      <c r="MGL226" s="32"/>
      <c r="MGM226" s="20"/>
      <c r="MGN226" s="18"/>
      <c r="MGO226" s="19"/>
      <c r="MGP226" s="28"/>
      <c r="MGQ226" s="32"/>
      <c r="MGR226" s="20"/>
      <c r="MGS226" s="18"/>
      <c r="MGT226" s="19"/>
      <c r="MGU226" s="28"/>
      <c r="MGV226" s="32"/>
      <c r="MGW226" s="20"/>
      <c r="MGX226" s="18"/>
      <c r="MGY226" s="19"/>
      <c r="MGZ226" s="28"/>
      <c r="MHA226" s="32"/>
      <c r="MHB226" s="20"/>
      <c r="MHC226" s="18"/>
      <c r="MHD226" s="19"/>
      <c r="MHE226" s="28"/>
      <c r="MHF226" s="32"/>
      <c r="MHG226" s="20"/>
      <c r="MHH226" s="18"/>
      <c r="MHI226" s="19"/>
      <c r="MHJ226" s="28"/>
      <c r="MHK226" s="32"/>
      <c r="MHL226" s="20"/>
      <c r="MHM226" s="18"/>
      <c r="MHN226" s="19"/>
      <c r="MHO226" s="28"/>
      <c r="MHP226" s="32"/>
      <c r="MHQ226" s="20"/>
      <c r="MHR226" s="18"/>
      <c r="MHS226" s="19"/>
      <c r="MHT226" s="28"/>
      <c r="MHU226" s="32"/>
      <c r="MHV226" s="20"/>
      <c r="MHW226" s="18"/>
      <c r="MHX226" s="19"/>
      <c r="MHY226" s="28"/>
      <c r="MHZ226" s="32"/>
      <c r="MIA226" s="20"/>
      <c r="MIB226" s="18"/>
      <c r="MIC226" s="19"/>
      <c r="MID226" s="28"/>
      <c r="MIE226" s="32"/>
      <c r="MIF226" s="20"/>
      <c r="MIG226" s="18"/>
      <c r="MIH226" s="19"/>
      <c r="MII226" s="28"/>
      <c r="MIJ226" s="32"/>
      <c r="MIK226" s="20"/>
      <c r="MIL226" s="18"/>
      <c r="MIM226" s="19"/>
      <c r="MIN226" s="28"/>
      <c r="MIO226" s="32"/>
      <c r="MIP226" s="20"/>
      <c r="MIQ226" s="18"/>
      <c r="MIR226" s="19"/>
      <c r="MIS226" s="28"/>
      <c r="MIT226" s="32"/>
      <c r="MIU226" s="20"/>
      <c r="MIV226" s="18"/>
      <c r="MIW226" s="19"/>
      <c r="MIX226" s="28"/>
      <c r="MIY226" s="32"/>
      <c r="MIZ226" s="20"/>
      <c r="MJA226" s="18"/>
      <c r="MJB226" s="19"/>
      <c r="MJC226" s="28"/>
      <c r="MJD226" s="32"/>
      <c r="MJE226" s="20"/>
      <c r="MJF226" s="18"/>
      <c r="MJG226" s="19"/>
      <c r="MJH226" s="28"/>
      <c r="MJI226" s="32"/>
      <c r="MJJ226" s="20"/>
      <c r="MJK226" s="18"/>
      <c r="MJL226" s="19"/>
      <c r="MJM226" s="28"/>
      <c r="MJN226" s="32"/>
      <c r="MJO226" s="20"/>
      <c r="MJP226" s="18"/>
      <c r="MJQ226" s="19"/>
      <c r="MJR226" s="28"/>
      <c r="MJS226" s="32"/>
      <c r="MJT226" s="20"/>
      <c r="MJU226" s="18"/>
      <c r="MJV226" s="19"/>
      <c r="MJW226" s="28"/>
      <c r="MJX226" s="32"/>
      <c r="MJY226" s="20"/>
      <c r="MJZ226" s="18"/>
      <c r="MKA226" s="19"/>
      <c r="MKB226" s="28"/>
      <c r="MKC226" s="32"/>
      <c r="MKD226" s="20"/>
      <c r="MKE226" s="18"/>
      <c r="MKF226" s="19"/>
      <c r="MKG226" s="28"/>
      <c r="MKH226" s="32"/>
      <c r="MKI226" s="20"/>
      <c r="MKJ226" s="18"/>
      <c r="MKK226" s="19"/>
      <c r="MKL226" s="28"/>
      <c r="MKM226" s="32"/>
      <c r="MKN226" s="20"/>
      <c r="MKO226" s="18"/>
      <c r="MKP226" s="19"/>
      <c r="MKQ226" s="28"/>
      <c r="MKR226" s="32"/>
      <c r="MKS226" s="20"/>
      <c r="MKT226" s="18"/>
      <c r="MKU226" s="19"/>
      <c r="MKV226" s="28"/>
      <c r="MKW226" s="32"/>
      <c r="MKX226" s="20"/>
      <c r="MKY226" s="18"/>
      <c r="MKZ226" s="19"/>
      <c r="MLA226" s="28"/>
      <c r="MLB226" s="32"/>
      <c r="MLC226" s="20"/>
      <c r="MLD226" s="18"/>
      <c r="MLE226" s="19"/>
      <c r="MLF226" s="28"/>
      <c r="MLG226" s="32"/>
      <c r="MLH226" s="20"/>
      <c r="MLI226" s="18"/>
      <c r="MLJ226" s="19"/>
      <c r="MLK226" s="28"/>
      <c r="MLL226" s="32"/>
      <c r="MLM226" s="20"/>
      <c r="MLN226" s="18"/>
      <c r="MLO226" s="19"/>
      <c r="MLP226" s="28"/>
      <c r="MLQ226" s="32"/>
      <c r="MLR226" s="20"/>
      <c r="MLS226" s="18"/>
      <c r="MLT226" s="19"/>
      <c r="MLU226" s="28"/>
      <c r="MLV226" s="32"/>
      <c r="MLW226" s="20"/>
      <c r="MLX226" s="18"/>
      <c r="MLY226" s="19"/>
      <c r="MLZ226" s="28"/>
      <c r="MMA226" s="32"/>
      <c r="MMB226" s="20"/>
      <c r="MMC226" s="18"/>
      <c r="MMD226" s="19"/>
      <c r="MME226" s="28"/>
      <c r="MMF226" s="32"/>
      <c r="MMG226" s="20"/>
      <c r="MMH226" s="18"/>
      <c r="MMI226" s="19"/>
      <c r="MMJ226" s="28"/>
      <c r="MMK226" s="32"/>
      <c r="MML226" s="20"/>
      <c r="MMM226" s="18"/>
      <c r="MMN226" s="19"/>
      <c r="MMO226" s="28"/>
      <c r="MMP226" s="32"/>
      <c r="MMQ226" s="20"/>
      <c r="MMR226" s="18"/>
      <c r="MMS226" s="19"/>
      <c r="MMT226" s="28"/>
      <c r="MMU226" s="32"/>
      <c r="MMV226" s="20"/>
      <c r="MMW226" s="18"/>
      <c r="MMX226" s="19"/>
      <c r="MMY226" s="28"/>
      <c r="MMZ226" s="32"/>
      <c r="MNA226" s="20"/>
      <c r="MNB226" s="18"/>
      <c r="MNC226" s="19"/>
      <c r="MND226" s="28"/>
      <c r="MNE226" s="32"/>
      <c r="MNF226" s="20"/>
      <c r="MNG226" s="18"/>
      <c r="MNH226" s="19"/>
      <c r="MNI226" s="28"/>
      <c r="MNJ226" s="32"/>
      <c r="MNK226" s="20"/>
      <c r="MNL226" s="18"/>
      <c r="MNM226" s="19"/>
      <c r="MNN226" s="28"/>
      <c r="MNO226" s="32"/>
      <c r="MNP226" s="20"/>
      <c r="MNQ226" s="18"/>
      <c r="MNR226" s="19"/>
      <c r="MNS226" s="28"/>
      <c r="MNT226" s="32"/>
      <c r="MNU226" s="20"/>
      <c r="MNV226" s="18"/>
      <c r="MNW226" s="19"/>
      <c r="MNX226" s="28"/>
      <c r="MNY226" s="32"/>
      <c r="MNZ226" s="20"/>
      <c r="MOA226" s="18"/>
      <c r="MOB226" s="19"/>
      <c r="MOC226" s="28"/>
      <c r="MOD226" s="32"/>
      <c r="MOE226" s="20"/>
      <c r="MOF226" s="18"/>
      <c r="MOG226" s="19"/>
      <c r="MOH226" s="28"/>
      <c r="MOI226" s="32"/>
      <c r="MOJ226" s="20"/>
      <c r="MOK226" s="18"/>
      <c r="MOL226" s="19"/>
      <c r="MOM226" s="28"/>
      <c r="MON226" s="32"/>
      <c r="MOO226" s="20"/>
      <c r="MOP226" s="18"/>
      <c r="MOQ226" s="19"/>
      <c r="MOR226" s="28"/>
      <c r="MOS226" s="32"/>
      <c r="MOT226" s="20"/>
      <c r="MOU226" s="18"/>
      <c r="MOV226" s="19"/>
      <c r="MOW226" s="28"/>
      <c r="MOX226" s="32"/>
      <c r="MOY226" s="20"/>
      <c r="MOZ226" s="18"/>
      <c r="MPA226" s="19"/>
      <c r="MPB226" s="28"/>
      <c r="MPC226" s="32"/>
      <c r="MPD226" s="20"/>
      <c r="MPE226" s="18"/>
      <c r="MPF226" s="19"/>
      <c r="MPG226" s="28"/>
      <c r="MPH226" s="32"/>
      <c r="MPI226" s="20"/>
      <c r="MPJ226" s="18"/>
      <c r="MPK226" s="19"/>
      <c r="MPL226" s="28"/>
      <c r="MPM226" s="32"/>
      <c r="MPN226" s="20"/>
      <c r="MPO226" s="18"/>
      <c r="MPP226" s="19"/>
      <c r="MPQ226" s="28"/>
      <c r="MPR226" s="32"/>
      <c r="MPS226" s="20"/>
      <c r="MPT226" s="18"/>
      <c r="MPU226" s="19"/>
      <c r="MPV226" s="28"/>
      <c r="MPW226" s="32"/>
      <c r="MPX226" s="20"/>
      <c r="MPY226" s="18"/>
      <c r="MPZ226" s="19"/>
      <c r="MQA226" s="28"/>
      <c r="MQB226" s="32"/>
      <c r="MQC226" s="20"/>
      <c r="MQD226" s="18"/>
      <c r="MQE226" s="19"/>
      <c r="MQF226" s="28"/>
      <c r="MQG226" s="32"/>
      <c r="MQH226" s="20"/>
      <c r="MQI226" s="18"/>
      <c r="MQJ226" s="19"/>
      <c r="MQK226" s="28"/>
      <c r="MQL226" s="32"/>
      <c r="MQM226" s="20"/>
      <c r="MQN226" s="18"/>
      <c r="MQO226" s="19"/>
      <c r="MQP226" s="28"/>
      <c r="MQQ226" s="32"/>
      <c r="MQR226" s="20"/>
      <c r="MQS226" s="18"/>
      <c r="MQT226" s="19"/>
      <c r="MQU226" s="28"/>
      <c r="MQV226" s="32"/>
      <c r="MQW226" s="20"/>
      <c r="MQX226" s="18"/>
      <c r="MQY226" s="19"/>
      <c r="MQZ226" s="28"/>
      <c r="MRA226" s="32"/>
      <c r="MRB226" s="20"/>
      <c r="MRC226" s="18"/>
      <c r="MRD226" s="19"/>
      <c r="MRE226" s="28"/>
      <c r="MRF226" s="32"/>
      <c r="MRG226" s="20"/>
      <c r="MRH226" s="18"/>
      <c r="MRI226" s="19"/>
      <c r="MRJ226" s="28"/>
      <c r="MRK226" s="32"/>
      <c r="MRL226" s="20"/>
      <c r="MRM226" s="18"/>
      <c r="MRN226" s="19"/>
      <c r="MRO226" s="28"/>
      <c r="MRP226" s="32"/>
      <c r="MRQ226" s="20"/>
      <c r="MRR226" s="18"/>
      <c r="MRS226" s="19"/>
      <c r="MRT226" s="28"/>
      <c r="MRU226" s="32"/>
      <c r="MRV226" s="20"/>
      <c r="MRW226" s="18"/>
      <c r="MRX226" s="19"/>
      <c r="MRY226" s="28"/>
      <c r="MRZ226" s="32"/>
      <c r="MSA226" s="20"/>
      <c r="MSB226" s="18"/>
      <c r="MSC226" s="19"/>
      <c r="MSD226" s="28"/>
      <c r="MSE226" s="32"/>
      <c r="MSF226" s="20"/>
      <c r="MSG226" s="18"/>
      <c r="MSH226" s="19"/>
      <c r="MSI226" s="28"/>
      <c r="MSJ226" s="32"/>
      <c r="MSK226" s="20"/>
      <c r="MSL226" s="18"/>
      <c r="MSM226" s="19"/>
      <c r="MSN226" s="28"/>
      <c r="MSO226" s="32"/>
      <c r="MSP226" s="20"/>
      <c r="MSQ226" s="18"/>
      <c r="MSR226" s="19"/>
      <c r="MSS226" s="28"/>
      <c r="MST226" s="32"/>
      <c r="MSU226" s="20"/>
      <c r="MSV226" s="18"/>
      <c r="MSW226" s="19"/>
      <c r="MSX226" s="28"/>
      <c r="MSY226" s="32"/>
      <c r="MSZ226" s="20"/>
      <c r="MTA226" s="18"/>
      <c r="MTB226" s="19"/>
      <c r="MTC226" s="28"/>
      <c r="MTD226" s="32"/>
      <c r="MTE226" s="20"/>
      <c r="MTF226" s="18"/>
      <c r="MTG226" s="19"/>
      <c r="MTH226" s="28"/>
      <c r="MTI226" s="32"/>
      <c r="MTJ226" s="20"/>
      <c r="MTK226" s="18"/>
      <c r="MTL226" s="19"/>
      <c r="MTM226" s="28"/>
      <c r="MTN226" s="32"/>
      <c r="MTO226" s="20"/>
      <c r="MTP226" s="18"/>
      <c r="MTQ226" s="19"/>
      <c r="MTR226" s="28"/>
      <c r="MTS226" s="32"/>
      <c r="MTT226" s="20"/>
      <c r="MTU226" s="18"/>
      <c r="MTV226" s="19"/>
      <c r="MTW226" s="28"/>
      <c r="MTX226" s="32"/>
      <c r="MTY226" s="20"/>
      <c r="MTZ226" s="18"/>
      <c r="MUA226" s="19"/>
      <c r="MUB226" s="28"/>
      <c r="MUC226" s="32"/>
      <c r="MUD226" s="20"/>
      <c r="MUE226" s="18"/>
      <c r="MUF226" s="19"/>
      <c r="MUG226" s="28"/>
      <c r="MUH226" s="32"/>
      <c r="MUI226" s="20"/>
      <c r="MUJ226" s="18"/>
      <c r="MUK226" s="19"/>
      <c r="MUL226" s="28"/>
      <c r="MUM226" s="32"/>
      <c r="MUN226" s="20"/>
      <c r="MUO226" s="18"/>
      <c r="MUP226" s="19"/>
      <c r="MUQ226" s="28"/>
      <c r="MUR226" s="32"/>
      <c r="MUS226" s="20"/>
      <c r="MUT226" s="18"/>
      <c r="MUU226" s="19"/>
      <c r="MUV226" s="28"/>
      <c r="MUW226" s="32"/>
      <c r="MUX226" s="20"/>
      <c r="MUY226" s="18"/>
      <c r="MUZ226" s="19"/>
      <c r="MVA226" s="28"/>
      <c r="MVB226" s="32"/>
      <c r="MVC226" s="20"/>
      <c r="MVD226" s="18"/>
      <c r="MVE226" s="19"/>
      <c r="MVF226" s="28"/>
      <c r="MVG226" s="32"/>
      <c r="MVH226" s="20"/>
      <c r="MVI226" s="18"/>
      <c r="MVJ226" s="19"/>
      <c r="MVK226" s="28"/>
      <c r="MVL226" s="32"/>
      <c r="MVM226" s="20"/>
      <c r="MVN226" s="18"/>
      <c r="MVO226" s="19"/>
      <c r="MVP226" s="28"/>
      <c r="MVQ226" s="32"/>
      <c r="MVR226" s="20"/>
      <c r="MVS226" s="18"/>
      <c r="MVT226" s="19"/>
      <c r="MVU226" s="28"/>
      <c r="MVV226" s="32"/>
      <c r="MVW226" s="20"/>
      <c r="MVX226" s="18"/>
      <c r="MVY226" s="19"/>
      <c r="MVZ226" s="28"/>
      <c r="MWA226" s="32"/>
      <c r="MWB226" s="20"/>
      <c r="MWC226" s="18"/>
      <c r="MWD226" s="19"/>
      <c r="MWE226" s="28"/>
      <c r="MWF226" s="32"/>
      <c r="MWG226" s="20"/>
      <c r="MWH226" s="18"/>
      <c r="MWI226" s="19"/>
      <c r="MWJ226" s="28"/>
      <c r="MWK226" s="32"/>
      <c r="MWL226" s="20"/>
      <c r="MWM226" s="18"/>
      <c r="MWN226" s="19"/>
      <c r="MWO226" s="28"/>
      <c r="MWP226" s="32"/>
      <c r="MWQ226" s="20"/>
      <c r="MWR226" s="18"/>
      <c r="MWS226" s="19"/>
      <c r="MWT226" s="28"/>
      <c r="MWU226" s="32"/>
      <c r="MWV226" s="20"/>
      <c r="MWW226" s="18"/>
      <c r="MWX226" s="19"/>
      <c r="MWY226" s="28"/>
      <c r="MWZ226" s="32"/>
      <c r="MXA226" s="20"/>
      <c r="MXB226" s="18"/>
      <c r="MXC226" s="19"/>
      <c r="MXD226" s="28"/>
      <c r="MXE226" s="32"/>
      <c r="MXF226" s="20"/>
      <c r="MXG226" s="18"/>
      <c r="MXH226" s="19"/>
      <c r="MXI226" s="28"/>
      <c r="MXJ226" s="32"/>
      <c r="MXK226" s="20"/>
      <c r="MXL226" s="18"/>
      <c r="MXM226" s="19"/>
      <c r="MXN226" s="28"/>
      <c r="MXO226" s="32"/>
      <c r="MXP226" s="20"/>
      <c r="MXQ226" s="18"/>
      <c r="MXR226" s="19"/>
      <c r="MXS226" s="28"/>
      <c r="MXT226" s="32"/>
      <c r="MXU226" s="20"/>
      <c r="MXV226" s="18"/>
      <c r="MXW226" s="19"/>
      <c r="MXX226" s="28"/>
      <c r="MXY226" s="32"/>
      <c r="MXZ226" s="20"/>
      <c r="MYA226" s="18"/>
      <c r="MYB226" s="19"/>
      <c r="MYC226" s="28"/>
      <c r="MYD226" s="32"/>
      <c r="MYE226" s="20"/>
      <c r="MYF226" s="18"/>
      <c r="MYG226" s="19"/>
      <c r="MYH226" s="28"/>
      <c r="MYI226" s="32"/>
      <c r="MYJ226" s="20"/>
      <c r="MYK226" s="18"/>
      <c r="MYL226" s="19"/>
      <c r="MYM226" s="28"/>
      <c r="MYN226" s="32"/>
      <c r="MYO226" s="20"/>
      <c r="MYP226" s="18"/>
      <c r="MYQ226" s="19"/>
      <c r="MYR226" s="28"/>
      <c r="MYS226" s="32"/>
      <c r="MYT226" s="20"/>
      <c r="MYU226" s="18"/>
      <c r="MYV226" s="19"/>
      <c r="MYW226" s="28"/>
      <c r="MYX226" s="32"/>
      <c r="MYY226" s="20"/>
      <c r="MYZ226" s="18"/>
      <c r="MZA226" s="19"/>
      <c r="MZB226" s="28"/>
      <c r="MZC226" s="32"/>
      <c r="MZD226" s="20"/>
      <c r="MZE226" s="18"/>
      <c r="MZF226" s="19"/>
      <c r="MZG226" s="28"/>
      <c r="MZH226" s="32"/>
      <c r="MZI226" s="20"/>
      <c r="MZJ226" s="18"/>
      <c r="MZK226" s="19"/>
      <c r="MZL226" s="28"/>
      <c r="MZM226" s="32"/>
      <c r="MZN226" s="20"/>
      <c r="MZO226" s="18"/>
      <c r="MZP226" s="19"/>
      <c r="MZQ226" s="28"/>
      <c r="MZR226" s="32"/>
      <c r="MZS226" s="20"/>
      <c r="MZT226" s="18"/>
      <c r="MZU226" s="19"/>
      <c r="MZV226" s="28"/>
      <c r="MZW226" s="32"/>
      <c r="MZX226" s="20"/>
      <c r="MZY226" s="18"/>
      <c r="MZZ226" s="19"/>
      <c r="NAA226" s="28"/>
      <c r="NAB226" s="32"/>
      <c r="NAC226" s="20"/>
      <c r="NAD226" s="18"/>
      <c r="NAE226" s="19"/>
      <c r="NAF226" s="28"/>
      <c r="NAG226" s="32"/>
      <c r="NAH226" s="20"/>
      <c r="NAI226" s="18"/>
      <c r="NAJ226" s="19"/>
      <c r="NAK226" s="28"/>
      <c r="NAL226" s="32"/>
      <c r="NAM226" s="20"/>
      <c r="NAN226" s="18"/>
      <c r="NAO226" s="19"/>
      <c r="NAP226" s="28"/>
      <c r="NAQ226" s="32"/>
      <c r="NAR226" s="20"/>
      <c r="NAS226" s="18"/>
      <c r="NAT226" s="19"/>
      <c r="NAU226" s="28"/>
      <c r="NAV226" s="32"/>
      <c r="NAW226" s="20"/>
      <c r="NAX226" s="18"/>
      <c r="NAY226" s="19"/>
      <c r="NAZ226" s="28"/>
      <c r="NBA226" s="32"/>
      <c r="NBB226" s="20"/>
      <c r="NBC226" s="18"/>
      <c r="NBD226" s="19"/>
      <c r="NBE226" s="28"/>
      <c r="NBF226" s="32"/>
      <c r="NBG226" s="20"/>
      <c r="NBH226" s="18"/>
      <c r="NBI226" s="19"/>
      <c r="NBJ226" s="28"/>
      <c r="NBK226" s="32"/>
      <c r="NBL226" s="20"/>
      <c r="NBM226" s="18"/>
      <c r="NBN226" s="19"/>
      <c r="NBO226" s="28"/>
      <c r="NBP226" s="32"/>
      <c r="NBQ226" s="20"/>
      <c r="NBR226" s="18"/>
      <c r="NBS226" s="19"/>
      <c r="NBT226" s="28"/>
      <c r="NBU226" s="32"/>
      <c r="NBV226" s="20"/>
      <c r="NBW226" s="18"/>
      <c r="NBX226" s="19"/>
      <c r="NBY226" s="28"/>
      <c r="NBZ226" s="32"/>
      <c r="NCA226" s="20"/>
      <c r="NCB226" s="18"/>
      <c r="NCC226" s="19"/>
      <c r="NCD226" s="28"/>
      <c r="NCE226" s="32"/>
      <c r="NCF226" s="20"/>
      <c r="NCG226" s="18"/>
      <c r="NCH226" s="19"/>
      <c r="NCI226" s="28"/>
      <c r="NCJ226" s="32"/>
      <c r="NCK226" s="20"/>
      <c r="NCL226" s="18"/>
      <c r="NCM226" s="19"/>
      <c r="NCN226" s="28"/>
      <c r="NCO226" s="32"/>
      <c r="NCP226" s="20"/>
      <c r="NCQ226" s="18"/>
      <c r="NCR226" s="19"/>
      <c r="NCS226" s="28"/>
      <c r="NCT226" s="32"/>
      <c r="NCU226" s="20"/>
      <c r="NCV226" s="18"/>
      <c r="NCW226" s="19"/>
      <c r="NCX226" s="28"/>
      <c r="NCY226" s="32"/>
      <c r="NCZ226" s="20"/>
      <c r="NDA226" s="18"/>
      <c r="NDB226" s="19"/>
      <c r="NDC226" s="28"/>
      <c r="NDD226" s="32"/>
      <c r="NDE226" s="20"/>
      <c r="NDF226" s="18"/>
      <c r="NDG226" s="19"/>
      <c r="NDH226" s="28"/>
      <c r="NDI226" s="32"/>
      <c r="NDJ226" s="20"/>
      <c r="NDK226" s="18"/>
      <c r="NDL226" s="19"/>
      <c r="NDM226" s="28"/>
      <c r="NDN226" s="32"/>
      <c r="NDO226" s="20"/>
      <c r="NDP226" s="18"/>
      <c r="NDQ226" s="19"/>
      <c r="NDR226" s="28"/>
      <c r="NDS226" s="32"/>
      <c r="NDT226" s="20"/>
      <c r="NDU226" s="18"/>
      <c r="NDV226" s="19"/>
      <c r="NDW226" s="28"/>
      <c r="NDX226" s="32"/>
      <c r="NDY226" s="20"/>
      <c r="NDZ226" s="18"/>
      <c r="NEA226" s="19"/>
      <c r="NEB226" s="28"/>
      <c r="NEC226" s="32"/>
      <c r="NED226" s="20"/>
      <c r="NEE226" s="18"/>
      <c r="NEF226" s="19"/>
      <c r="NEG226" s="28"/>
      <c r="NEH226" s="32"/>
      <c r="NEI226" s="20"/>
      <c r="NEJ226" s="18"/>
      <c r="NEK226" s="19"/>
      <c r="NEL226" s="28"/>
      <c r="NEM226" s="32"/>
      <c r="NEN226" s="20"/>
      <c r="NEO226" s="18"/>
      <c r="NEP226" s="19"/>
      <c r="NEQ226" s="28"/>
      <c r="NER226" s="32"/>
      <c r="NES226" s="20"/>
      <c r="NET226" s="18"/>
      <c r="NEU226" s="19"/>
      <c r="NEV226" s="28"/>
      <c r="NEW226" s="32"/>
      <c r="NEX226" s="20"/>
      <c r="NEY226" s="18"/>
      <c r="NEZ226" s="19"/>
      <c r="NFA226" s="28"/>
      <c r="NFB226" s="32"/>
      <c r="NFC226" s="20"/>
      <c r="NFD226" s="18"/>
      <c r="NFE226" s="19"/>
      <c r="NFF226" s="28"/>
      <c r="NFG226" s="32"/>
      <c r="NFH226" s="20"/>
      <c r="NFI226" s="18"/>
      <c r="NFJ226" s="19"/>
      <c r="NFK226" s="28"/>
      <c r="NFL226" s="32"/>
      <c r="NFM226" s="20"/>
      <c r="NFN226" s="18"/>
      <c r="NFO226" s="19"/>
      <c r="NFP226" s="28"/>
      <c r="NFQ226" s="32"/>
      <c r="NFR226" s="20"/>
      <c r="NFS226" s="18"/>
      <c r="NFT226" s="19"/>
      <c r="NFU226" s="28"/>
      <c r="NFV226" s="32"/>
      <c r="NFW226" s="20"/>
      <c r="NFX226" s="18"/>
      <c r="NFY226" s="19"/>
      <c r="NFZ226" s="28"/>
      <c r="NGA226" s="32"/>
      <c r="NGB226" s="20"/>
      <c r="NGC226" s="18"/>
      <c r="NGD226" s="19"/>
      <c r="NGE226" s="28"/>
      <c r="NGF226" s="32"/>
      <c r="NGG226" s="20"/>
      <c r="NGH226" s="18"/>
      <c r="NGI226" s="19"/>
      <c r="NGJ226" s="28"/>
      <c r="NGK226" s="32"/>
      <c r="NGL226" s="20"/>
      <c r="NGM226" s="18"/>
      <c r="NGN226" s="19"/>
      <c r="NGO226" s="28"/>
      <c r="NGP226" s="32"/>
      <c r="NGQ226" s="20"/>
      <c r="NGR226" s="18"/>
      <c r="NGS226" s="19"/>
      <c r="NGT226" s="28"/>
      <c r="NGU226" s="32"/>
      <c r="NGV226" s="20"/>
      <c r="NGW226" s="18"/>
      <c r="NGX226" s="19"/>
      <c r="NGY226" s="28"/>
      <c r="NGZ226" s="32"/>
      <c r="NHA226" s="20"/>
      <c r="NHB226" s="18"/>
      <c r="NHC226" s="19"/>
      <c r="NHD226" s="28"/>
      <c r="NHE226" s="32"/>
      <c r="NHF226" s="20"/>
      <c r="NHG226" s="18"/>
      <c r="NHH226" s="19"/>
      <c r="NHI226" s="28"/>
      <c r="NHJ226" s="32"/>
      <c r="NHK226" s="20"/>
      <c r="NHL226" s="18"/>
      <c r="NHM226" s="19"/>
      <c r="NHN226" s="28"/>
      <c r="NHO226" s="32"/>
      <c r="NHP226" s="20"/>
      <c r="NHQ226" s="18"/>
      <c r="NHR226" s="19"/>
      <c r="NHS226" s="28"/>
      <c r="NHT226" s="32"/>
      <c r="NHU226" s="20"/>
      <c r="NHV226" s="18"/>
      <c r="NHW226" s="19"/>
      <c r="NHX226" s="28"/>
      <c r="NHY226" s="32"/>
      <c r="NHZ226" s="20"/>
      <c r="NIA226" s="18"/>
      <c r="NIB226" s="19"/>
      <c r="NIC226" s="28"/>
      <c r="NID226" s="32"/>
      <c r="NIE226" s="20"/>
      <c r="NIF226" s="18"/>
      <c r="NIG226" s="19"/>
      <c r="NIH226" s="28"/>
      <c r="NII226" s="32"/>
      <c r="NIJ226" s="20"/>
      <c r="NIK226" s="18"/>
      <c r="NIL226" s="19"/>
      <c r="NIM226" s="28"/>
      <c r="NIN226" s="32"/>
      <c r="NIO226" s="20"/>
      <c r="NIP226" s="18"/>
      <c r="NIQ226" s="19"/>
      <c r="NIR226" s="28"/>
      <c r="NIS226" s="32"/>
      <c r="NIT226" s="20"/>
      <c r="NIU226" s="18"/>
      <c r="NIV226" s="19"/>
      <c r="NIW226" s="28"/>
      <c r="NIX226" s="32"/>
      <c r="NIY226" s="20"/>
      <c r="NIZ226" s="18"/>
      <c r="NJA226" s="19"/>
      <c r="NJB226" s="28"/>
      <c r="NJC226" s="32"/>
      <c r="NJD226" s="20"/>
      <c r="NJE226" s="18"/>
      <c r="NJF226" s="19"/>
      <c r="NJG226" s="28"/>
      <c r="NJH226" s="32"/>
      <c r="NJI226" s="20"/>
      <c r="NJJ226" s="18"/>
      <c r="NJK226" s="19"/>
      <c r="NJL226" s="28"/>
      <c r="NJM226" s="32"/>
      <c r="NJN226" s="20"/>
      <c r="NJO226" s="18"/>
      <c r="NJP226" s="19"/>
      <c r="NJQ226" s="28"/>
      <c r="NJR226" s="32"/>
      <c r="NJS226" s="20"/>
      <c r="NJT226" s="18"/>
      <c r="NJU226" s="19"/>
      <c r="NJV226" s="28"/>
      <c r="NJW226" s="32"/>
      <c r="NJX226" s="20"/>
      <c r="NJY226" s="18"/>
      <c r="NJZ226" s="19"/>
      <c r="NKA226" s="28"/>
      <c r="NKB226" s="32"/>
      <c r="NKC226" s="20"/>
      <c r="NKD226" s="18"/>
      <c r="NKE226" s="19"/>
      <c r="NKF226" s="28"/>
      <c r="NKG226" s="32"/>
      <c r="NKH226" s="20"/>
      <c r="NKI226" s="18"/>
      <c r="NKJ226" s="19"/>
      <c r="NKK226" s="28"/>
      <c r="NKL226" s="32"/>
      <c r="NKM226" s="20"/>
      <c r="NKN226" s="18"/>
      <c r="NKO226" s="19"/>
      <c r="NKP226" s="28"/>
      <c r="NKQ226" s="32"/>
      <c r="NKR226" s="20"/>
      <c r="NKS226" s="18"/>
      <c r="NKT226" s="19"/>
      <c r="NKU226" s="28"/>
      <c r="NKV226" s="32"/>
      <c r="NKW226" s="20"/>
      <c r="NKX226" s="18"/>
      <c r="NKY226" s="19"/>
      <c r="NKZ226" s="28"/>
      <c r="NLA226" s="32"/>
      <c r="NLB226" s="20"/>
      <c r="NLC226" s="18"/>
      <c r="NLD226" s="19"/>
      <c r="NLE226" s="28"/>
      <c r="NLF226" s="32"/>
      <c r="NLG226" s="20"/>
      <c r="NLH226" s="18"/>
      <c r="NLI226" s="19"/>
      <c r="NLJ226" s="28"/>
      <c r="NLK226" s="32"/>
      <c r="NLL226" s="20"/>
      <c r="NLM226" s="18"/>
      <c r="NLN226" s="19"/>
      <c r="NLO226" s="28"/>
      <c r="NLP226" s="32"/>
      <c r="NLQ226" s="20"/>
      <c r="NLR226" s="18"/>
      <c r="NLS226" s="19"/>
      <c r="NLT226" s="28"/>
      <c r="NLU226" s="32"/>
      <c r="NLV226" s="20"/>
      <c r="NLW226" s="18"/>
      <c r="NLX226" s="19"/>
      <c r="NLY226" s="28"/>
      <c r="NLZ226" s="32"/>
      <c r="NMA226" s="20"/>
      <c r="NMB226" s="18"/>
      <c r="NMC226" s="19"/>
      <c r="NMD226" s="28"/>
      <c r="NME226" s="32"/>
      <c r="NMF226" s="20"/>
      <c r="NMG226" s="18"/>
      <c r="NMH226" s="19"/>
      <c r="NMI226" s="28"/>
      <c r="NMJ226" s="32"/>
      <c r="NMK226" s="20"/>
      <c r="NML226" s="18"/>
      <c r="NMM226" s="19"/>
      <c r="NMN226" s="28"/>
      <c r="NMO226" s="32"/>
      <c r="NMP226" s="20"/>
      <c r="NMQ226" s="18"/>
      <c r="NMR226" s="19"/>
      <c r="NMS226" s="28"/>
      <c r="NMT226" s="32"/>
      <c r="NMU226" s="20"/>
      <c r="NMV226" s="18"/>
      <c r="NMW226" s="19"/>
      <c r="NMX226" s="28"/>
      <c r="NMY226" s="32"/>
      <c r="NMZ226" s="20"/>
      <c r="NNA226" s="18"/>
      <c r="NNB226" s="19"/>
      <c r="NNC226" s="28"/>
      <c r="NND226" s="32"/>
      <c r="NNE226" s="20"/>
      <c r="NNF226" s="18"/>
      <c r="NNG226" s="19"/>
      <c r="NNH226" s="28"/>
      <c r="NNI226" s="32"/>
      <c r="NNJ226" s="20"/>
      <c r="NNK226" s="18"/>
      <c r="NNL226" s="19"/>
      <c r="NNM226" s="28"/>
      <c r="NNN226" s="32"/>
      <c r="NNO226" s="20"/>
      <c r="NNP226" s="18"/>
      <c r="NNQ226" s="19"/>
      <c r="NNR226" s="28"/>
      <c r="NNS226" s="32"/>
      <c r="NNT226" s="20"/>
      <c r="NNU226" s="18"/>
      <c r="NNV226" s="19"/>
      <c r="NNW226" s="28"/>
      <c r="NNX226" s="32"/>
      <c r="NNY226" s="20"/>
      <c r="NNZ226" s="18"/>
      <c r="NOA226" s="19"/>
      <c r="NOB226" s="28"/>
      <c r="NOC226" s="32"/>
      <c r="NOD226" s="20"/>
      <c r="NOE226" s="18"/>
      <c r="NOF226" s="19"/>
      <c r="NOG226" s="28"/>
      <c r="NOH226" s="32"/>
      <c r="NOI226" s="20"/>
      <c r="NOJ226" s="18"/>
      <c r="NOK226" s="19"/>
      <c r="NOL226" s="28"/>
      <c r="NOM226" s="32"/>
      <c r="NON226" s="20"/>
      <c r="NOO226" s="18"/>
      <c r="NOP226" s="19"/>
      <c r="NOQ226" s="28"/>
      <c r="NOR226" s="32"/>
      <c r="NOS226" s="20"/>
      <c r="NOT226" s="18"/>
      <c r="NOU226" s="19"/>
      <c r="NOV226" s="28"/>
      <c r="NOW226" s="32"/>
      <c r="NOX226" s="20"/>
      <c r="NOY226" s="18"/>
      <c r="NOZ226" s="19"/>
      <c r="NPA226" s="28"/>
      <c r="NPB226" s="32"/>
      <c r="NPC226" s="20"/>
      <c r="NPD226" s="18"/>
      <c r="NPE226" s="19"/>
      <c r="NPF226" s="28"/>
      <c r="NPG226" s="32"/>
      <c r="NPH226" s="20"/>
      <c r="NPI226" s="18"/>
      <c r="NPJ226" s="19"/>
      <c r="NPK226" s="28"/>
      <c r="NPL226" s="32"/>
      <c r="NPM226" s="20"/>
      <c r="NPN226" s="18"/>
      <c r="NPO226" s="19"/>
      <c r="NPP226" s="28"/>
      <c r="NPQ226" s="32"/>
      <c r="NPR226" s="20"/>
      <c r="NPS226" s="18"/>
      <c r="NPT226" s="19"/>
      <c r="NPU226" s="28"/>
      <c r="NPV226" s="32"/>
      <c r="NPW226" s="20"/>
      <c r="NPX226" s="18"/>
      <c r="NPY226" s="19"/>
      <c r="NPZ226" s="28"/>
      <c r="NQA226" s="32"/>
      <c r="NQB226" s="20"/>
      <c r="NQC226" s="18"/>
      <c r="NQD226" s="19"/>
      <c r="NQE226" s="28"/>
      <c r="NQF226" s="32"/>
      <c r="NQG226" s="20"/>
      <c r="NQH226" s="18"/>
      <c r="NQI226" s="19"/>
      <c r="NQJ226" s="28"/>
      <c r="NQK226" s="32"/>
      <c r="NQL226" s="20"/>
      <c r="NQM226" s="18"/>
      <c r="NQN226" s="19"/>
      <c r="NQO226" s="28"/>
      <c r="NQP226" s="32"/>
      <c r="NQQ226" s="20"/>
      <c r="NQR226" s="18"/>
      <c r="NQS226" s="19"/>
      <c r="NQT226" s="28"/>
      <c r="NQU226" s="32"/>
      <c r="NQV226" s="20"/>
      <c r="NQW226" s="18"/>
      <c r="NQX226" s="19"/>
      <c r="NQY226" s="28"/>
      <c r="NQZ226" s="32"/>
      <c r="NRA226" s="20"/>
      <c r="NRB226" s="18"/>
      <c r="NRC226" s="19"/>
      <c r="NRD226" s="28"/>
      <c r="NRE226" s="32"/>
      <c r="NRF226" s="20"/>
      <c r="NRG226" s="18"/>
      <c r="NRH226" s="19"/>
      <c r="NRI226" s="28"/>
      <c r="NRJ226" s="32"/>
      <c r="NRK226" s="20"/>
      <c r="NRL226" s="18"/>
      <c r="NRM226" s="19"/>
      <c r="NRN226" s="28"/>
      <c r="NRO226" s="32"/>
      <c r="NRP226" s="20"/>
      <c r="NRQ226" s="18"/>
      <c r="NRR226" s="19"/>
      <c r="NRS226" s="28"/>
      <c r="NRT226" s="32"/>
      <c r="NRU226" s="20"/>
      <c r="NRV226" s="18"/>
      <c r="NRW226" s="19"/>
      <c r="NRX226" s="28"/>
      <c r="NRY226" s="32"/>
      <c r="NRZ226" s="20"/>
      <c r="NSA226" s="18"/>
      <c r="NSB226" s="19"/>
      <c r="NSC226" s="28"/>
      <c r="NSD226" s="32"/>
      <c r="NSE226" s="20"/>
      <c r="NSF226" s="18"/>
      <c r="NSG226" s="19"/>
      <c r="NSH226" s="28"/>
      <c r="NSI226" s="32"/>
      <c r="NSJ226" s="20"/>
      <c r="NSK226" s="18"/>
      <c r="NSL226" s="19"/>
      <c r="NSM226" s="28"/>
      <c r="NSN226" s="32"/>
      <c r="NSO226" s="20"/>
      <c r="NSP226" s="18"/>
      <c r="NSQ226" s="19"/>
      <c r="NSR226" s="28"/>
      <c r="NSS226" s="32"/>
      <c r="NST226" s="20"/>
      <c r="NSU226" s="18"/>
      <c r="NSV226" s="19"/>
      <c r="NSW226" s="28"/>
      <c r="NSX226" s="32"/>
      <c r="NSY226" s="20"/>
      <c r="NSZ226" s="18"/>
      <c r="NTA226" s="19"/>
      <c r="NTB226" s="28"/>
      <c r="NTC226" s="32"/>
      <c r="NTD226" s="20"/>
      <c r="NTE226" s="18"/>
      <c r="NTF226" s="19"/>
      <c r="NTG226" s="28"/>
      <c r="NTH226" s="32"/>
      <c r="NTI226" s="20"/>
      <c r="NTJ226" s="18"/>
      <c r="NTK226" s="19"/>
      <c r="NTL226" s="28"/>
      <c r="NTM226" s="32"/>
      <c r="NTN226" s="20"/>
      <c r="NTO226" s="18"/>
      <c r="NTP226" s="19"/>
      <c r="NTQ226" s="28"/>
      <c r="NTR226" s="32"/>
      <c r="NTS226" s="20"/>
      <c r="NTT226" s="18"/>
      <c r="NTU226" s="19"/>
      <c r="NTV226" s="28"/>
      <c r="NTW226" s="32"/>
      <c r="NTX226" s="20"/>
      <c r="NTY226" s="18"/>
      <c r="NTZ226" s="19"/>
      <c r="NUA226" s="28"/>
      <c r="NUB226" s="32"/>
      <c r="NUC226" s="20"/>
      <c r="NUD226" s="18"/>
      <c r="NUE226" s="19"/>
      <c r="NUF226" s="28"/>
      <c r="NUG226" s="32"/>
      <c r="NUH226" s="20"/>
      <c r="NUI226" s="18"/>
      <c r="NUJ226" s="19"/>
      <c r="NUK226" s="28"/>
      <c r="NUL226" s="32"/>
      <c r="NUM226" s="20"/>
      <c r="NUN226" s="18"/>
      <c r="NUO226" s="19"/>
      <c r="NUP226" s="28"/>
      <c r="NUQ226" s="32"/>
      <c r="NUR226" s="20"/>
      <c r="NUS226" s="18"/>
      <c r="NUT226" s="19"/>
      <c r="NUU226" s="28"/>
      <c r="NUV226" s="32"/>
      <c r="NUW226" s="20"/>
      <c r="NUX226" s="18"/>
      <c r="NUY226" s="19"/>
      <c r="NUZ226" s="28"/>
      <c r="NVA226" s="32"/>
      <c r="NVB226" s="20"/>
      <c r="NVC226" s="18"/>
      <c r="NVD226" s="19"/>
      <c r="NVE226" s="28"/>
      <c r="NVF226" s="32"/>
      <c r="NVG226" s="20"/>
      <c r="NVH226" s="18"/>
      <c r="NVI226" s="19"/>
      <c r="NVJ226" s="28"/>
      <c r="NVK226" s="32"/>
      <c r="NVL226" s="20"/>
      <c r="NVM226" s="18"/>
      <c r="NVN226" s="19"/>
      <c r="NVO226" s="28"/>
      <c r="NVP226" s="32"/>
      <c r="NVQ226" s="20"/>
      <c r="NVR226" s="18"/>
      <c r="NVS226" s="19"/>
      <c r="NVT226" s="28"/>
      <c r="NVU226" s="32"/>
      <c r="NVV226" s="20"/>
      <c r="NVW226" s="18"/>
      <c r="NVX226" s="19"/>
      <c r="NVY226" s="28"/>
      <c r="NVZ226" s="32"/>
      <c r="NWA226" s="20"/>
      <c r="NWB226" s="18"/>
      <c r="NWC226" s="19"/>
      <c r="NWD226" s="28"/>
      <c r="NWE226" s="32"/>
      <c r="NWF226" s="20"/>
      <c r="NWG226" s="18"/>
      <c r="NWH226" s="19"/>
      <c r="NWI226" s="28"/>
      <c r="NWJ226" s="32"/>
      <c r="NWK226" s="20"/>
      <c r="NWL226" s="18"/>
      <c r="NWM226" s="19"/>
      <c r="NWN226" s="28"/>
      <c r="NWO226" s="32"/>
      <c r="NWP226" s="20"/>
      <c r="NWQ226" s="18"/>
      <c r="NWR226" s="19"/>
      <c r="NWS226" s="28"/>
      <c r="NWT226" s="32"/>
      <c r="NWU226" s="20"/>
      <c r="NWV226" s="18"/>
      <c r="NWW226" s="19"/>
      <c r="NWX226" s="28"/>
      <c r="NWY226" s="32"/>
      <c r="NWZ226" s="20"/>
      <c r="NXA226" s="18"/>
      <c r="NXB226" s="19"/>
      <c r="NXC226" s="28"/>
      <c r="NXD226" s="32"/>
      <c r="NXE226" s="20"/>
      <c r="NXF226" s="18"/>
      <c r="NXG226" s="19"/>
      <c r="NXH226" s="28"/>
      <c r="NXI226" s="32"/>
      <c r="NXJ226" s="20"/>
      <c r="NXK226" s="18"/>
      <c r="NXL226" s="19"/>
      <c r="NXM226" s="28"/>
      <c r="NXN226" s="32"/>
      <c r="NXO226" s="20"/>
      <c r="NXP226" s="18"/>
      <c r="NXQ226" s="19"/>
      <c r="NXR226" s="28"/>
      <c r="NXS226" s="32"/>
      <c r="NXT226" s="20"/>
      <c r="NXU226" s="18"/>
      <c r="NXV226" s="19"/>
      <c r="NXW226" s="28"/>
      <c r="NXX226" s="32"/>
      <c r="NXY226" s="20"/>
      <c r="NXZ226" s="18"/>
      <c r="NYA226" s="19"/>
      <c r="NYB226" s="28"/>
      <c r="NYC226" s="32"/>
      <c r="NYD226" s="20"/>
      <c r="NYE226" s="18"/>
      <c r="NYF226" s="19"/>
      <c r="NYG226" s="28"/>
      <c r="NYH226" s="32"/>
      <c r="NYI226" s="20"/>
      <c r="NYJ226" s="18"/>
      <c r="NYK226" s="19"/>
      <c r="NYL226" s="28"/>
      <c r="NYM226" s="32"/>
      <c r="NYN226" s="20"/>
      <c r="NYO226" s="18"/>
      <c r="NYP226" s="19"/>
      <c r="NYQ226" s="28"/>
      <c r="NYR226" s="32"/>
      <c r="NYS226" s="20"/>
      <c r="NYT226" s="18"/>
      <c r="NYU226" s="19"/>
      <c r="NYV226" s="28"/>
      <c r="NYW226" s="32"/>
      <c r="NYX226" s="20"/>
      <c r="NYY226" s="18"/>
      <c r="NYZ226" s="19"/>
      <c r="NZA226" s="28"/>
      <c r="NZB226" s="32"/>
      <c r="NZC226" s="20"/>
      <c r="NZD226" s="18"/>
      <c r="NZE226" s="19"/>
      <c r="NZF226" s="28"/>
      <c r="NZG226" s="32"/>
      <c r="NZH226" s="20"/>
      <c r="NZI226" s="18"/>
      <c r="NZJ226" s="19"/>
      <c r="NZK226" s="28"/>
      <c r="NZL226" s="32"/>
      <c r="NZM226" s="20"/>
      <c r="NZN226" s="18"/>
      <c r="NZO226" s="19"/>
      <c r="NZP226" s="28"/>
      <c r="NZQ226" s="32"/>
      <c r="NZR226" s="20"/>
      <c r="NZS226" s="18"/>
      <c r="NZT226" s="19"/>
      <c r="NZU226" s="28"/>
      <c r="NZV226" s="32"/>
      <c r="NZW226" s="20"/>
      <c r="NZX226" s="18"/>
      <c r="NZY226" s="19"/>
      <c r="NZZ226" s="28"/>
      <c r="OAA226" s="32"/>
      <c r="OAB226" s="20"/>
      <c r="OAC226" s="18"/>
      <c r="OAD226" s="19"/>
      <c r="OAE226" s="28"/>
      <c r="OAF226" s="32"/>
      <c r="OAG226" s="20"/>
      <c r="OAH226" s="18"/>
      <c r="OAI226" s="19"/>
      <c r="OAJ226" s="28"/>
      <c r="OAK226" s="32"/>
      <c r="OAL226" s="20"/>
      <c r="OAM226" s="18"/>
      <c r="OAN226" s="19"/>
      <c r="OAO226" s="28"/>
      <c r="OAP226" s="32"/>
      <c r="OAQ226" s="20"/>
      <c r="OAR226" s="18"/>
      <c r="OAS226" s="19"/>
      <c r="OAT226" s="28"/>
      <c r="OAU226" s="32"/>
      <c r="OAV226" s="20"/>
      <c r="OAW226" s="18"/>
      <c r="OAX226" s="19"/>
      <c r="OAY226" s="28"/>
      <c r="OAZ226" s="32"/>
      <c r="OBA226" s="20"/>
      <c r="OBB226" s="18"/>
      <c r="OBC226" s="19"/>
      <c r="OBD226" s="28"/>
      <c r="OBE226" s="32"/>
      <c r="OBF226" s="20"/>
      <c r="OBG226" s="18"/>
      <c r="OBH226" s="19"/>
      <c r="OBI226" s="28"/>
      <c r="OBJ226" s="32"/>
      <c r="OBK226" s="20"/>
      <c r="OBL226" s="18"/>
      <c r="OBM226" s="19"/>
      <c r="OBN226" s="28"/>
      <c r="OBO226" s="32"/>
      <c r="OBP226" s="20"/>
      <c r="OBQ226" s="18"/>
      <c r="OBR226" s="19"/>
      <c r="OBS226" s="28"/>
      <c r="OBT226" s="32"/>
      <c r="OBU226" s="20"/>
      <c r="OBV226" s="18"/>
      <c r="OBW226" s="19"/>
      <c r="OBX226" s="28"/>
      <c r="OBY226" s="32"/>
      <c r="OBZ226" s="20"/>
      <c r="OCA226" s="18"/>
      <c r="OCB226" s="19"/>
      <c r="OCC226" s="28"/>
      <c r="OCD226" s="32"/>
      <c r="OCE226" s="20"/>
      <c r="OCF226" s="18"/>
      <c r="OCG226" s="19"/>
      <c r="OCH226" s="28"/>
      <c r="OCI226" s="32"/>
      <c r="OCJ226" s="20"/>
      <c r="OCK226" s="18"/>
      <c r="OCL226" s="19"/>
      <c r="OCM226" s="28"/>
      <c r="OCN226" s="32"/>
      <c r="OCO226" s="20"/>
      <c r="OCP226" s="18"/>
      <c r="OCQ226" s="19"/>
      <c r="OCR226" s="28"/>
      <c r="OCS226" s="32"/>
      <c r="OCT226" s="20"/>
      <c r="OCU226" s="18"/>
      <c r="OCV226" s="19"/>
      <c r="OCW226" s="28"/>
      <c r="OCX226" s="32"/>
      <c r="OCY226" s="20"/>
      <c r="OCZ226" s="18"/>
      <c r="ODA226" s="19"/>
      <c r="ODB226" s="28"/>
      <c r="ODC226" s="32"/>
      <c r="ODD226" s="20"/>
      <c r="ODE226" s="18"/>
      <c r="ODF226" s="19"/>
      <c r="ODG226" s="28"/>
      <c r="ODH226" s="32"/>
      <c r="ODI226" s="20"/>
      <c r="ODJ226" s="18"/>
      <c r="ODK226" s="19"/>
      <c r="ODL226" s="28"/>
      <c r="ODM226" s="32"/>
      <c r="ODN226" s="20"/>
      <c r="ODO226" s="18"/>
      <c r="ODP226" s="19"/>
      <c r="ODQ226" s="28"/>
      <c r="ODR226" s="32"/>
      <c r="ODS226" s="20"/>
      <c r="ODT226" s="18"/>
      <c r="ODU226" s="19"/>
      <c r="ODV226" s="28"/>
      <c r="ODW226" s="32"/>
      <c r="ODX226" s="20"/>
      <c r="ODY226" s="18"/>
      <c r="ODZ226" s="19"/>
      <c r="OEA226" s="28"/>
      <c r="OEB226" s="32"/>
      <c r="OEC226" s="20"/>
      <c r="OED226" s="18"/>
      <c r="OEE226" s="19"/>
      <c r="OEF226" s="28"/>
      <c r="OEG226" s="32"/>
      <c r="OEH226" s="20"/>
      <c r="OEI226" s="18"/>
      <c r="OEJ226" s="19"/>
      <c r="OEK226" s="28"/>
      <c r="OEL226" s="32"/>
      <c r="OEM226" s="20"/>
      <c r="OEN226" s="18"/>
      <c r="OEO226" s="19"/>
      <c r="OEP226" s="28"/>
      <c r="OEQ226" s="32"/>
      <c r="OER226" s="20"/>
      <c r="OES226" s="18"/>
      <c r="OET226" s="19"/>
      <c r="OEU226" s="28"/>
      <c r="OEV226" s="32"/>
      <c r="OEW226" s="20"/>
      <c r="OEX226" s="18"/>
      <c r="OEY226" s="19"/>
      <c r="OEZ226" s="28"/>
      <c r="OFA226" s="32"/>
      <c r="OFB226" s="20"/>
      <c r="OFC226" s="18"/>
      <c r="OFD226" s="19"/>
      <c r="OFE226" s="28"/>
      <c r="OFF226" s="32"/>
      <c r="OFG226" s="20"/>
      <c r="OFH226" s="18"/>
      <c r="OFI226" s="19"/>
      <c r="OFJ226" s="28"/>
      <c r="OFK226" s="32"/>
      <c r="OFL226" s="20"/>
      <c r="OFM226" s="18"/>
      <c r="OFN226" s="19"/>
      <c r="OFO226" s="28"/>
      <c r="OFP226" s="32"/>
      <c r="OFQ226" s="20"/>
      <c r="OFR226" s="18"/>
      <c r="OFS226" s="19"/>
      <c r="OFT226" s="28"/>
      <c r="OFU226" s="32"/>
      <c r="OFV226" s="20"/>
      <c r="OFW226" s="18"/>
      <c r="OFX226" s="19"/>
      <c r="OFY226" s="28"/>
      <c r="OFZ226" s="32"/>
      <c r="OGA226" s="20"/>
      <c r="OGB226" s="18"/>
      <c r="OGC226" s="19"/>
      <c r="OGD226" s="28"/>
      <c r="OGE226" s="32"/>
      <c r="OGF226" s="20"/>
      <c r="OGG226" s="18"/>
      <c r="OGH226" s="19"/>
      <c r="OGI226" s="28"/>
      <c r="OGJ226" s="32"/>
      <c r="OGK226" s="20"/>
      <c r="OGL226" s="18"/>
      <c r="OGM226" s="19"/>
      <c r="OGN226" s="28"/>
      <c r="OGO226" s="32"/>
      <c r="OGP226" s="20"/>
      <c r="OGQ226" s="18"/>
      <c r="OGR226" s="19"/>
      <c r="OGS226" s="28"/>
      <c r="OGT226" s="32"/>
      <c r="OGU226" s="20"/>
      <c r="OGV226" s="18"/>
      <c r="OGW226" s="19"/>
      <c r="OGX226" s="28"/>
      <c r="OGY226" s="32"/>
      <c r="OGZ226" s="20"/>
      <c r="OHA226" s="18"/>
      <c r="OHB226" s="19"/>
      <c r="OHC226" s="28"/>
      <c r="OHD226" s="32"/>
      <c r="OHE226" s="20"/>
      <c r="OHF226" s="18"/>
      <c r="OHG226" s="19"/>
      <c r="OHH226" s="28"/>
      <c r="OHI226" s="32"/>
      <c r="OHJ226" s="20"/>
      <c r="OHK226" s="18"/>
      <c r="OHL226" s="19"/>
      <c r="OHM226" s="28"/>
      <c r="OHN226" s="32"/>
      <c r="OHO226" s="20"/>
      <c r="OHP226" s="18"/>
      <c r="OHQ226" s="19"/>
      <c r="OHR226" s="28"/>
      <c r="OHS226" s="32"/>
      <c r="OHT226" s="20"/>
      <c r="OHU226" s="18"/>
      <c r="OHV226" s="19"/>
      <c r="OHW226" s="28"/>
      <c r="OHX226" s="32"/>
      <c r="OHY226" s="20"/>
      <c r="OHZ226" s="18"/>
      <c r="OIA226" s="19"/>
      <c r="OIB226" s="28"/>
      <c r="OIC226" s="32"/>
      <c r="OID226" s="20"/>
      <c r="OIE226" s="18"/>
      <c r="OIF226" s="19"/>
      <c r="OIG226" s="28"/>
      <c r="OIH226" s="32"/>
      <c r="OII226" s="20"/>
      <c r="OIJ226" s="18"/>
      <c r="OIK226" s="19"/>
      <c r="OIL226" s="28"/>
      <c r="OIM226" s="32"/>
      <c r="OIN226" s="20"/>
      <c r="OIO226" s="18"/>
      <c r="OIP226" s="19"/>
      <c r="OIQ226" s="28"/>
      <c r="OIR226" s="32"/>
      <c r="OIS226" s="20"/>
      <c r="OIT226" s="18"/>
      <c r="OIU226" s="19"/>
      <c r="OIV226" s="28"/>
      <c r="OIW226" s="32"/>
      <c r="OIX226" s="20"/>
      <c r="OIY226" s="18"/>
      <c r="OIZ226" s="19"/>
      <c r="OJA226" s="28"/>
      <c r="OJB226" s="32"/>
      <c r="OJC226" s="20"/>
      <c r="OJD226" s="18"/>
      <c r="OJE226" s="19"/>
      <c r="OJF226" s="28"/>
      <c r="OJG226" s="32"/>
      <c r="OJH226" s="20"/>
      <c r="OJI226" s="18"/>
      <c r="OJJ226" s="19"/>
      <c r="OJK226" s="28"/>
      <c r="OJL226" s="32"/>
      <c r="OJM226" s="20"/>
      <c r="OJN226" s="18"/>
      <c r="OJO226" s="19"/>
      <c r="OJP226" s="28"/>
      <c r="OJQ226" s="32"/>
      <c r="OJR226" s="20"/>
      <c r="OJS226" s="18"/>
      <c r="OJT226" s="19"/>
      <c r="OJU226" s="28"/>
      <c r="OJV226" s="32"/>
      <c r="OJW226" s="20"/>
      <c r="OJX226" s="18"/>
      <c r="OJY226" s="19"/>
      <c r="OJZ226" s="28"/>
      <c r="OKA226" s="32"/>
      <c r="OKB226" s="20"/>
      <c r="OKC226" s="18"/>
      <c r="OKD226" s="19"/>
      <c r="OKE226" s="28"/>
      <c r="OKF226" s="32"/>
      <c r="OKG226" s="20"/>
      <c r="OKH226" s="18"/>
      <c r="OKI226" s="19"/>
      <c r="OKJ226" s="28"/>
      <c r="OKK226" s="32"/>
      <c r="OKL226" s="20"/>
      <c r="OKM226" s="18"/>
      <c r="OKN226" s="19"/>
      <c r="OKO226" s="28"/>
      <c r="OKP226" s="32"/>
      <c r="OKQ226" s="20"/>
      <c r="OKR226" s="18"/>
      <c r="OKS226" s="19"/>
      <c r="OKT226" s="28"/>
      <c r="OKU226" s="32"/>
      <c r="OKV226" s="20"/>
      <c r="OKW226" s="18"/>
      <c r="OKX226" s="19"/>
      <c r="OKY226" s="28"/>
      <c r="OKZ226" s="32"/>
      <c r="OLA226" s="20"/>
      <c r="OLB226" s="18"/>
      <c r="OLC226" s="19"/>
      <c r="OLD226" s="28"/>
      <c r="OLE226" s="32"/>
      <c r="OLF226" s="20"/>
      <c r="OLG226" s="18"/>
      <c r="OLH226" s="19"/>
      <c r="OLI226" s="28"/>
      <c r="OLJ226" s="32"/>
      <c r="OLK226" s="20"/>
      <c r="OLL226" s="18"/>
      <c r="OLM226" s="19"/>
      <c r="OLN226" s="28"/>
      <c r="OLO226" s="32"/>
      <c r="OLP226" s="20"/>
      <c r="OLQ226" s="18"/>
      <c r="OLR226" s="19"/>
      <c r="OLS226" s="28"/>
      <c r="OLT226" s="32"/>
      <c r="OLU226" s="20"/>
      <c r="OLV226" s="18"/>
      <c r="OLW226" s="19"/>
      <c r="OLX226" s="28"/>
      <c r="OLY226" s="32"/>
      <c r="OLZ226" s="20"/>
      <c r="OMA226" s="18"/>
      <c r="OMB226" s="19"/>
      <c r="OMC226" s="28"/>
      <c r="OMD226" s="32"/>
      <c r="OME226" s="20"/>
      <c r="OMF226" s="18"/>
      <c r="OMG226" s="19"/>
      <c r="OMH226" s="28"/>
      <c r="OMI226" s="32"/>
      <c r="OMJ226" s="20"/>
      <c r="OMK226" s="18"/>
      <c r="OML226" s="19"/>
      <c r="OMM226" s="28"/>
      <c r="OMN226" s="32"/>
      <c r="OMO226" s="20"/>
      <c r="OMP226" s="18"/>
      <c r="OMQ226" s="19"/>
      <c r="OMR226" s="28"/>
      <c r="OMS226" s="32"/>
      <c r="OMT226" s="20"/>
      <c r="OMU226" s="18"/>
      <c r="OMV226" s="19"/>
      <c r="OMW226" s="28"/>
      <c r="OMX226" s="32"/>
      <c r="OMY226" s="20"/>
      <c r="OMZ226" s="18"/>
      <c r="ONA226" s="19"/>
      <c r="ONB226" s="28"/>
      <c r="ONC226" s="32"/>
      <c r="OND226" s="20"/>
      <c r="ONE226" s="18"/>
      <c r="ONF226" s="19"/>
      <c r="ONG226" s="28"/>
      <c r="ONH226" s="32"/>
      <c r="ONI226" s="20"/>
      <c r="ONJ226" s="18"/>
      <c r="ONK226" s="19"/>
      <c r="ONL226" s="28"/>
      <c r="ONM226" s="32"/>
      <c r="ONN226" s="20"/>
      <c r="ONO226" s="18"/>
      <c r="ONP226" s="19"/>
      <c r="ONQ226" s="28"/>
      <c r="ONR226" s="32"/>
      <c r="ONS226" s="20"/>
      <c r="ONT226" s="18"/>
      <c r="ONU226" s="19"/>
      <c r="ONV226" s="28"/>
      <c r="ONW226" s="32"/>
      <c r="ONX226" s="20"/>
      <c r="ONY226" s="18"/>
      <c r="ONZ226" s="19"/>
      <c r="OOA226" s="28"/>
      <c r="OOB226" s="32"/>
      <c r="OOC226" s="20"/>
      <c r="OOD226" s="18"/>
      <c r="OOE226" s="19"/>
      <c r="OOF226" s="28"/>
      <c r="OOG226" s="32"/>
      <c r="OOH226" s="20"/>
      <c r="OOI226" s="18"/>
      <c r="OOJ226" s="19"/>
      <c r="OOK226" s="28"/>
      <c r="OOL226" s="32"/>
      <c r="OOM226" s="20"/>
      <c r="OON226" s="18"/>
      <c r="OOO226" s="19"/>
      <c r="OOP226" s="28"/>
      <c r="OOQ226" s="32"/>
      <c r="OOR226" s="20"/>
      <c r="OOS226" s="18"/>
      <c r="OOT226" s="19"/>
      <c r="OOU226" s="28"/>
      <c r="OOV226" s="32"/>
      <c r="OOW226" s="20"/>
      <c r="OOX226" s="18"/>
      <c r="OOY226" s="19"/>
      <c r="OOZ226" s="28"/>
      <c r="OPA226" s="32"/>
      <c r="OPB226" s="20"/>
      <c r="OPC226" s="18"/>
      <c r="OPD226" s="19"/>
      <c r="OPE226" s="28"/>
      <c r="OPF226" s="32"/>
      <c r="OPG226" s="20"/>
      <c r="OPH226" s="18"/>
      <c r="OPI226" s="19"/>
      <c r="OPJ226" s="28"/>
      <c r="OPK226" s="32"/>
      <c r="OPL226" s="20"/>
      <c r="OPM226" s="18"/>
      <c r="OPN226" s="19"/>
      <c r="OPO226" s="28"/>
      <c r="OPP226" s="32"/>
      <c r="OPQ226" s="20"/>
      <c r="OPR226" s="18"/>
      <c r="OPS226" s="19"/>
      <c r="OPT226" s="28"/>
      <c r="OPU226" s="32"/>
      <c r="OPV226" s="20"/>
      <c r="OPW226" s="18"/>
      <c r="OPX226" s="19"/>
      <c r="OPY226" s="28"/>
      <c r="OPZ226" s="32"/>
      <c r="OQA226" s="20"/>
      <c r="OQB226" s="18"/>
      <c r="OQC226" s="19"/>
      <c r="OQD226" s="28"/>
      <c r="OQE226" s="32"/>
      <c r="OQF226" s="20"/>
      <c r="OQG226" s="18"/>
      <c r="OQH226" s="19"/>
      <c r="OQI226" s="28"/>
      <c r="OQJ226" s="32"/>
      <c r="OQK226" s="20"/>
      <c r="OQL226" s="18"/>
      <c r="OQM226" s="19"/>
      <c r="OQN226" s="28"/>
      <c r="OQO226" s="32"/>
      <c r="OQP226" s="20"/>
      <c r="OQQ226" s="18"/>
      <c r="OQR226" s="19"/>
      <c r="OQS226" s="28"/>
      <c r="OQT226" s="32"/>
      <c r="OQU226" s="20"/>
      <c r="OQV226" s="18"/>
      <c r="OQW226" s="19"/>
      <c r="OQX226" s="28"/>
      <c r="OQY226" s="32"/>
      <c r="OQZ226" s="20"/>
      <c r="ORA226" s="18"/>
      <c r="ORB226" s="19"/>
      <c r="ORC226" s="28"/>
      <c r="ORD226" s="32"/>
      <c r="ORE226" s="20"/>
      <c r="ORF226" s="18"/>
      <c r="ORG226" s="19"/>
      <c r="ORH226" s="28"/>
      <c r="ORI226" s="32"/>
      <c r="ORJ226" s="20"/>
      <c r="ORK226" s="18"/>
      <c r="ORL226" s="19"/>
      <c r="ORM226" s="28"/>
      <c r="ORN226" s="32"/>
      <c r="ORO226" s="20"/>
      <c r="ORP226" s="18"/>
      <c r="ORQ226" s="19"/>
      <c r="ORR226" s="28"/>
      <c r="ORS226" s="32"/>
      <c r="ORT226" s="20"/>
      <c r="ORU226" s="18"/>
      <c r="ORV226" s="19"/>
      <c r="ORW226" s="28"/>
      <c r="ORX226" s="32"/>
      <c r="ORY226" s="20"/>
      <c r="ORZ226" s="18"/>
      <c r="OSA226" s="19"/>
      <c r="OSB226" s="28"/>
      <c r="OSC226" s="32"/>
      <c r="OSD226" s="20"/>
      <c r="OSE226" s="18"/>
      <c r="OSF226" s="19"/>
      <c r="OSG226" s="28"/>
      <c r="OSH226" s="32"/>
      <c r="OSI226" s="20"/>
      <c r="OSJ226" s="18"/>
      <c r="OSK226" s="19"/>
      <c r="OSL226" s="28"/>
      <c r="OSM226" s="32"/>
      <c r="OSN226" s="20"/>
      <c r="OSO226" s="18"/>
      <c r="OSP226" s="19"/>
      <c r="OSQ226" s="28"/>
      <c r="OSR226" s="32"/>
      <c r="OSS226" s="20"/>
      <c r="OST226" s="18"/>
      <c r="OSU226" s="19"/>
      <c r="OSV226" s="28"/>
      <c r="OSW226" s="32"/>
      <c r="OSX226" s="20"/>
      <c r="OSY226" s="18"/>
      <c r="OSZ226" s="19"/>
      <c r="OTA226" s="28"/>
      <c r="OTB226" s="32"/>
      <c r="OTC226" s="20"/>
      <c r="OTD226" s="18"/>
      <c r="OTE226" s="19"/>
      <c r="OTF226" s="28"/>
      <c r="OTG226" s="32"/>
      <c r="OTH226" s="20"/>
      <c r="OTI226" s="18"/>
      <c r="OTJ226" s="19"/>
      <c r="OTK226" s="28"/>
      <c r="OTL226" s="32"/>
      <c r="OTM226" s="20"/>
      <c r="OTN226" s="18"/>
      <c r="OTO226" s="19"/>
      <c r="OTP226" s="28"/>
      <c r="OTQ226" s="32"/>
      <c r="OTR226" s="20"/>
      <c r="OTS226" s="18"/>
      <c r="OTT226" s="19"/>
      <c r="OTU226" s="28"/>
      <c r="OTV226" s="32"/>
      <c r="OTW226" s="20"/>
      <c r="OTX226" s="18"/>
      <c r="OTY226" s="19"/>
      <c r="OTZ226" s="28"/>
      <c r="OUA226" s="32"/>
      <c r="OUB226" s="20"/>
      <c r="OUC226" s="18"/>
      <c r="OUD226" s="19"/>
      <c r="OUE226" s="28"/>
      <c r="OUF226" s="32"/>
      <c r="OUG226" s="20"/>
      <c r="OUH226" s="18"/>
      <c r="OUI226" s="19"/>
      <c r="OUJ226" s="28"/>
      <c r="OUK226" s="32"/>
      <c r="OUL226" s="20"/>
      <c r="OUM226" s="18"/>
      <c r="OUN226" s="19"/>
      <c r="OUO226" s="28"/>
      <c r="OUP226" s="32"/>
      <c r="OUQ226" s="20"/>
      <c r="OUR226" s="18"/>
      <c r="OUS226" s="19"/>
      <c r="OUT226" s="28"/>
      <c r="OUU226" s="32"/>
      <c r="OUV226" s="20"/>
      <c r="OUW226" s="18"/>
      <c r="OUX226" s="19"/>
      <c r="OUY226" s="28"/>
      <c r="OUZ226" s="32"/>
      <c r="OVA226" s="20"/>
      <c r="OVB226" s="18"/>
      <c r="OVC226" s="19"/>
      <c r="OVD226" s="28"/>
      <c r="OVE226" s="32"/>
      <c r="OVF226" s="20"/>
      <c r="OVG226" s="18"/>
      <c r="OVH226" s="19"/>
      <c r="OVI226" s="28"/>
      <c r="OVJ226" s="32"/>
      <c r="OVK226" s="20"/>
      <c r="OVL226" s="18"/>
      <c r="OVM226" s="19"/>
      <c r="OVN226" s="28"/>
      <c r="OVO226" s="32"/>
      <c r="OVP226" s="20"/>
      <c r="OVQ226" s="18"/>
      <c r="OVR226" s="19"/>
      <c r="OVS226" s="28"/>
      <c r="OVT226" s="32"/>
      <c r="OVU226" s="20"/>
      <c r="OVV226" s="18"/>
      <c r="OVW226" s="19"/>
      <c r="OVX226" s="28"/>
      <c r="OVY226" s="32"/>
      <c r="OVZ226" s="20"/>
      <c r="OWA226" s="18"/>
      <c r="OWB226" s="19"/>
      <c r="OWC226" s="28"/>
      <c r="OWD226" s="32"/>
      <c r="OWE226" s="20"/>
      <c r="OWF226" s="18"/>
      <c r="OWG226" s="19"/>
      <c r="OWH226" s="28"/>
      <c r="OWI226" s="32"/>
      <c r="OWJ226" s="20"/>
      <c r="OWK226" s="18"/>
      <c r="OWL226" s="19"/>
      <c r="OWM226" s="28"/>
      <c r="OWN226" s="32"/>
      <c r="OWO226" s="20"/>
      <c r="OWP226" s="18"/>
      <c r="OWQ226" s="19"/>
      <c r="OWR226" s="28"/>
      <c r="OWS226" s="32"/>
      <c r="OWT226" s="20"/>
      <c r="OWU226" s="18"/>
      <c r="OWV226" s="19"/>
      <c r="OWW226" s="28"/>
      <c r="OWX226" s="32"/>
      <c r="OWY226" s="20"/>
      <c r="OWZ226" s="18"/>
      <c r="OXA226" s="19"/>
      <c r="OXB226" s="28"/>
      <c r="OXC226" s="32"/>
      <c r="OXD226" s="20"/>
      <c r="OXE226" s="18"/>
      <c r="OXF226" s="19"/>
      <c r="OXG226" s="28"/>
      <c r="OXH226" s="32"/>
      <c r="OXI226" s="20"/>
      <c r="OXJ226" s="18"/>
      <c r="OXK226" s="19"/>
      <c r="OXL226" s="28"/>
      <c r="OXM226" s="32"/>
      <c r="OXN226" s="20"/>
      <c r="OXO226" s="18"/>
      <c r="OXP226" s="19"/>
      <c r="OXQ226" s="28"/>
      <c r="OXR226" s="32"/>
      <c r="OXS226" s="20"/>
      <c r="OXT226" s="18"/>
      <c r="OXU226" s="19"/>
      <c r="OXV226" s="28"/>
      <c r="OXW226" s="32"/>
      <c r="OXX226" s="20"/>
      <c r="OXY226" s="18"/>
      <c r="OXZ226" s="19"/>
      <c r="OYA226" s="28"/>
      <c r="OYB226" s="32"/>
      <c r="OYC226" s="20"/>
      <c r="OYD226" s="18"/>
      <c r="OYE226" s="19"/>
      <c r="OYF226" s="28"/>
      <c r="OYG226" s="32"/>
      <c r="OYH226" s="20"/>
      <c r="OYI226" s="18"/>
      <c r="OYJ226" s="19"/>
      <c r="OYK226" s="28"/>
      <c r="OYL226" s="32"/>
      <c r="OYM226" s="20"/>
      <c r="OYN226" s="18"/>
      <c r="OYO226" s="19"/>
      <c r="OYP226" s="28"/>
      <c r="OYQ226" s="32"/>
      <c r="OYR226" s="20"/>
      <c r="OYS226" s="18"/>
      <c r="OYT226" s="19"/>
      <c r="OYU226" s="28"/>
      <c r="OYV226" s="32"/>
      <c r="OYW226" s="20"/>
      <c r="OYX226" s="18"/>
      <c r="OYY226" s="19"/>
      <c r="OYZ226" s="28"/>
      <c r="OZA226" s="32"/>
      <c r="OZB226" s="20"/>
      <c r="OZC226" s="18"/>
      <c r="OZD226" s="19"/>
      <c r="OZE226" s="28"/>
      <c r="OZF226" s="32"/>
      <c r="OZG226" s="20"/>
      <c r="OZH226" s="18"/>
      <c r="OZI226" s="19"/>
      <c r="OZJ226" s="28"/>
      <c r="OZK226" s="32"/>
      <c r="OZL226" s="20"/>
      <c r="OZM226" s="18"/>
      <c r="OZN226" s="19"/>
      <c r="OZO226" s="28"/>
      <c r="OZP226" s="32"/>
      <c r="OZQ226" s="20"/>
      <c r="OZR226" s="18"/>
      <c r="OZS226" s="19"/>
      <c r="OZT226" s="28"/>
      <c r="OZU226" s="32"/>
      <c r="OZV226" s="20"/>
      <c r="OZW226" s="18"/>
      <c r="OZX226" s="19"/>
      <c r="OZY226" s="28"/>
      <c r="OZZ226" s="32"/>
      <c r="PAA226" s="20"/>
      <c r="PAB226" s="18"/>
      <c r="PAC226" s="19"/>
      <c r="PAD226" s="28"/>
      <c r="PAE226" s="32"/>
      <c r="PAF226" s="20"/>
      <c r="PAG226" s="18"/>
      <c r="PAH226" s="19"/>
      <c r="PAI226" s="28"/>
      <c r="PAJ226" s="32"/>
      <c r="PAK226" s="20"/>
      <c r="PAL226" s="18"/>
      <c r="PAM226" s="19"/>
      <c r="PAN226" s="28"/>
      <c r="PAO226" s="32"/>
      <c r="PAP226" s="20"/>
      <c r="PAQ226" s="18"/>
      <c r="PAR226" s="19"/>
      <c r="PAS226" s="28"/>
      <c r="PAT226" s="32"/>
      <c r="PAU226" s="20"/>
      <c r="PAV226" s="18"/>
      <c r="PAW226" s="19"/>
      <c r="PAX226" s="28"/>
      <c r="PAY226" s="32"/>
      <c r="PAZ226" s="20"/>
      <c r="PBA226" s="18"/>
      <c r="PBB226" s="19"/>
      <c r="PBC226" s="28"/>
      <c r="PBD226" s="32"/>
      <c r="PBE226" s="20"/>
      <c r="PBF226" s="18"/>
      <c r="PBG226" s="19"/>
      <c r="PBH226" s="28"/>
      <c r="PBI226" s="32"/>
      <c r="PBJ226" s="20"/>
      <c r="PBK226" s="18"/>
      <c r="PBL226" s="19"/>
      <c r="PBM226" s="28"/>
      <c r="PBN226" s="32"/>
      <c r="PBO226" s="20"/>
      <c r="PBP226" s="18"/>
      <c r="PBQ226" s="19"/>
      <c r="PBR226" s="28"/>
      <c r="PBS226" s="32"/>
      <c r="PBT226" s="20"/>
      <c r="PBU226" s="18"/>
      <c r="PBV226" s="19"/>
      <c r="PBW226" s="28"/>
      <c r="PBX226" s="32"/>
      <c r="PBY226" s="20"/>
      <c r="PBZ226" s="18"/>
      <c r="PCA226" s="19"/>
      <c r="PCB226" s="28"/>
      <c r="PCC226" s="32"/>
      <c r="PCD226" s="20"/>
      <c r="PCE226" s="18"/>
      <c r="PCF226" s="19"/>
      <c r="PCG226" s="28"/>
      <c r="PCH226" s="32"/>
      <c r="PCI226" s="20"/>
      <c r="PCJ226" s="18"/>
      <c r="PCK226" s="19"/>
      <c r="PCL226" s="28"/>
      <c r="PCM226" s="32"/>
      <c r="PCN226" s="20"/>
      <c r="PCO226" s="18"/>
      <c r="PCP226" s="19"/>
      <c r="PCQ226" s="28"/>
      <c r="PCR226" s="32"/>
      <c r="PCS226" s="20"/>
      <c r="PCT226" s="18"/>
      <c r="PCU226" s="19"/>
      <c r="PCV226" s="28"/>
      <c r="PCW226" s="32"/>
      <c r="PCX226" s="20"/>
      <c r="PCY226" s="18"/>
      <c r="PCZ226" s="19"/>
      <c r="PDA226" s="28"/>
      <c r="PDB226" s="32"/>
      <c r="PDC226" s="20"/>
      <c r="PDD226" s="18"/>
      <c r="PDE226" s="19"/>
      <c r="PDF226" s="28"/>
      <c r="PDG226" s="32"/>
      <c r="PDH226" s="20"/>
      <c r="PDI226" s="18"/>
      <c r="PDJ226" s="19"/>
      <c r="PDK226" s="28"/>
      <c r="PDL226" s="32"/>
      <c r="PDM226" s="20"/>
      <c r="PDN226" s="18"/>
      <c r="PDO226" s="19"/>
      <c r="PDP226" s="28"/>
      <c r="PDQ226" s="32"/>
      <c r="PDR226" s="20"/>
      <c r="PDS226" s="18"/>
      <c r="PDT226" s="19"/>
      <c r="PDU226" s="28"/>
      <c r="PDV226" s="32"/>
      <c r="PDW226" s="20"/>
      <c r="PDX226" s="18"/>
      <c r="PDY226" s="19"/>
      <c r="PDZ226" s="28"/>
      <c r="PEA226" s="32"/>
      <c r="PEB226" s="20"/>
      <c r="PEC226" s="18"/>
      <c r="PED226" s="19"/>
      <c r="PEE226" s="28"/>
      <c r="PEF226" s="32"/>
      <c r="PEG226" s="20"/>
      <c r="PEH226" s="18"/>
      <c r="PEI226" s="19"/>
      <c r="PEJ226" s="28"/>
      <c r="PEK226" s="32"/>
      <c r="PEL226" s="20"/>
      <c r="PEM226" s="18"/>
      <c r="PEN226" s="19"/>
      <c r="PEO226" s="28"/>
      <c r="PEP226" s="32"/>
      <c r="PEQ226" s="20"/>
      <c r="PER226" s="18"/>
      <c r="PES226" s="19"/>
      <c r="PET226" s="28"/>
      <c r="PEU226" s="32"/>
      <c r="PEV226" s="20"/>
      <c r="PEW226" s="18"/>
      <c r="PEX226" s="19"/>
      <c r="PEY226" s="28"/>
      <c r="PEZ226" s="32"/>
      <c r="PFA226" s="20"/>
      <c r="PFB226" s="18"/>
      <c r="PFC226" s="19"/>
      <c r="PFD226" s="28"/>
      <c r="PFE226" s="32"/>
      <c r="PFF226" s="20"/>
      <c r="PFG226" s="18"/>
      <c r="PFH226" s="19"/>
      <c r="PFI226" s="28"/>
      <c r="PFJ226" s="32"/>
      <c r="PFK226" s="20"/>
      <c r="PFL226" s="18"/>
      <c r="PFM226" s="19"/>
      <c r="PFN226" s="28"/>
      <c r="PFO226" s="32"/>
      <c r="PFP226" s="20"/>
      <c r="PFQ226" s="18"/>
      <c r="PFR226" s="19"/>
      <c r="PFS226" s="28"/>
      <c r="PFT226" s="32"/>
      <c r="PFU226" s="20"/>
      <c r="PFV226" s="18"/>
      <c r="PFW226" s="19"/>
      <c r="PFX226" s="28"/>
      <c r="PFY226" s="32"/>
      <c r="PFZ226" s="20"/>
      <c r="PGA226" s="18"/>
      <c r="PGB226" s="19"/>
      <c r="PGC226" s="28"/>
      <c r="PGD226" s="32"/>
      <c r="PGE226" s="20"/>
      <c r="PGF226" s="18"/>
      <c r="PGG226" s="19"/>
      <c r="PGH226" s="28"/>
      <c r="PGI226" s="32"/>
      <c r="PGJ226" s="20"/>
      <c r="PGK226" s="18"/>
      <c r="PGL226" s="19"/>
      <c r="PGM226" s="28"/>
      <c r="PGN226" s="32"/>
      <c r="PGO226" s="20"/>
      <c r="PGP226" s="18"/>
      <c r="PGQ226" s="19"/>
      <c r="PGR226" s="28"/>
      <c r="PGS226" s="32"/>
      <c r="PGT226" s="20"/>
      <c r="PGU226" s="18"/>
      <c r="PGV226" s="19"/>
      <c r="PGW226" s="28"/>
      <c r="PGX226" s="32"/>
      <c r="PGY226" s="20"/>
      <c r="PGZ226" s="18"/>
      <c r="PHA226" s="19"/>
      <c r="PHB226" s="28"/>
      <c r="PHC226" s="32"/>
      <c r="PHD226" s="20"/>
      <c r="PHE226" s="18"/>
      <c r="PHF226" s="19"/>
      <c r="PHG226" s="28"/>
      <c r="PHH226" s="32"/>
      <c r="PHI226" s="20"/>
      <c r="PHJ226" s="18"/>
      <c r="PHK226" s="19"/>
      <c r="PHL226" s="28"/>
      <c r="PHM226" s="32"/>
      <c r="PHN226" s="20"/>
      <c r="PHO226" s="18"/>
      <c r="PHP226" s="19"/>
      <c r="PHQ226" s="28"/>
      <c r="PHR226" s="32"/>
      <c r="PHS226" s="20"/>
      <c r="PHT226" s="18"/>
      <c r="PHU226" s="19"/>
      <c r="PHV226" s="28"/>
      <c r="PHW226" s="32"/>
      <c r="PHX226" s="20"/>
      <c r="PHY226" s="18"/>
      <c r="PHZ226" s="19"/>
      <c r="PIA226" s="28"/>
      <c r="PIB226" s="32"/>
      <c r="PIC226" s="20"/>
      <c r="PID226" s="18"/>
      <c r="PIE226" s="19"/>
      <c r="PIF226" s="28"/>
      <c r="PIG226" s="32"/>
      <c r="PIH226" s="20"/>
      <c r="PII226" s="18"/>
      <c r="PIJ226" s="19"/>
      <c r="PIK226" s="28"/>
      <c r="PIL226" s="32"/>
      <c r="PIM226" s="20"/>
      <c r="PIN226" s="18"/>
      <c r="PIO226" s="19"/>
      <c r="PIP226" s="28"/>
      <c r="PIQ226" s="32"/>
      <c r="PIR226" s="20"/>
      <c r="PIS226" s="18"/>
      <c r="PIT226" s="19"/>
      <c r="PIU226" s="28"/>
      <c r="PIV226" s="32"/>
      <c r="PIW226" s="20"/>
      <c r="PIX226" s="18"/>
      <c r="PIY226" s="19"/>
      <c r="PIZ226" s="28"/>
      <c r="PJA226" s="32"/>
      <c r="PJB226" s="20"/>
      <c r="PJC226" s="18"/>
      <c r="PJD226" s="19"/>
      <c r="PJE226" s="28"/>
      <c r="PJF226" s="32"/>
      <c r="PJG226" s="20"/>
      <c r="PJH226" s="18"/>
      <c r="PJI226" s="19"/>
      <c r="PJJ226" s="28"/>
      <c r="PJK226" s="32"/>
      <c r="PJL226" s="20"/>
      <c r="PJM226" s="18"/>
      <c r="PJN226" s="19"/>
      <c r="PJO226" s="28"/>
      <c r="PJP226" s="32"/>
      <c r="PJQ226" s="20"/>
      <c r="PJR226" s="18"/>
      <c r="PJS226" s="19"/>
      <c r="PJT226" s="28"/>
      <c r="PJU226" s="32"/>
      <c r="PJV226" s="20"/>
      <c r="PJW226" s="18"/>
      <c r="PJX226" s="19"/>
      <c r="PJY226" s="28"/>
      <c r="PJZ226" s="32"/>
      <c r="PKA226" s="20"/>
      <c r="PKB226" s="18"/>
      <c r="PKC226" s="19"/>
      <c r="PKD226" s="28"/>
      <c r="PKE226" s="32"/>
      <c r="PKF226" s="20"/>
      <c r="PKG226" s="18"/>
      <c r="PKH226" s="19"/>
      <c r="PKI226" s="28"/>
      <c r="PKJ226" s="32"/>
      <c r="PKK226" s="20"/>
      <c r="PKL226" s="18"/>
      <c r="PKM226" s="19"/>
      <c r="PKN226" s="28"/>
      <c r="PKO226" s="32"/>
      <c r="PKP226" s="20"/>
      <c r="PKQ226" s="18"/>
      <c r="PKR226" s="19"/>
      <c r="PKS226" s="28"/>
      <c r="PKT226" s="32"/>
      <c r="PKU226" s="20"/>
      <c r="PKV226" s="18"/>
      <c r="PKW226" s="19"/>
      <c r="PKX226" s="28"/>
      <c r="PKY226" s="32"/>
      <c r="PKZ226" s="20"/>
      <c r="PLA226" s="18"/>
      <c r="PLB226" s="19"/>
      <c r="PLC226" s="28"/>
      <c r="PLD226" s="32"/>
      <c r="PLE226" s="20"/>
      <c r="PLF226" s="18"/>
      <c r="PLG226" s="19"/>
      <c r="PLH226" s="28"/>
      <c r="PLI226" s="32"/>
      <c r="PLJ226" s="20"/>
      <c r="PLK226" s="18"/>
      <c r="PLL226" s="19"/>
      <c r="PLM226" s="28"/>
      <c r="PLN226" s="32"/>
      <c r="PLO226" s="20"/>
      <c r="PLP226" s="18"/>
      <c r="PLQ226" s="19"/>
      <c r="PLR226" s="28"/>
      <c r="PLS226" s="32"/>
      <c r="PLT226" s="20"/>
      <c r="PLU226" s="18"/>
      <c r="PLV226" s="19"/>
      <c r="PLW226" s="28"/>
      <c r="PLX226" s="32"/>
      <c r="PLY226" s="20"/>
      <c r="PLZ226" s="18"/>
      <c r="PMA226" s="19"/>
      <c r="PMB226" s="28"/>
      <c r="PMC226" s="32"/>
      <c r="PMD226" s="20"/>
      <c r="PME226" s="18"/>
      <c r="PMF226" s="19"/>
      <c r="PMG226" s="28"/>
      <c r="PMH226" s="32"/>
      <c r="PMI226" s="20"/>
      <c r="PMJ226" s="18"/>
      <c r="PMK226" s="19"/>
      <c r="PML226" s="28"/>
      <c r="PMM226" s="32"/>
      <c r="PMN226" s="20"/>
      <c r="PMO226" s="18"/>
      <c r="PMP226" s="19"/>
      <c r="PMQ226" s="28"/>
      <c r="PMR226" s="32"/>
      <c r="PMS226" s="20"/>
      <c r="PMT226" s="18"/>
      <c r="PMU226" s="19"/>
      <c r="PMV226" s="28"/>
      <c r="PMW226" s="32"/>
      <c r="PMX226" s="20"/>
      <c r="PMY226" s="18"/>
      <c r="PMZ226" s="19"/>
      <c r="PNA226" s="28"/>
      <c r="PNB226" s="32"/>
      <c r="PNC226" s="20"/>
      <c r="PND226" s="18"/>
      <c r="PNE226" s="19"/>
      <c r="PNF226" s="28"/>
      <c r="PNG226" s="32"/>
      <c r="PNH226" s="20"/>
      <c r="PNI226" s="18"/>
      <c r="PNJ226" s="19"/>
      <c r="PNK226" s="28"/>
      <c r="PNL226" s="32"/>
      <c r="PNM226" s="20"/>
      <c r="PNN226" s="18"/>
      <c r="PNO226" s="19"/>
      <c r="PNP226" s="28"/>
      <c r="PNQ226" s="32"/>
      <c r="PNR226" s="20"/>
      <c r="PNS226" s="18"/>
      <c r="PNT226" s="19"/>
      <c r="PNU226" s="28"/>
      <c r="PNV226" s="32"/>
      <c r="PNW226" s="20"/>
      <c r="PNX226" s="18"/>
      <c r="PNY226" s="19"/>
      <c r="PNZ226" s="28"/>
      <c r="POA226" s="32"/>
      <c r="POB226" s="20"/>
      <c r="POC226" s="18"/>
      <c r="POD226" s="19"/>
      <c r="POE226" s="28"/>
      <c r="POF226" s="32"/>
      <c r="POG226" s="20"/>
      <c r="POH226" s="18"/>
      <c r="POI226" s="19"/>
      <c r="POJ226" s="28"/>
      <c r="POK226" s="32"/>
      <c r="POL226" s="20"/>
      <c r="POM226" s="18"/>
      <c r="PON226" s="19"/>
      <c r="POO226" s="28"/>
      <c r="POP226" s="32"/>
      <c r="POQ226" s="20"/>
      <c r="POR226" s="18"/>
      <c r="POS226" s="19"/>
      <c r="POT226" s="28"/>
      <c r="POU226" s="32"/>
      <c r="POV226" s="20"/>
      <c r="POW226" s="18"/>
      <c r="POX226" s="19"/>
      <c r="POY226" s="28"/>
      <c r="POZ226" s="32"/>
      <c r="PPA226" s="20"/>
      <c r="PPB226" s="18"/>
      <c r="PPC226" s="19"/>
      <c r="PPD226" s="28"/>
      <c r="PPE226" s="32"/>
      <c r="PPF226" s="20"/>
      <c r="PPG226" s="18"/>
      <c r="PPH226" s="19"/>
      <c r="PPI226" s="28"/>
      <c r="PPJ226" s="32"/>
      <c r="PPK226" s="20"/>
      <c r="PPL226" s="18"/>
      <c r="PPM226" s="19"/>
      <c r="PPN226" s="28"/>
      <c r="PPO226" s="32"/>
      <c r="PPP226" s="20"/>
      <c r="PPQ226" s="18"/>
      <c r="PPR226" s="19"/>
      <c r="PPS226" s="28"/>
      <c r="PPT226" s="32"/>
      <c r="PPU226" s="20"/>
      <c r="PPV226" s="18"/>
      <c r="PPW226" s="19"/>
      <c r="PPX226" s="28"/>
      <c r="PPY226" s="32"/>
      <c r="PPZ226" s="20"/>
      <c r="PQA226" s="18"/>
      <c r="PQB226" s="19"/>
      <c r="PQC226" s="28"/>
      <c r="PQD226" s="32"/>
      <c r="PQE226" s="20"/>
      <c r="PQF226" s="18"/>
      <c r="PQG226" s="19"/>
      <c r="PQH226" s="28"/>
      <c r="PQI226" s="32"/>
      <c r="PQJ226" s="20"/>
      <c r="PQK226" s="18"/>
      <c r="PQL226" s="19"/>
      <c r="PQM226" s="28"/>
      <c r="PQN226" s="32"/>
      <c r="PQO226" s="20"/>
      <c r="PQP226" s="18"/>
      <c r="PQQ226" s="19"/>
      <c r="PQR226" s="28"/>
      <c r="PQS226" s="32"/>
      <c r="PQT226" s="20"/>
      <c r="PQU226" s="18"/>
      <c r="PQV226" s="19"/>
      <c r="PQW226" s="28"/>
      <c r="PQX226" s="32"/>
      <c r="PQY226" s="20"/>
      <c r="PQZ226" s="18"/>
      <c r="PRA226" s="19"/>
      <c r="PRB226" s="28"/>
      <c r="PRC226" s="32"/>
      <c r="PRD226" s="20"/>
      <c r="PRE226" s="18"/>
      <c r="PRF226" s="19"/>
      <c r="PRG226" s="28"/>
      <c r="PRH226" s="32"/>
      <c r="PRI226" s="20"/>
      <c r="PRJ226" s="18"/>
      <c r="PRK226" s="19"/>
      <c r="PRL226" s="28"/>
      <c r="PRM226" s="32"/>
      <c r="PRN226" s="20"/>
      <c r="PRO226" s="18"/>
      <c r="PRP226" s="19"/>
      <c r="PRQ226" s="28"/>
      <c r="PRR226" s="32"/>
      <c r="PRS226" s="20"/>
      <c r="PRT226" s="18"/>
      <c r="PRU226" s="19"/>
      <c r="PRV226" s="28"/>
      <c r="PRW226" s="32"/>
      <c r="PRX226" s="20"/>
      <c r="PRY226" s="18"/>
      <c r="PRZ226" s="19"/>
      <c r="PSA226" s="28"/>
      <c r="PSB226" s="32"/>
      <c r="PSC226" s="20"/>
      <c r="PSD226" s="18"/>
      <c r="PSE226" s="19"/>
      <c r="PSF226" s="28"/>
      <c r="PSG226" s="32"/>
      <c r="PSH226" s="20"/>
      <c r="PSI226" s="18"/>
      <c r="PSJ226" s="19"/>
      <c r="PSK226" s="28"/>
      <c r="PSL226" s="32"/>
      <c r="PSM226" s="20"/>
      <c r="PSN226" s="18"/>
      <c r="PSO226" s="19"/>
      <c r="PSP226" s="28"/>
      <c r="PSQ226" s="32"/>
      <c r="PSR226" s="20"/>
      <c r="PSS226" s="18"/>
      <c r="PST226" s="19"/>
      <c r="PSU226" s="28"/>
      <c r="PSV226" s="32"/>
      <c r="PSW226" s="20"/>
      <c r="PSX226" s="18"/>
      <c r="PSY226" s="19"/>
      <c r="PSZ226" s="28"/>
      <c r="PTA226" s="32"/>
      <c r="PTB226" s="20"/>
      <c r="PTC226" s="18"/>
      <c r="PTD226" s="19"/>
      <c r="PTE226" s="28"/>
      <c r="PTF226" s="32"/>
      <c r="PTG226" s="20"/>
      <c r="PTH226" s="18"/>
      <c r="PTI226" s="19"/>
      <c r="PTJ226" s="28"/>
      <c r="PTK226" s="32"/>
      <c r="PTL226" s="20"/>
      <c r="PTM226" s="18"/>
      <c r="PTN226" s="19"/>
      <c r="PTO226" s="28"/>
      <c r="PTP226" s="32"/>
      <c r="PTQ226" s="20"/>
      <c r="PTR226" s="18"/>
      <c r="PTS226" s="19"/>
      <c r="PTT226" s="28"/>
      <c r="PTU226" s="32"/>
      <c r="PTV226" s="20"/>
      <c r="PTW226" s="18"/>
      <c r="PTX226" s="19"/>
      <c r="PTY226" s="28"/>
      <c r="PTZ226" s="32"/>
      <c r="PUA226" s="20"/>
      <c r="PUB226" s="18"/>
      <c r="PUC226" s="19"/>
      <c r="PUD226" s="28"/>
      <c r="PUE226" s="32"/>
      <c r="PUF226" s="20"/>
      <c r="PUG226" s="18"/>
      <c r="PUH226" s="19"/>
      <c r="PUI226" s="28"/>
      <c r="PUJ226" s="32"/>
      <c r="PUK226" s="20"/>
      <c r="PUL226" s="18"/>
      <c r="PUM226" s="19"/>
      <c r="PUN226" s="28"/>
      <c r="PUO226" s="32"/>
      <c r="PUP226" s="20"/>
      <c r="PUQ226" s="18"/>
      <c r="PUR226" s="19"/>
      <c r="PUS226" s="28"/>
      <c r="PUT226" s="32"/>
      <c r="PUU226" s="20"/>
      <c r="PUV226" s="18"/>
      <c r="PUW226" s="19"/>
      <c r="PUX226" s="28"/>
      <c r="PUY226" s="32"/>
      <c r="PUZ226" s="20"/>
      <c r="PVA226" s="18"/>
      <c r="PVB226" s="19"/>
      <c r="PVC226" s="28"/>
      <c r="PVD226" s="32"/>
      <c r="PVE226" s="20"/>
      <c r="PVF226" s="18"/>
      <c r="PVG226" s="19"/>
      <c r="PVH226" s="28"/>
      <c r="PVI226" s="32"/>
      <c r="PVJ226" s="20"/>
      <c r="PVK226" s="18"/>
      <c r="PVL226" s="19"/>
      <c r="PVM226" s="28"/>
      <c r="PVN226" s="32"/>
      <c r="PVO226" s="20"/>
      <c r="PVP226" s="18"/>
      <c r="PVQ226" s="19"/>
      <c r="PVR226" s="28"/>
      <c r="PVS226" s="32"/>
      <c r="PVT226" s="20"/>
      <c r="PVU226" s="18"/>
      <c r="PVV226" s="19"/>
      <c r="PVW226" s="28"/>
      <c r="PVX226" s="32"/>
      <c r="PVY226" s="20"/>
      <c r="PVZ226" s="18"/>
      <c r="PWA226" s="19"/>
      <c r="PWB226" s="28"/>
      <c r="PWC226" s="32"/>
      <c r="PWD226" s="20"/>
      <c r="PWE226" s="18"/>
      <c r="PWF226" s="19"/>
      <c r="PWG226" s="28"/>
      <c r="PWH226" s="32"/>
      <c r="PWI226" s="20"/>
      <c r="PWJ226" s="18"/>
      <c r="PWK226" s="19"/>
      <c r="PWL226" s="28"/>
      <c r="PWM226" s="32"/>
      <c r="PWN226" s="20"/>
      <c r="PWO226" s="18"/>
      <c r="PWP226" s="19"/>
      <c r="PWQ226" s="28"/>
      <c r="PWR226" s="32"/>
      <c r="PWS226" s="20"/>
      <c r="PWT226" s="18"/>
      <c r="PWU226" s="19"/>
      <c r="PWV226" s="28"/>
      <c r="PWW226" s="32"/>
      <c r="PWX226" s="20"/>
      <c r="PWY226" s="18"/>
      <c r="PWZ226" s="19"/>
      <c r="PXA226" s="28"/>
      <c r="PXB226" s="32"/>
      <c r="PXC226" s="20"/>
      <c r="PXD226" s="18"/>
      <c r="PXE226" s="19"/>
      <c r="PXF226" s="28"/>
      <c r="PXG226" s="32"/>
      <c r="PXH226" s="20"/>
      <c r="PXI226" s="18"/>
      <c r="PXJ226" s="19"/>
      <c r="PXK226" s="28"/>
      <c r="PXL226" s="32"/>
      <c r="PXM226" s="20"/>
      <c r="PXN226" s="18"/>
      <c r="PXO226" s="19"/>
      <c r="PXP226" s="28"/>
      <c r="PXQ226" s="32"/>
      <c r="PXR226" s="20"/>
      <c r="PXS226" s="18"/>
      <c r="PXT226" s="19"/>
      <c r="PXU226" s="28"/>
      <c r="PXV226" s="32"/>
      <c r="PXW226" s="20"/>
      <c r="PXX226" s="18"/>
      <c r="PXY226" s="19"/>
      <c r="PXZ226" s="28"/>
      <c r="PYA226" s="32"/>
      <c r="PYB226" s="20"/>
      <c r="PYC226" s="18"/>
      <c r="PYD226" s="19"/>
      <c r="PYE226" s="28"/>
      <c r="PYF226" s="32"/>
      <c r="PYG226" s="20"/>
      <c r="PYH226" s="18"/>
      <c r="PYI226" s="19"/>
      <c r="PYJ226" s="28"/>
      <c r="PYK226" s="32"/>
      <c r="PYL226" s="20"/>
      <c r="PYM226" s="18"/>
      <c r="PYN226" s="19"/>
      <c r="PYO226" s="28"/>
      <c r="PYP226" s="32"/>
      <c r="PYQ226" s="20"/>
      <c r="PYR226" s="18"/>
      <c r="PYS226" s="19"/>
      <c r="PYT226" s="28"/>
      <c r="PYU226" s="32"/>
      <c r="PYV226" s="20"/>
      <c r="PYW226" s="18"/>
      <c r="PYX226" s="19"/>
      <c r="PYY226" s="28"/>
      <c r="PYZ226" s="32"/>
      <c r="PZA226" s="20"/>
      <c r="PZB226" s="18"/>
      <c r="PZC226" s="19"/>
      <c r="PZD226" s="28"/>
      <c r="PZE226" s="32"/>
      <c r="PZF226" s="20"/>
      <c r="PZG226" s="18"/>
      <c r="PZH226" s="19"/>
      <c r="PZI226" s="28"/>
      <c r="PZJ226" s="32"/>
      <c r="PZK226" s="20"/>
      <c r="PZL226" s="18"/>
      <c r="PZM226" s="19"/>
      <c r="PZN226" s="28"/>
      <c r="PZO226" s="32"/>
      <c r="PZP226" s="20"/>
      <c r="PZQ226" s="18"/>
      <c r="PZR226" s="19"/>
      <c r="PZS226" s="28"/>
      <c r="PZT226" s="32"/>
      <c r="PZU226" s="20"/>
      <c r="PZV226" s="18"/>
      <c r="PZW226" s="19"/>
      <c r="PZX226" s="28"/>
      <c r="PZY226" s="32"/>
      <c r="PZZ226" s="20"/>
      <c r="QAA226" s="18"/>
      <c r="QAB226" s="19"/>
      <c r="QAC226" s="28"/>
      <c r="QAD226" s="32"/>
      <c r="QAE226" s="20"/>
      <c r="QAF226" s="18"/>
      <c r="QAG226" s="19"/>
      <c r="QAH226" s="28"/>
      <c r="QAI226" s="32"/>
      <c r="QAJ226" s="20"/>
      <c r="QAK226" s="18"/>
      <c r="QAL226" s="19"/>
      <c r="QAM226" s="28"/>
      <c r="QAN226" s="32"/>
      <c r="QAO226" s="20"/>
      <c r="QAP226" s="18"/>
      <c r="QAQ226" s="19"/>
      <c r="QAR226" s="28"/>
      <c r="QAS226" s="32"/>
      <c r="QAT226" s="20"/>
      <c r="QAU226" s="18"/>
      <c r="QAV226" s="19"/>
      <c r="QAW226" s="28"/>
      <c r="QAX226" s="32"/>
      <c r="QAY226" s="20"/>
      <c r="QAZ226" s="18"/>
      <c r="QBA226" s="19"/>
      <c r="QBB226" s="28"/>
      <c r="QBC226" s="32"/>
      <c r="QBD226" s="20"/>
      <c r="QBE226" s="18"/>
      <c r="QBF226" s="19"/>
      <c r="QBG226" s="28"/>
      <c r="QBH226" s="32"/>
      <c r="QBI226" s="20"/>
      <c r="QBJ226" s="18"/>
      <c r="QBK226" s="19"/>
      <c r="QBL226" s="28"/>
      <c r="QBM226" s="32"/>
      <c r="QBN226" s="20"/>
      <c r="QBO226" s="18"/>
      <c r="QBP226" s="19"/>
      <c r="QBQ226" s="28"/>
      <c r="QBR226" s="32"/>
      <c r="QBS226" s="20"/>
      <c r="QBT226" s="18"/>
      <c r="QBU226" s="19"/>
      <c r="QBV226" s="28"/>
      <c r="QBW226" s="32"/>
      <c r="QBX226" s="20"/>
      <c r="QBY226" s="18"/>
      <c r="QBZ226" s="19"/>
      <c r="QCA226" s="28"/>
      <c r="QCB226" s="32"/>
      <c r="QCC226" s="20"/>
      <c r="QCD226" s="18"/>
      <c r="QCE226" s="19"/>
      <c r="QCF226" s="28"/>
      <c r="QCG226" s="32"/>
      <c r="QCH226" s="20"/>
      <c r="QCI226" s="18"/>
      <c r="QCJ226" s="19"/>
      <c r="QCK226" s="28"/>
      <c r="QCL226" s="32"/>
      <c r="QCM226" s="20"/>
      <c r="QCN226" s="18"/>
      <c r="QCO226" s="19"/>
      <c r="QCP226" s="28"/>
      <c r="QCQ226" s="32"/>
      <c r="QCR226" s="20"/>
      <c r="QCS226" s="18"/>
      <c r="QCT226" s="19"/>
      <c r="QCU226" s="28"/>
      <c r="QCV226" s="32"/>
      <c r="QCW226" s="20"/>
      <c r="QCX226" s="18"/>
      <c r="QCY226" s="19"/>
      <c r="QCZ226" s="28"/>
      <c r="QDA226" s="32"/>
      <c r="QDB226" s="20"/>
      <c r="QDC226" s="18"/>
      <c r="QDD226" s="19"/>
      <c r="QDE226" s="28"/>
      <c r="QDF226" s="32"/>
      <c r="QDG226" s="20"/>
      <c r="QDH226" s="18"/>
      <c r="QDI226" s="19"/>
      <c r="QDJ226" s="28"/>
      <c r="QDK226" s="32"/>
      <c r="QDL226" s="20"/>
      <c r="QDM226" s="18"/>
      <c r="QDN226" s="19"/>
      <c r="QDO226" s="28"/>
      <c r="QDP226" s="32"/>
      <c r="QDQ226" s="20"/>
      <c r="QDR226" s="18"/>
      <c r="QDS226" s="19"/>
      <c r="QDT226" s="28"/>
      <c r="QDU226" s="32"/>
      <c r="QDV226" s="20"/>
      <c r="QDW226" s="18"/>
      <c r="QDX226" s="19"/>
      <c r="QDY226" s="28"/>
      <c r="QDZ226" s="32"/>
      <c r="QEA226" s="20"/>
      <c r="QEB226" s="18"/>
      <c r="QEC226" s="19"/>
      <c r="QED226" s="28"/>
      <c r="QEE226" s="32"/>
      <c r="QEF226" s="20"/>
      <c r="QEG226" s="18"/>
      <c r="QEH226" s="19"/>
      <c r="QEI226" s="28"/>
      <c r="QEJ226" s="32"/>
      <c r="QEK226" s="20"/>
      <c r="QEL226" s="18"/>
      <c r="QEM226" s="19"/>
      <c r="QEN226" s="28"/>
      <c r="QEO226" s="32"/>
      <c r="QEP226" s="20"/>
      <c r="QEQ226" s="18"/>
      <c r="QER226" s="19"/>
      <c r="QES226" s="28"/>
      <c r="QET226" s="32"/>
      <c r="QEU226" s="20"/>
      <c r="QEV226" s="18"/>
      <c r="QEW226" s="19"/>
      <c r="QEX226" s="28"/>
      <c r="QEY226" s="32"/>
      <c r="QEZ226" s="20"/>
      <c r="QFA226" s="18"/>
      <c r="QFB226" s="19"/>
      <c r="QFC226" s="28"/>
      <c r="QFD226" s="32"/>
      <c r="QFE226" s="20"/>
      <c r="QFF226" s="18"/>
      <c r="QFG226" s="19"/>
      <c r="QFH226" s="28"/>
      <c r="QFI226" s="32"/>
      <c r="QFJ226" s="20"/>
      <c r="QFK226" s="18"/>
      <c r="QFL226" s="19"/>
      <c r="QFM226" s="28"/>
      <c r="QFN226" s="32"/>
      <c r="QFO226" s="20"/>
      <c r="QFP226" s="18"/>
      <c r="QFQ226" s="19"/>
      <c r="QFR226" s="28"/>
      <c r="QFS226" s="32"/>
      <c r="QFT226" s="20"/>
      <c r="QFU226" s="18"/>
      <c r="QFV226" s="19"/>
      <c r="QFW226" s="28"/>
      <c r="QFX226" s="32"/>
      <c r="QFY226" s="20"/>
      <c r="QFZ226" s="18"/>
      <c r="QGA226" s="19"/>
      <c r="QGB226" s="28"/>
      <c r="QGC226" s="32"/>
      <c r="QGD226" s="20"/>
      <c r="QGE226" s="18"/>
      <c r="QGF226" s="19"/>
      <c r="QGG226" s="28"/>
      <c r="QGH226" s="32"/>
      <c r="QGI226" s="20"/>
      <c r="QGJ226" s="18"/>
      <c r="QGK226" s="19"/>
      <c r="QGL226" s="28"/>
      <c r="QGM226" s="32"/>
      <c r="QGN226" s="20"/>
      <c r="QGO226" s="18"/>
      <c r="QGP226" s="19"/>
      <c r="QGQ226" s="28"/>
      <c r="QGR226" s="32"/>
      <c r="QGS226" s="20"/>
      <c r="QGT226" s="18"/>
      <c r="QGU226" s="19"/>
      <c r="QGV226" s="28"/>
      <c r="QGW226" s="32"/>
      <c r="QGX226" s="20"/>
      <c r="QGY226" s="18"/>
      <c r="QGZ226" s="19"/>
      <c r="QHA226" s="28"/>
      <c r="QHB226" s="32"/>
      <c r="QHC226" s="20"/>
      <c r="QHD226" s="18"/>
      <c r="QHE226" s="19"/>
      <c r="QHF226" s="28"/>
      <c r="QHG226" s="32"/>
      <c r="QHH226" s="20"/>
      <c r="QHI226" s="18"/>
      <c r="QHJ226" s="19"/>
      <c r="QHK226" s="28"/>
      <c r="QHL226" s="32"/>
      <c r="QHM226" s="20"/>
      <c r="QHN226" s="18"/>
      <c r="QHO226" s="19"/>
      <c r="QHP226" s="28"/>
      <c r="QHQ226" s="32"/>
      <c r="QHR226" s="20"/>
      <c r="QHS226" s="18"/>
      <c r="QHT226" s="19"/>
      <c r="QHU226" s="28"/>
      <c r="QHV226" s="32"/>
      <c r="QHW226" s="20"/>
      <c r="QHX226" s="18"/>
      <c r="QHY226" s="19"/>
      <c r="QHZ226" s="28"/>
      <c r="QIA226" s="32"/>
      <c r="QIB226" s="20"/>
      <c r="QIC226" s="18"/>
      <c r="QID226" s="19"/>
      <c r="QIE226" s="28"/>
      <c r="QIF226" s="32"/>
      <c r="QIG226" s="20"/>
      <c r="QIH226" s="18"/>
      <c r="QII226" s="19"/>
      <c r="QIJ226" s="28"/>
      <c r="QIK226" s="32"/>
      <c r="QIL226" s="20"/>
      <c r="QIM226" s="18"/>
      <c r="QIN226" s="19"/>
      <c r="QIO226" s="28"/>
      <c r="QIP226" s="32"/>
      <c r="QIQ226" s="20"/>
      <c r="QIR226" s="18"/>
      <c r="QIS226" s="19"/>
      <c r="QIT226" s="28"/>
      <c r="QIU226" s="32"/>
      <c r="QIV226" s="20"/>
      <c r="QIW226" s="18"/>
      <c r="QIX226" s="19"/>
      <c r="QIY226" s="28"/>
      <c r="QIZ226" s="32"/>
      <c r="QJA226" s="20"/>
      <c r="QJB226" s="18"/>
      <c r="QJC226" s="19"/>
      <c r="QJD226" s="28"/>
      <c r="QJE226" s="32"/>
      <c r="QJF226" s="20"/>
      <c r="QJG226" s="18"/>
      <c r="QJH226" s="19"/>
      <c r="QJI226" s="28"/>
      <c r="QJJ226" s="32"/>
      <c r="QJK226" s="20"/>
      <c r="QJL226" s="18"/>
      <c r="QJM226" s="19"/>
      <c r="QJN226" s="28"/>
      <c r="QJO226" s="32"/>
      <c r="QJP226" s="20"/>
      <c r="QJQ226" s="18"/>
      <c r="QJR226" s="19"/>
      <c r="QJS226" s="28"/>
      <c r="QJT226" s="32"/>
      <c r="QJU226" s="20"/>
      <c r="QJV226" s="18"/>
      <c r="QJW226" s="19"/>
      <c r="QJX226" s="28"/>
      <c r="QJY226" s="32"/>
      <c r="QJZ226" s="20"/>
      <c r="QKA226" s="18"/>
      <c r="QKB226" s="19"/>
      <c r="QKC226" s="28"/>
      <c r="QKD226" s="32"/>
      <c r="QKE226" s="20"/>
      <c r="QKF226" s="18"/>
      <c r="QKG226" s="19"/>
      <c r="QKH226" s="28"/>
      <c r="QKI226" s="32"/>
      <c r="QKJ226" s="20"/>
      <c r="QKK226" s="18"/>
      <c r="QKL226" s="19"/>
      <c r="QKM226" s="28"/>
      <c r="QKN226" s="32"/>
      <c r="QKO226" s="20"/>
      <c r="QKP226" s="18"/>
      <c r="QKQ226" s="19"/>
      <c r="QKR226" s="28"/>
      <c r="QKS226" s="32"/>
      <c r="QKT226" s="20"/>
      <c r="QKU226" s="18"/>
      <c r="QKV226" s="19"/>
      <c r="QKW226" s="28"/>
      <c r="QKX226" s="32"/>
      <c r="QKY226" s="20"/>
      <c r="QKZ226" s="18"/>
      <c r="QLA226" s="19"/>
      <c r="QLB226" s="28"/>
      <c r="QLC226" s="32"/>
      <c r="QLD226" s="20"/>
      <c r="QLE226" s="18"/>
      <c r="QLF226" s="19"/>
      <c r="QLG226" s="28"/>
      <c r="QLH226" s="32"/>
      <c r="QLI226" s="20"/>
      <c r="QLJ226" s="18"/>
      <c r="QLK226" s="19"/>
      <c r="QLL226" s="28"/>
      <c r="QLM226" s="32"/>
      <c r="QLN226" s="20"/>
      <c r="QLO226" s="18"/>
      <c r="QLP226" s="19"/>
      <c r="QLQ226" s="28"/>
      <c r="QLR226" s="32"/>
      <c r="QLS226" s="20"/>
      <c r="QLT226" s="18"/>
      <c r="QLU226" s="19"/>
      <c r="QLV226" s="28"/>
      <c r="QLW226" s="32"/>
      <c r="QLX226" s="20"/>
      <c r="QLY226" s="18"/>
      <c r="QLZ226" s="19"/>
      <c r="QMA226" s="28"/>
      <c r="QMB226" s="32"/>
      <c r="QMC226" s="20"/>
      <c r="QMD226" s="18"/>
      <c r="QME226" s="19"/>
      <c r="QMF226" s="28"/>
      <c r="QMG226" s="32"/>
      <c r="QMH226" s="20"/>
      <c r="QMI226" s="18"/>
      <c r="QMJ226" s="19"/>
      <c r="QMK226" s="28"/>
      <c r="QML226" s="32"/>
      <c r="QMM226" s="20"/>
      <c r="QMN226" s="18"/>
      <c r="QMO226" s="19"/>
      <c r="QMP226" s="28"/>
      <c r="QMQ226" s="32"/>
      <c r="QMR226" s="20"/>
      <c r="QMS226" s="18"/>
      <c r="QMT226" s="19"/>
      <c r="QMU226" s="28"/>
      <c r="QMV226" s="32"/>
      <c r="QMW226" s="20"/>
      <c r="QMX226" s="18"/>
      <c r="QMY226" s="19"/>
      <c r="QMZ226" s="28"/>
      <c r="QNA226" s="32"/>
      <c r="QNB226" s="20"/>
      <c r="QNC226" s="18"/>
      <c r="QND226" s="19"/>
      <c r="QNE226" s="28"/>
      <c r="QNF226" s="32"/>
      <c r="QNG226" s="20"/>
      <c r="QNH226" s="18"/>
      <c r="QNI226" s="19"/>
      <c r="QNJ226" s="28"/>
      <c r="QNK226" s="32"/>
      <c r="QNL226" s="20"/>
      <c r="QNM226" s="18"/>
      <c r="QNN226" s="19"/>
      <c r="QNO226" s="28"/>
      <c r="QNP226" s="32"/>
      <c r="QNQ226" s="20"/>
      <c r="QNR226" s="18"/>
      <c r="QNS226" s="19"/>
      <c r="QNT226" s="28"/>
      <c r="QNU226" s="32"/>
      <c r="QNV226" s="20"/>
      <c r="QNW226" s="18"/>
      <c r="QNX226" s="19"/>
      <c r="QNY226" s="28"/>
      <c r="QNZ226" s="32"/>
      <c r="QOA226" s="20"/>
      <c r="QOB226" s="18"/>
      <c r="QOC226" s="19"/>
      <c r="QOD226" s="28"/>
      <c r="QOE226" s="32"/>
      <c r="QOF226" s="20"/>
      <c r="QOG226" s="18"/>
      <c r="QOH226" s="19"/>
      <c r="QOI226" s="28"/>
      <c r="QOJ226" s="32"/>
      <c r="QOK226" s="20"/>
      <c r="QOL226" s="18"/>
      <c r="QOM226" s="19"/>
      <c r="QON226" s="28"/>
      <c r="QOO226" s="32"/>
      <c r="QOP226" s="20"/>
      <c r="QOQ226" s="18"/>
      <c r="QOR226" s="19"/>
      <c r="QOS226" s="28"/>
      <c r="QOT226" s="32"/>
      <c r="QOU226" s="20"/>
      <c r="QOV226" s="18"/>
      <c r="QOW226" s="19"/>
      <c r="QOX226" s="28"/>
      <c r="QOY226" s="32"/>
      <c r="QOZ226" s="20"/>
      <c r="QPA226" s="18"/>
      <c r="QPB226" s="19"/>
      <c r="QPC226" s="28"/>
      <c r="QPD226" s="32"/>
      <c r="QPE226" s="20"/>
      <c r="QPF226" s="18"/>
      <c r="QPG226" s="19"/>
      <c r="QPH226" s="28"/>
      <c r="QPI226" s="32"/>
      <c r="QPJ226" s="20"/>
      <c r="QPK226" s="18"/>
      <c r="QPL226" s="19"/>
      <c r="QPM226" s="28"/>
      <c r="QPN226" s="32"/>
      <c r="QPO226" s="20"/>
      <c r="QPP226" s="18"/>
      <c r="QPQ226" s="19"/>
      <c r="QPR226" s="28"/>
      <c r="QPS226" s="32"/>
      <c r="QPT226" s="20"/>
      <c r="QPU226" s="18"/>
      <c r="QPV226" s="19"/>
      <c r="QPW226" s="28"/>
      <c r="QPX226" s="32"/>
      <c r="QPY226" s="20"/>
      <c r="QPZ226" s="18"/>
      <c r="QQA226" s="19"/>
      <c r="QQB226" s="28"/>
      <c r="QQC226" s="32"/>
      <c r="QQD226" s="20"/>
      <c r="QQE226" s="18"/>
      <c r="QQF226" s="19"/>
      <c r="QQG226" s="28"/>
      <c r="QQH226" s="32"/>
      <c r="QQI226" s="20"/>
      <c r="QQJ226" s="18"/>
      <c r="QQK226" s="19"/>
      <c r="QQL226" s="28"/>
      <c r="QQM226" s="32"/>
      <c r="QQN226" s="20"/>
      <c r="QQO226" s="18"/>
      <c r="QQP226" s="19"/>
      <c r="QQQ226" s="28"/>
      <c r="QQR226" s="32"/>
      <c r="QQS226" s="20"/>
      <c r="QQT226" s="18"/>
      <c r="QQU226" s="19"/>
      <c r="QQV226" s="28"/>
      <c r="QQW226" s="32"/>
      <c r="QQX226" s="20"/>
      <c r="QQY226" s="18"/>
      <c r="QQZ226" s="19"/>
      <c r="QRA226" s="28"/>
      <c r="QRB226" s="32"/>
      <c r="QRC226" s="20"/>
      <c r="QRD226" s="18"/>
      <c r="QRE226" s="19"/>
      <c r="QRF226" s="28"/>
      <c r="QRG226" s="32"/>
      <c r="QRH226" s="20"/>
      <c r="QRI226" s="18"/>
      <c r="QRJ226" s="19"/>
      <c r="QRK226" s="28"/>
      <c r="QRL226" s="32"/>
      <c r="QRM226" s="20"/>
      <c r="QRN226" s="18"/>
      <c r="QRO226" s="19"/>
      <c r="QRP226" s="28"/>
      <c r="QRQ226" s="32"/>
      <c r="QRR226" s="20"/>
      <c r="QRS226" s="18"/>
      <c r="QRT226" s="19"/>
      <c r="QRU226" s="28"/>
      <c r="QRV226" s="32"/>
      <c r="QRW226" s="20"/>
      <c r="QRX226" s="18"/>
      <c r="QRY226" s="19"/>
      <c r="QRZ226" s="28"/>
      <c r="QSA226" s="32"/>
      <c r="QSB226" s="20"/>
      <c r="QSC226" s="18"/>
      <c r="QSD226" s="19"/>
      <c r="QSE226" s="28"/>
      <c r="QSF226" s="32"/>
      <c r="QSG226" s="20"/>
      <c r="QSH226" s="18"/>
      <c r="QSI226" s="19"/>
      <c r="QSJ226" s="28"/>
      <c r="QSK226" s="32"/>
      <c r="QSL226" s="20"/>
      <c r="QSM226" s="18"/>
      <c r="QSN226" s="19"/>
      <c r="QSO226" s="28"/>
      <c r="QSP226" s="32"/>
      <c r="QSQ226" s="20"/>
      <c r="QSR226" s="18"/>
      <c r="QSS226" s="19"/>
      <c r="QST226" s="28"/>
      <c r="QSU226" s="32"/>
      <c r="QSV226" s="20"/>
      <c r="QSW226" s="18"/>
      <c r="QSX226" s="19"/>
      <c r="QSY226" s="28"/>
      <c r="QSZ226" s="32"/>
      <c r="QTA226" s="20"/>
      <c r="QTB226" s="18"/>
      <c r="QTC226" s="19"/>
      <c r="QTD226" s="28"/>
      <c r="QTE226" s="32"/>
      <c r="QTF226" s="20"/>
      <c r="QTG226" s="18"/>
      <c r="QTH226" s="19"/>
      <c r="QTI226" s="28"/>
      <c r="QTJ226" s="32"/>
      <c r="QTK226" s="20"/>
      <c r="QTL226" s="18"/>
      <c r="QTM226" s="19"/>
      <c r="QTN226" s="28"/>
      <c r="QTO226" s="32"/>
      <c r="QTP226" s="20"/>
      <c r="QTQ226" s="18"/>
      <c r="QTR226" s="19"/>
      <c r="QTS226" s="28"/>
      <c r="QTT226" s="32"/>
      <c r="QTU226" s="20"/>
      <c r="QTV226" s="18"/>
      <c r="QTW226" s="19"/>
      <c r="QTX226" s="28"/>
      <c r="QTY226" s="32"/>
      <c r="QTZ226" s="20"/>
      <c r="QUA226" s="18"/>
      <c r="QUB226" s="19"/>
      <c r="QUC226" s="28"/>
      <c r="QUD226" s="32"/>
      <c r="QUE226" s="20"/>
      <c r="QUF226" s="18"/>
      <c r="QUG226" s="19"/>
      <c r="QUH226" s="28"/>
      <c r="QUI226" s="32"/>
      <c r="QUJ226" s="20"/>
      <c r="QUK226" s="18"/>
      <c r="QUL226" s="19"/>
      <c r="QUM226" s="28"/>
      <c r="QUN226" s="32"/>
      <c r="QUO226" s="20"/>
      <c r="QUP226" s="18"/>
      <c r="QUQ226" s="19"/>
      <c r="QUR226" s="28"/>
      <c r="QUS226" s="32"/>
      <c r="QUT226" s="20"/>
      <c r="QUU226" s="18"/>
      <c r="QUV226" s="19"/>
      <c r="QUW226" s="28"/>
      <c r="QUX226" s="32"/>
      <c r="QUY226" s="20"/>
      <c r="QUZ226" s="18"/>
      <c r="QVA226" s="19"/>
      <c r="QVB226" s="28"/>
      <c r="QVC226" s="32"/>
      <c r="QVD226" s="20"/>
      <c r="QVE226" s="18"/>
      <c r="QVF226" s="19"/>
      <c r="QVG226" s="28"/>
      <c r="QVH226" s="32"/>
      <c r="QVI226" s="20"/>
      <c r="QVJ226" s="18"/>
      <c r="QVK226" s="19"/>
      <c r="QVL226" s="28"/>
      <c r="QVM226" s="32"/>
      <c r="QVN226" s="20"/>
      <c r="QVO226" s="18"/>
      <c r="QVP226" s="19"/>
      <c r="QVQ226" s="28"/>
      <c r="QVR226" s="32"/>
      <c r="QVS226" s="20"/>
      <c r="QVT226" s="18"/>
      <c r="QVU226" s="19"/>
      <c r="QVV226" s="28"/>
      <c r="QVW226" s="32"/>
      <c r="QVX226" s="20"/>
      <c r="QVY226" s="18"/>
      <c r="QVZ226" s="19"/>
      <c r="QWA226" s="28"/>
      <c r="QWB226" s="32"/>
      <c r="QWC226" s="20"/>
      <c r="QWD226" s="18"/>
      <c r="QWE226" s="19"/>
      <c r="QWF226" s="28"/>
      <c r="QWG226" s="32"/>
      <c r="QWH226" s="20"/>
      <c r="QWI226" s="18"/>
      <c r="QWJ226" s="19"/>
      <c r="QWK226" s="28"/>
      <c r="QWL226" s="32"/>
      <c r="QWM226" s="20"/>
      <c r="QWN226" s="18"/>
      <c r="QWO226" s="19"/>
      <c r="QWP226" s="28"/>
      <c r="QWQ226" s="32"/>
      <c r="QWR226" s="20"/>
      <c r="QWS226" s="18"/>
      <c r="QWT226" s="19"/>
      <c r="QWU226" s="28"/>
      <c r="QWV226" s="32"/>
      <c r="QWW226" s="20"/>
      <c r="QWX226" s="18"/>
      <c r="QWY226" s="19"/>
      <c r="QWZ226" s="28"/>
      <c r="QXA226" s="32"/>
      <c r="QXB226" s="20"/>
      <c r="QXC226" s="18"/>
      <c r="QXD226" s="19"/>
      <c r="QXE226" s="28"/>
      <c r="QXF226" s="32"/>
      <c r="QXG226" s="20"/>
      <c r="QXH226" s="18"/>
      <c r="QXI226" s="19"/>
      <c r="QXJ226" s="28"/>
      <c r="QXK226" s="32"/>
      <c r="QXL226" s="20"/>
      <c r="QXM226" s="18"/>
      <c r="QXN226" s="19"/>
      <c r="QXO226" s="28"/>
      <c r="QXP226" s="32"/>
      <c r="QXQ226" s="20"/>
      <c r="QXR226" s="18"/>
      <c r="QXS226" s="19"/>
      <c r="QXT226" s="28"/>
      <c r="QXU226" s="32"/>
      <c r="QXV226" s="20"/>
      <c r="QXW226" s="18"/>
      <c r="QXX226" s="19"/>
      <c r="QXY226" s="28"/>
      <c r="QXZ226" s="32"/>
      <c r="QYA226" s="20"/>
      <c r="QYB226" s="18"/>
      <c r="QYC226" s="19"/>
      <c r="QYD226" s="28"/>
      <c r="QYE226" s="32"/>
      <c r="QYF226" s="20"/>
      <c r="QYG226" s="18"/>
      <c r="QYH226" s="19"/>
      <c r="QYI226" s="28"/>
      <c r="QYJ226" s="32"/>
      <c r="QYK226" s="20"/>
      <c r="QYL226" s="18"/>
      <c r="QYM226" s="19"/>
      <c r="QYN226" s="28"/>
      <c r="QYO226" s="32"/>
      <c r="QYP226" s="20"/>
      <c r="QYQ226" s="18"/>
      <c r="QYR226" s="19"/>
      <c r="QYS226" s="28"/>
      <c r="QYT226" s="32"/>
      <c r="QYU226" s="20"/>
      <c r="QYV226" s="18"/>
      <c r="QYW226" s="19"/>
      <c r="QYX226" s="28"/>
      <c r="QYY226" s="32"/>
      <c r="QYZ226" s="20"/>
      <c r="QZA226" s="18"/>
      <c r="QZB226" s="19"/>
      <c r="QZC226" s="28"/>
      <c r="QZD226" s="32"/>
      <c r="QZE226" s="20"/>
      <c r="QZF226" s="18"/>
      <c r="QZG226" s="19"/>
      <c r="QZH226" s="28"/>
      <c r="QZI226" s="32"/>
      <c r="QZJ226" s="20"/>
      <c r="QZK226" s="18"/>
      <c r="QZL226" s="19"/>
      <c r="QZM226" s="28"/>
      <c r="QZN226" s="32"/>
      <c r="QZO226" s="20"/>
      <c r="QZP226" s="18"/>
      <c r="QZQ226" s="19"/>
      <c r="QZR226" s="28"/>
      <c r="QZS226" s="32"/>
      <c r="QZT226" s="20"/>
      <c r="QZU226" s="18"/>
      <c r="QZV226" s="19"/>
      <c r="QZW226" s="28"/>
      <c r="QZX226" s="32"/>
      <c r="QZY226" s="20"/>
      <c r="QZZ226" s="18"/>
      <c r="RAA226" s="19"/>
      <c r="RAB226" s="28"/>
      <c r="RAC226" s="32"/>
      <c r="RAD226" s="20"/>
      <c r="RAE226" s="18"/>
      <c r="RAF226" s="19"/>
      <c r="RAG226" s="28"/>
      <c r="RAH226" s="32"/>
      <c r="RAI226" s="20"/>
      <c r="RAJ226" s="18"/>
      <c r="RAK226" s="19"/>
      <c r="RAL226" s="28"/>
      <c r="RAM226" s="32"/>
      <c r="RAN226" s="20"/>
      <c r="RAO226" s="18"/>
      <c r="RAP226" s="19"/>
      <c r="RAQ226" s="28"/>
      <c r="RAR226" s="32"/>
      <c r="RAS226" s="20"/>
      <c r="RAT226" s="18"/>
      <c r="RAU226" s="19"/>
      <c r="RAV226" s="28"/>
      <c r="RAW226" s="32"/>
      <c r="RAX226" s="20"/>
      <c r="RAY226" s="18"/>
      <c r="RAZ226" s="19"/>
      <c r="RBA226" s="28"/>
      <c r="RBB226" s="32"/>
      <c r="RBC226" s="20"/>
      <c r="RBD226" s="18"/>
      <c r="RBE226" s="19"/>
      <c r="RBF226" s="28"/>
      <c r="RBG226" s="32"/>
      <c r="RBH226" s="20"/>
      <c r="RBI226" s="18"/>
      <c r="RBJ226" s="19"/>
      <c r="RBK226" s="28"/>
      <c r="RBL226" s="32"/>
      <c r="RBM226" s="20"/>
      <c r="RBN226" s="18"/>
      <c r="RBO226" s="19"/>
      <c r="RBP226" s="28"/>
      <c r="RBQ226" s="32"/>
      <c r="RBR226" s="20"/>
      <c r="RBS226" s="18"/>
      <c r="RBT226" s="19"/>
      <c r="RBU226" s="28"/>
      <c r="RBV226" s="32"/>
      <c r="RBW226" s="20"/>
      <c r="RBX226" s="18"/>
      <c r="RBY226" s="19"/>
      <c r="RBZ226" s="28"/>
      <c r="RCA226" s="32"/>
      <c r="RCB226" s="20"/>
      <c r="RCC226" s="18"/>
      <c r="RCD226" s="19"/>
      <c r="RCE226" s="28"/>
      <c r="RCF226" s="32"/>
      <c r="RCG226" s="20"/>
      <c r="RCH226" s="18"/>
      <c r="RCI226" s="19"/>
      <c r="RCJ226" s="28"/>
      <c r="RCK226" s="32"/>
      <c r="RCL226" s="20"/>
      <c r="RCM226" s="18"/>
      <c r="RCN226" s="19"/>
      <c r="RCO226" s="28"/>
      <c r="RCP226" s="32"/>
      <c r="RCQ226" s="20"/>
      <c r="RCR226" s="18"/>
      <c r="RCS226" s="19"/>
      <c r="RCT226" s="28"/>
      <c r="RCU226" s="32"/>
      <c r="RCV226" s="20"/>
      <c r="RCW226" s="18"/>
      <c r="RCX226" s="19"/>
      <c r="RCY226" s="28"/>
      <c r="RCZ226" s="32"/>
      <c r="RDA226" s="20"/>
      <c r="RDB226" s="18"/>
      <c r="RDC226" s="19"/>
      <c r="RDD226" s="28"/>
      <c r="RDE226" s="32"/>
      <c r="RDF226" s="20"/>
      <c r="RDG226" s="18"/>
      <c r="RDH226" s="19"/>
      <c r="RDI226" s="28"/>
      <c r="RDJ226" s="32"/>
      <c r="RDK226" s="20"/>
      <c r="RDL226" s="18"/>
      <c r="RDM226" s="19"/>
      <c r="RDN226" s="28"/>
      <c r="RDO226" s="32"/>
      <c r="RDP226" s="20"/>
      <c r="RDQ226" s="18"/>
      <c r="RDR226" s="19"/>
      <c r="RDS226" s="28"/>
      <c r="RDT226" s="32"/>
      <c r="RDU226" s="20"/>
      <c r="RDV226" s="18"/>
      <c r="RDW226" s="19"/>
      <c r="RDX226" s="28"/>
      <c r="RDY226" s="32"/>
      <c r="RDZ226" s="20"/>
      <c r="REA226" s="18"/>
      <c r="REB226" s="19"/>
      <c r="REC226" s="28"/>
      <c r="RED226" s="32"/>
      <c r="REE226" s="20"/>
      <c r="REF226" s="18"/>
      <c r="REG226" s="19"/>
      <c r="REH226" s="28"/>
      <c r="REI226" s="32"/>
      <c r="REJ226" s="20"/>
      <c r="REK226" s="18"/>
      <c r="REL226" s="19"/>
      <c r="REM226" s="28"/>
      <c r="REN226" s="32"/>
      <c r="REO226" s="20"/>
      <c r="REP226" s="18"/>
      <c r="REQ226" s="19"/>
      <c r="RER226" s="28"/>
      <c r="RES226" s="32"/>
      <c r="RET226" s="20"/>
      <c r="REU226" s="18"/>
      <c r="REV226" s="19"/>
      <c r="REW226" s="28"/>
      <c r="REX226" s="32"/>
      <c r="REY226" s="20"/>
      <c r="REZ226" s="18"/>
      <c r="RFA226" s="19"/>
      <c r="RFB226" s="28"/>
      <c r="RFC226" s="32"/>
      <c r="RFD226" s="20"/>
      <c r="RFE226" s="18"/>
      <c r="RFF226" s="19"/>
      <c r="RFG226" s="28"/>
      <c r="RFH226" s="32"/>
      <c r="RFI226" s="20"/>
      <c r="RFJ226" s="18"/>
      <c r="RFK226" s="19"/>
      <c r="RFL226" s="28"/>
      <c r="RFM226" s="32"/>
      <c r="RFN226" s="20"/>
      <c r="RFO226" s="18"/>
      <c r="RFP226" s="19"/>
      <c r="RFQ226" s="28"/>
      <c r="RFR226" s="32"/>
      <c r="RFS226" s="20"/>
      <c r="RFT226" s="18"/>
      <c r="RFU226" s="19"/>
      <c r="RFV226" s="28"/>
      <c r="RFW226" s="32"/>
      <c r="RFX226" s="20"/>
      <c r="RFY226" s="18"/>
      <c r="RFZ226" s="19"/>
      <c r="RGA226" s="28"/>
      <c r="RGB226" s="32"/>
      <c r="RGC226" s="20"/>
      <c r="RGD226" s="18"/>
      <c r="RGE226" s="19"/>
      <c r="RGF226" s="28"/>
      <c r="RGG226" s="32"/>
      <c r="RGH226" s="20"/>
      <c r="RGI226" s="18"/>
      <c r="RGJ226" s="19"/>
      <c r="RGK226" s="28"/>
      <c r="RGL226" s="32"/>
      <c r="RGM226" s="20"/>
      <c r="RGN226" s="18"/>
      <c r="RGO226" s="19"/>
      <c r="RGP226" s="28"/>
      <c r="RGQ226" s="32"/>
      <c r="RGR226" s="20"/>
      <c r="RGS226" s="18"/>
      <c r="RGT226" s="19"/>
      <c r="RGU226" s="28"/>
      <c r="RGV226" s="32"/>
      <c r="RGW226" s="20"/>
      <c r="RGX226" s="18"/>
      <c r="RGY226" s="19"/>
      <c r="RGZ226" s="28"/>
      <c r="RHA226" s="32"/>
      <c r="RHB226" s="20"/>
      <c r="RHC226" s="18"/>
      <c r="RHD226" s="19"/>
      <c r="RHE226" s="28"/>
      <c r="RHF226" s="32"/>
      <c r="RHG226" s="20"/>
      <c r="RHH226" s="18"/>
      <c r="RHI226" s="19"/>
      <c r="RHJ226" s="28"/>
      <c r="RHK226" s="32"/>
      <c r="RHL226" s="20"/>
      <c r="RHM226" s="18"/>
      <c r="RHN226" s="19"/>
      <c r="RHO226" s="28"/>
      <c r="RHP226" s="32"/>
      <c r="RHQ226" s="20"/>
      <c r="RHR226" s="18"/>
      <c r="RHS226" s="19"/>
      <c r="RHT226" s="28"/>
      <c r="RHU226" s="32"/>
      <c r="RHV226" s="20"/>
      <c r="RHW226" s="18"/>
      <c r="RHX226" s="19"/>
      <c r="RHY226" s="28"/>
      <c r="RHZ226" s="32"/>
      <c r="RIA226" s="20"/>
      <c r="RIB226" s="18"/>
      <c r="RIC226" s="19"/>
      <c r="RID226" s="28"/>
      <c r="RIE226" s="32"/>
      <c r="RIF226" s="20"/>
      <c r="RIG226" s="18"/>
      <c r="RIH226" s="19"/>
      <c r="RII226" s="28"/>
      <c r="RIJ226" s="32"/>
      <c r="RIK226" s="20"/>
      <c r="RIL226" s="18"/>
      <c r="RIM226" s="19"/>
      <c r="RIN226" s="28"/>
      <c r="RIO226" s="32"/>
      <c r="RIP226" s="20"/>
      <c r="RIQ226" s="18"/>
      <c r="RIR226" s="19"/>
      <c r="RIS226" s="28"/>
      <c r="RIT226" s="32"/>
      <c r="RIU226" s="20"/>
      <c r="RIV226" s="18"/>
      <c r="RIW226" s="19"/>
      <c r="RIX226" s="28"/>
      <c r="RIY226" s="32"/>
      <c r="RIZ226" s="20"/>
      <c r="RJA226" s="18"/>
      <c r="RJB226" s="19"/>
      <c r="RJC226" s="28"/>
      <c r="RJD226" s="32"/>
      <c r="RJE226" s="20"/>
      <c r="RJF226" s="18"/>
      <c r="RJG226" s="19"/>
      <c r="RJH226" s="28"/>
      <c r="RJI226" s="32"/>
      <c r="RJJ226" s="20"/>
      <c r="RJK226" s="18"/>
      <c r="RJL226" s="19"/>
      <c r="RJM226" s="28"/>
      <c r="RJN226" s="32"/>
      <c r="RJO226" s="20"/>
      <c r="RJP226" s="18"/>
      <c r="RJQ226" s="19"/>
      <c r="RJR226" s="28"/>
      <c r="RJS226" s="32"/>
      <c r="RJT226" s="20"/>
      <c r="RJU226" s="18"/>
      <c r="RJV226" s="19"/>
      <c r="RJW226" s="28"/>
      <c r="RJX226" s="32"/>
      <c r="RJY226" s="20"/>
      <c r="RJZ226" s="18"/>
      <c r="RKA226" s="19"/>
      <c r="RKB226" s="28"/>
      <c r="RKC226" s="32"/>
      <c r="RKD226" s="20"/>
      <c r="RKE226" s="18"/>
      <c r="RKF226" s="19"/>
      <c r="RKG226" s="28"/>
      <c r="RKH226" s="32"/>
      <c r="RKI226" s="20"/>
      <c r="RKJ226" s="18"/>
      <c r="RKK226" s="19"/>
      <c r="RKL226" s="28"/>
      <c r="RKM226" s="32"/>
      <c r="RKN226" s="20"/>
      <c r="RKO226" s="18"/>
      <c r="RKP226" s="19"/>
      <c r="RKQ226" s="28"/>
      <c r="RKR226" s="32"/>
      <c r="RKS226" s="20"/>
      <c r="RKT226" s="18"/>
      <c r="RKU226" s="19"/>
      <c r="RKV226" s="28"/>
      <c r="RKW226" s="32"/>
      <c r="RKX226" s="20"/>
      <c r="RKY226" s="18"/>
      <c r="RKZ226" s="19"/>
      <c r="RLA226" s="28"/>
      <c r="RLB226" s="32"/>
      <c r="RLC226" s="20"/>
      <c r="RLD226" s="18"/>
      <c r="RLE226" s="19"/>
      <c r="RLF226" s="28"/>
      <c r="RLG226" s="32"/>
      <c r="RLH226" s="20"/>
      <c r="RLI226" s="18"/>
      <c r="RLJ226" s="19"/>
      <c r="RLK226" s="28"/>
      <c r="RLL226" s="32"/>
      <c r="RLM226" s="20"/>
      <c r="RLN226" s="18"/>
      <c r="RLO226" s="19"/>
      <c r="RLP226" s="28"/>
      <c r="RLQ226" s="32"/>
      <c r="RLR226" s="20"/>
      <c r="RLS226" s="18"/>
      <c r="RLT226" s="19"/>
      <c r="RLU226" s="28"/>
      <c r="RLV226" s="32"/>
      <c r="RLW226" s="20"/>
      <c r="RLX226" s="18"/>
      <c r="RLY226" s="19"/>
      <c r="RLZ226" s="28"/>
      <c r="RMA226" s="32"/>
      <c r="RMB226" s="20"/>
      <c r="RMC226" s="18"/>
      <c r="RMD226" s="19"/>
      <c r="RME226" s="28"/>
      <c r="RMF226" s="32"/>
      <c r="RMG226" s="20"/>
      <c r="RMH226" s="18"/>
      <c r="RMI226" s="19"/>
      <c r="RMJ226" s="28"/>
      <c r="RMK226" s="32"/>
      <c r="RML226" s="20"/>
      <c r="RMM226" s="18"/>
      <c r="RMN226" s="19"/>
      <c r="RMO226" s="28"/>
      <c r="RMP226" s="32"/>
      <c r="RMQ226" s="20"/>
      <c r="RMR226" s="18"/>
      <c r="RMS226" s="19"/>
      <c r="RMT226" s="28"/>
      <c r="RMU226" s="32"/>
      <c r="RMV226" s="20"/>
      <c r="RMW226" s="18"/>
      <c r="RMX226" s="19"/>
      <c r="RMY226" s="28"/>
      <c r="RMZ226" s="32"/>
      <c r="RNA226" s="20"/>
      <c r="RNB226" s="18"/>
      <c r="RNC226" s="19"/>
      <c r="RND226" s="28"/>
      <c r="RNE226" s="32"/>
      <c r="RNF226" s="20"/>
      <c r="RNG226" s="18"/>
      <c r="RNH226" s="19"/>
      <c r="RNI226" s="28"/>
      <c r="RNJ226" s="32"/>
      <c r="RNK226" s="20"/>
      <c r="RNL226" s="18"/>
      <c r="RNM226" s="19"/>
      <c r="RNN226" s="28"/>
      <c r="RNO226" s="32"/>
      <c r="RNP226" s="20"/>
      <c r="RNQ226" s="18"/>
      <c r="RNR226" s="19"/>
      <c r="RNS226" s="28"/>
      <c r="RNT226" s="32"/>
      <c r="RNU226" s="20"/>
      <c r="RNV226" s="18"/>
      <c r="RNW226" s="19"/>
      <c r="RNX226" s="28"/>
      <c r="RNY226" s="32"/>
      <c r="RNZ226" s="20"/>
      <c r="ROA226" s="18"/>
      <c r="ROB226" s="19"/>
      <c r="ROC226" s="28"/>
      <c r="ROD226" s="32"/>
      <c r="ROE226" s="20"/>
      <c r="ROF226" s="18"/>
      <c r="ROG226" s="19"/>
      <c r="ROH226" s="28"/>
      <c r="ROI226" s="32"/>
      <c r="ROJ226" s="20"/>
      <c r="ROK226" s="18"/>
      <c r="ROL226" s="19"/>
      <c r="ROM226" s="28"/>
      <c r="RON226" s="32"/>
      <c r="ROO226" s="20"/>
      <c r="ROP226" s="18"/>
      <c r="ROQ226" s="19"/>
      <c r="ROR226" s="28"/>
      <c r="ROS226" s="32"/>
      <c r="ROT226" s="20"/>
      <c r="ROU226" s="18"/>
      <c r="ROV226" s="19"/>
      <c r="ROW226" s="28"/>
      <c r="ROX226" s="32"/>
      <c r="ROY226" s="20"/>
      <c r="ROZ226" s="18"/>
      <c r="RPA226" s="19"/>
      <c r="RPB226" s="28"/>
      <c r="RPC226" s="32"/>
      <c r="RPD226" s="20"/>
      <c r="RPE226" s="18"/>
      <c r="RPF226" s="19"/>
      <c r="RPG226" s="28"/>
      <c r="RPH226" s="32"/>
      <c r="RPI226" s="20"/>
      <c r="RPJ226" s="18"/>
      <c r="RPK226" s="19"/>
      <c r="RPL226" s="28"/>
      <c r="RPM226" s="32"/>
      <c r="RPN226" s="20"/>
      <c r="RPO226" s="18"/>
      <c r="RPP226" s="19"/>
      <c r="RPQ226" s="28"/>
      <c r="RPR226" s="32"/>
      <c r="RPS226" s="20"/>
      <c r="RPT226" s="18"/>
      <c r="RPU226" s="19"/>
      <c r="RPV226" s="28"/>
      <c r="RPW226" s="32"/>
      <c r="RPX226" s="20"/>
      <c r="RPY226" s="18"/>
      <c r="RPZ226" s="19"/>
      <c r="RQA226" s="28"/>
      <c r="RQB226" s="32"/>
      <c r="RQC226" s="20"/>
      <c r="RQD226" s="18"/>
      <c r="RQE226" s="19"/>
      <c r="RQF226" s="28"/>
      <c r="RQG226" s="32"/>
      <c r="RQH226" s="20"/>
      <c r="RQI226" s="18"/>
      <c r="RQJ226" s="19"/>
      <c r="RQK226" s="28"/>
      <c r="RQL226" s="32"/>
      <c r="RQM226" s="20"/>
      <c r="RQN226" s="18"/>
      <c r="RQO226" s="19"/>
      <c r="RQP226" s="28"/>
      <c r="RQQ226" s="32"/>
      <c r="RQR226" s="20"/>
      <c r="RQS226" s="18"/>
      <c r="RQT226" s="19"/>
      <c r="RQU226" s="28"/>
      <c r="RQV226" s="32"/>
      <c r="RQW226" s="20"/>
      <c r="RQX226" s="18"/>
      <c r="RQY226" s="19"/>
      <c r="RQZ226" s="28"/>
      <c r="RRA226" s="32"/>
      <c r="RRB226" s="20"/>
      <c r="RRC226" s="18"/>
      <c r="RRD226" s="19"/>
      <c r="RRE226" s="28"/>
      <c r="RRF226" s="32"/>
      <c r="RRG226" s="20"/>
      <c r="RRH226" s="18"/>
      <c r="RRI226" s="19"/>
      <c r="RRJ226" s="28"/>
      <c r="RRK226" s="32"/>
      <c r="RRL226" s="20"/>
      <c r="RRM226" s="18"/>
      <c r="RRN226" s="19"/>
      <c r="RRO226" s="28"/>
      <c r="RRP226" s="32"/>
      <c r="RRQ226" s="20"/>
      <c r="RRR226" s="18"/>
      <c r="RRS226" s="19"/>
      <c r="RRT226" s="28"/>
      <c r="RRU226" s="32"/>
      <c r="RRV226" s="20"/>
      <c r="RRW226" s="18"/>
      <c r="RRX226" s="19"/>
      <c r="RRY226" s="28"/>
      <c r="RRZ226" s="32"/>
      <c r="RSA226" s="20"/>
      <c r="RSB226" s="18"/>
      <c r="RSC226" s="19"/>
      <c r="RSD226" s="28"/>
      <c r="RSE226" s="32"/>
      <c r="RSF226" s="20"/>
      <c r="RSG226" s="18"/>
      <c r="RSH226" s="19"/>
      <c r="RSI226" s="28"/>
      <c r="RSJ226" s="32"/>
      <c r="RSK226" s="20"/>
      <c r="RSL226" s="18"/>
      <c r="RSM226" s="19"/>
      <c r="RSN226" s="28"/>
      <c r="RSO226" s="32"/>
      <c r="RSP226" s="20"/>
      <c r="RSQ226" s="18"/>
      <c r="RSR226" s="19"/>
      <c r="RSS226" s="28"/>
      <c r="RST226" s="32"/>
      <c r="RSU226" s="20"/>
      <c r="RSV226" s="18"/>
      <c r="RSW226" s="19"/>
      <c r="RSX226" s="28"/>
      <c r="RSY226" s="32"/>
      <c r="RSZ226" s="20"/>
      <c r="RTA226" s="18"/>
      <c r="RTB226" s="19"/>
      <c r="RTC226" s="28"/>
      <c r="RTD226" s="32"/>
      <c r="RTE226" s="20"/>
      <c r="RTF226" s="18"/>
      <c r="RTG226" s="19"/>
      <c r="RTH226" s="28"/>
      <c r="RTI226" s="32"/>
      <c r="RTJ226" s="20"/>
      <c r="RTK226" s="18"/>
      <c r="RTL226" s="19"/>
      <c r="RTM226" s="28"/>
      <c r="RTN226" s="32"/>
      <c r="RTO226" s="20"/>
      <c r="RTP226" s="18"/>
      <c r="RTQ226" s="19"/>
      <c r="RTR226" s="28"/>
      <c r="RTS226" s="32"/>
      <c r="RTT226" s="20"/>
      <c r="RTU226" s="18"/>
      <c r="RTV226" s="19"/>
      <c r="RTW226" s="28"/>
      <c r="RTX226" s="32"/>
      <c r="RTY226" s="20"/>
      <c r="RTZ226" s="18"/>
      <c r="RUA226" s="19"/>
      <c r="RUB226" s="28"/>
      <c r="RUC226" s="32"/>
      <c r="RUD226" s="20"/>
      <c r="RUE226" s="18"/>
      <c r="RUF226" s="19"/>
      <c r="RUG226" s="28"/>
      <c r="RUH226" s="32"/>
      <c r="RUI226" s="20"/>
      <c r="RUJ226" s="18"/>
      <c r="RUK226" s="19"/>
      <c r="RUL226" s="28"/>
      <c r="RUM226" s="32"/>
      <c r="RUN226" s="20"/>
      <c r="RUO226" s="18"/>
      <c r="RUP226" s="19"/>
      <c r="RUQ226" s="28"/>
      <c r="RUR226" s="32"/>
      <c r="RUS226" s="20"/>
      <c r="RUT226" s="18"/>
      <c r="RUU226" s="19"/>
      <c r="RUV226" s="28"/>
      <c r="RUW226" s="32"/>
      <c r="RUX226" s="20"/>
      <c r="RUY226" s="18"/>
      <c r="RUZ226" s="19"/>
      <c r="RVA226" s="28"/>
      <c r="RVB226" s="32"/>
      <c r="RVC226" s="20"/>
      <c r="RVD226" s="18"/>
      <c r="RVE226" s="19"/>
      <c r="RVF226" s="28"/>
      <c r="RVG226" s="32"/>
      <c r="RVH226" s="20"/>
      <c r="RVI226" s="18"/>
      <c r="RVJ226" s="19"/>
      <c r="RVK226" s="28"/>
      <c r="RVL226" s="32"/>
      <c r="RVM226" s="20"/>
      <c r="RVN226" s="18"/>
      <c r="RVO226" s="19"/>
      <c r="RVP226" s="28"/>
      <c r="RVQ226" s="32"/>
      <c r="RVR226" s="20"/>
      <c r="RVS226" s="18"/>
      <c r="RVT226" s="19"/>
      <c r="RVU226" s="28"/>
      <c r="RVV226" s="32"/>
      <c r="RVW226" s="20"/>
      <c r="RVX226" s="18"/>
      <c r="RVY226" s="19"/>
      <c r="RVZ226" s="28"/>
      <c r="RWA226" s="32"/>
      <c r="RWB226" s="20"/>
      <c r="RWC226" s="18"/>
      <c r="RWD226" s="19"/>
      <c r="RWE226" s="28"/>
      <c r="RWF226" s="32"/>
      <c r="RWG226" s="20"/>
      <c r="RWH226" s="18"/>
      <c r="RWI226" s="19"/>
      <c r="RWJ226" s="28"/>
      <c r="RWK226" s="32"/>
      <c r="RWL226" s="20"/>
      <c r="RWM226" s="18"/>
      <c r="RWN226" s="19"/>
      <c r="RWO226" s="28"/>
      <c r="RWP226" s="32"/>
      <c r="RWQ226" s="20"/>
      <c r="RWR226" s="18"/>
      <c r="RWS226" s="19"/>
      <c r="RWT226" s="28"/>
      <c r="RWU226" s="32"/>
      <c r="RWV226" s="20"/>
      <c r="RWW226" s="18"/>
      <c r="RWX226" s="19"/>
      <c r="RWY226" s="28"/>
      <c r="RWZ226" s="32"/>
      <c r="RXA226" s="20"/>
      <c r="RXB226" s="18"/>
      <c r="RXC226" s="19"/>
      <c r="RXD226" s="28"/>
      <c r="RXE226" s="32"/>
      <c r="RXF226" s="20"/>
      <c r="RXG226" s="18"/>
      <c r="RXH226" s="19"/>
      <c r="RXI226" s="28"/>
      <c r="RXJ226" s="32"/>
      <c r="RXK226" s="20"/>
      <c r="RXL226" s="18"/>
      <c r="RXM226" s="19"/>
      <c r="RXN226" s="28"/>
      <c r="RXO226" s="32"/>
      <c r="RXP226" s="20"/>
      <c r="RXQ226" s="18"/>
      <c r="RXR226" s="19"/>
      <c r="RXS226" s="28"/>
      <c r="RXT226" s="32"/>
      <c r="RXU226" s="20"/>
      <c r="RXV226" s="18"/>
      <c r="RXW226" s="19"/>
      <c r="RXX226" s="28"/>
      <c r="RXY226" s="32"/>
      <c r="RXZ226" s="20"/>
      <c r="RYA226" s="18"/>
      <c r="RYB226" s="19"/>
      <c r="RYC226" s="28"/>
      <c r="RYD226" s="32"/>
      <c r="RYE226" s="20"/>
      <c r="RYF226" s="18"/>
      <c r="RYG226" s="19"/>
      <c r="RYH226" s="28"/>
      <c r="RYI226" s="32"/>
      <c r="RYJ226" s="20"/>
      <c r="RYK226" s="18"/>
      <c r="RYL226" s="19"/>
      <c r="RYM226" s="28"/>
      <c r="RYN226" s="32"/>
      <c r="RYO226" s="20"/>
      <c r="RYP226" s="18"/>
      <c r="RYQ226" s="19"/>
      <c r="RYR226" s="28"/>
      <c r="RYS226" s="32"/>
      <c r="RYT226" s="20"/>
      <c r="RYU226" s="18"/>
      <c r="RYV226" s="19"/>
      <c r="RYW226" s="28"/>
      <c r="RYX226" s="32"/>
      <c r="RYY226" s="20"/>
      <c r="RYZ226" s="18"/>
      <c r="RZA226" s="19"/>
      <c r="RZB226" s="28"/>
      <c r="RZC226" s="32"/>
      <c r="RZD226" s="20"/>
      <c r="RZE226" s="18"/>
      <c r="RZF226" s="19"/>
      <c r="RZG226" s="28"/>
      <c r="RZH226" s="32"/>
      <c r="RZI226" s="20"/>
      <c r="RZJ226" s="18"/>
      <c r="RZK226" s="19"/>
      <c r="RZL226" s="28"/>
      <c r="RZM226" s="32"/>
      <c r="RZN226" s="20"/>
      <c r="RZO226" s="18"/>
      <c r="RZP226" s="19"/>
      <c r="RZQ226" s="28"/>
      <c r="RZR226" s="32"/>
      <c r="RZS226" s="20"/>
      <c r="RZT226" s="18"/>
      <c r="RZU226" s="19"/>
      <c r="RZV226" s="28"/>
      <c r="RZW226" s="32"/>
      <c r="RZX226" s="20"/>
      <c r="RZY226" s="18"/>
      <c r="RZZ226" s="19"/>
      <c r="SAA226" s="28"/>
      <c r="SAB226" s="32"/>
      <c r="SAC226" s="20"/>
      <c r="SAD226" s="18"/>
      <c r="SAE226" s="19"/>
      <c r="SAF226" s="28"/>
      <c r="SAG226" s="32"/>
      <c r="SAH226" s="20"/>
      <c r="SAI226" s="18"/>
      <c r="SAJ226" s="19"/>
      <c r="SAK226" s="28"/>
      <c r="SAL226" s="32"/>
      <c r="SAM226" s="20"/>
      <c r="SAN226" s="18"/>
      <c r="SAO226" s="19"/>
      <c r="SAP226" s="28"/>
      <c r="SAQ226" s="32"/>
      <c r="SAR226" s="20"/>
      <c r="SAS226" s="18"/>
      <c r="SAT226" s="19"/>
      <c r="SAU226" s="28"/>
      <c r="SAV226" s="32"/>
      <c r="SAW226" s="20"/>
      <c r="SAX226" s="18"/>
      <c r="SAY226" s="19"/>
      <c r="SAZ226" s="28"/>
      <c r="SBA226" s="32"/>
      <c r="SBB226" s="20"/>
      <c r="SBC226" s="18"/>
      <c r="SBD226" s="19"/>
      <c r="SBE226" s="28"/>
      <c r="SBF226" s="32"/>
      <c r="SBG226" s="20"/>
      <c r="SBH226" s="18"/>
      <c r="SBI226" s="19"/>
      <c r="SBJ226" s="28"/>
      <c r="SBK226" s="32"/>
      <c r="SBL226" s="20"/>
      <c r="SBM226" s="18"/>
      <c r="SBN226" s="19"/>
      <c r="SBO226" s="28"/>
      <c r="SBP226" s="32"/>
      <c r="SBQ226" s="20"/>
      <c r="SBR226" s="18"/>
      <c r="SBS226" s="19"/>
      <c r="SBT226" s="28"/>
      <c r="SBU226" s="32"/>
      <c r="SBV226" s="20"/>
      <c r="SBW226" s="18"/>
      <c r="SBX226" s="19"/>
      <c r="SBY226" s="28"/>
      <c r="SBZ226" s="32"/>
      <c r="SCA226" s="20"/>
      <c r="SCB226" s="18"/>
      <c r="SCC226" s="19"/>
      <c r="SCD226" s="28"/>
      <c r="SCE226" s="32"/>
      <c r="SCF226" s="20"/>
      <c r="SCG226" s="18"/>
      <c r="SCH226" s="19"/>
      <c r="SCI226" s="28"/>
      <c r="SCJ226" s="32"/>
      <c r="SCK226" s="20"/>
      <c r="SCL226" s="18"/>
      <c r="SCM226" s="19"/>
      <c r="SCN226" s="28"/>
      <c r="SCO226" s="32"/>
      <c r="SCP226" s="20"/>
      <c r="SCQ226" s="18"/>
      <c r="SCR226" s="19"/>
      <c r="SCS226" s="28"/>
      <c r="SCT226" s="32"/>
      <c r="SCU226" s="20"/>
      <c r="SCV226" s="18"/>
      <c r="SCW226" s="19"/>
      <c r="SCX226" s="28"/>
      <c r="SCY226" s="32"/>
      <c r="SCZ226" s="20"/>
      <c r="SDA226" s="18"/>
      <c r="SDB226" s="19"/>
      <c r="SDC226" s="28"/>
      <c r="SDD226" s="32"/>
      <c r="SDE226" s="20"/>
      <c r="SDF226" s="18"/>
      <c r="SDG226" s="19"/>
      <c r="SDH226" s="28"/>
      <c r="SDI226" s="32"/>
      <c r="SDJ226" s="20"/>
      <c r="SDK226" s="18"/>
      <c r="SDL226" s="19"/>
      <c r="SDM226" s="28"/>
      <c r="SDN226" s="32"/>
      <c r="SDO226" s="20"/>
      <c r="SDP226" s="18"/>
      <c r="SDQ226" s="19"/>
      <c r="SDR226" s="28"/>
      <c r="SDS226" s="32"/>
      <c r="SDT226" s="20"/>
      <c r="SDU226" s="18"/>
      <c r="SDV226" s="19"/>
      <c r="SDW226" s="28"/>
      <c r="SDX226" s="32"/>
      <c r="SDY226" s="20"/>
      <c r="SDZ226" s="18"/>
      <c r="SEA226" s="19"/>
      <c r="SEB226" s="28"/>
      <c r="SEC226" s="32"/>
      <c r="SED226" s="20"/>
      <c r="SEE226" s="18"/>
      <c r="SEF226" s="19"/>
      <c r="SEG226" s="28"/>
      <c r="SEH226" s="32"/>
      <c r="SEI226" s="20"/>
      <c r="SEJ226" s="18"/>
      <c r="SEK226" s="19"/>
      <c r="SEL226" s="28"/>
      <c r="SEM226" s="32"/>
      <c r="SEN226" s="20"/>
      <c r="SEO226" s="18"/>
      <c r="SEP226" s="19"/>
      <c r="SEQ226" s="28"/>
      <c r="SER226" s="32"/>
      <c r="SES226" s="20"/>
      <c r="SET226" s="18"/>
      <c r="SEU226" s="19"/>
      <c r="SEV226" s="28"/>
      <c r="SEW226" s="32"/>
      <c r="SEX226" s="20"/>
      <c r="SEY226" s="18"/>
      <c r="SEZ226" s="19"/>
      <c r="SFA226" s="28"/>
      <c r="SFB226" s="32"/>
      <c r="SFC226" s="20"/>
      <c r="SFD226" s="18"/>
      <c r="SFE226" s="19"/>
      <c r="SFF226" s="28"/>
      <c r="SFG226" s="32"/>
      <c r="SFH226" s="20"/>
      <c r="SFI226" s="18"/>
      <c r="SFJ226" s="19"/>
      <c r="SFK226" s="28"/>
      <c r="SFL226" s="32"/>
      <c r="SFM226" s="20"/>
      <c r="SFN226" s="18"/>
      <c r="SFO226" s="19"/>
      <c r="SFP226" s="28"/>
      <c r="SFQ226" s="32"/>
      <c r="SFR226" s="20"/>
      <c r="SFS226" s="18"/>
      <c r="SFT226" s="19"/>
      <c r="SFU226" s="28"/>
      <c r="SFV226" s="32"/>
      <c r="SFW226" s="20"/>
      <c r="SFX226" s="18"/>
      <c r="SFY226" s="19"/>
      <c r="SFZ226" s="28"/>
      <c r="SGA226" s="32"/>
      <c r="SGB226" s="20"/>
      <c r="SGC226" s="18"/>
      <c r="SGD226" s="19"/>
      <c r="SGE226" s="28"/>
      <c r="SGF226" s="32"/>
      <c r="SGG226" s="20"/>
      <c r="SGH226" s="18"/>
      <c r="SGI226" s="19"/>
      <c r="SGJ226" s="28"/>
      <c r="SGK226" s="32"/>
      <c r="SGL226" s="20"/>
      <c r="SGM226" s="18"/>
      <c r="SGN226" s="19"/>
      <c r="SGO226" s="28"/>
      <c r="SGP226" s="32"/>
      <c r="SGQ226" s="20"/>
      <c r="SGR226" s="18"/>
      <c r="SGS226" s="19"/>
      <c r="SGT226" s="28"/>
      <c r="SGU226" s="32"/>
      <c r="SGV226" s="20"/>
      <c r="SGW226" s="18"/>
      <c r="SGX226" s="19"/>
      <c r="SGY226" s="28"/>
      <c r="SGZ226" s="32"/>
      <c r="SHA226" s="20"/>
      <c r="SHB226" s="18"/>
      <c r="SHC226" s="19"/>
      <c r="SHD226" s="28"/>
      <c r="SHE226" s="32"/>
      <c r="SHF226" s="20"/>
      <c r="SHG226" s="18"/>
      <c r="SHH226" s="19"/>
      <c r="SHI226" s="28"/>
      <c r="SHJ226" s="32"/>
      <c r="SHK226" s="20"/>
      <c r="SHL226" s="18"/>
      <c r="SHM226" s="19"/>
      <c r="SHN226" s="28"/>
      <c r="SHO226" s="32"/>
      <c r="SHP226" s="20"/>
      <c r="SHQ226" s="18"/>
      <c r="SHR226" s="19"/>
      <c r="SHS226" s="28"/>
      <c r="SHT226" s="32"/>
      <c r="SHU226" s="20"/>
      <c r="SHV226" s="18"/>
      <c r="SHW226" s="19"/>
      <c r="SHX226" s="28"/>
      <c r="SHY226" s="32"/>
      <c r="SHZ226" s="20"/>
      <c r="SIA226" s="18"/>
      <c r="SIB226" s="19"/>
      <c r="SIC226" s="28"/>
      <c r="SID226" s="32"/>
      <c r="SIE226" s="20"/>
      <c r="SIF226" s="18"/>
      <c r="SIG226" s="19"/>
      <c r="SIH226" s="28"/>
      <c r="SII226" s="32"/>
      <c r="SIJ226" s="20"/>
      <c r="SIK226" s="18"/>
      <c r="SIL226" s="19"/>
      <c r="SIM226" s="28"/>
      <c r="SIN226" s="32"/>
      <c r="SIO226" s="20"/>
      <c r="SIP226" s="18"/>
      <c r="SIQ226" s="19"/>
      <c r="SIR226" s="28"/>
      <c r="SIS226" s="32"/>
      <c r="SIT226" s="20"/>
      <c r="SIU226" s="18"/>
      <c r="SIV226" s="19"/>
      <c r="SIW226" s="28"/>
      <c r="SIX226" s="32"/>
      <c r="SIY226" s="20"/>
      <c r="SIZ226" s="18"/>
      <c r="SJA226" s="19"/>
      <c r="SJB226" s="28"/>
      <c r="SJC226" s="32"/>
      <c r="SJD226" s="20"/>
      <c r="SJE226" s="18"/>
      <c r="SJF226" s="19"/>
      <c r="SJG226" s="28"/>
      <c r="SJH226" s="32"/>
      <c r="SJI226" s="20"/>
      <c r="SJJ226" s="18"/>
      <c r="SJK226" s="19"/>
      <c r="SJL226" s="28"/>
      <c r="SJM226" s="32"/>
      <c r="SJN226" s="20"/>
      <c r="SJO226" s="18"/>
      <c r="SJP226" s="19"/>
      <c r="SJQ226" s="28"/>
      <c r="SJR226" s="32"/>
      <c r="SJS226" s="20"/>
      <c r="SJT226" s="18"/>
      <c r="SJU226" s="19"/>
      <c r="SJV226" s="28"/>
      <c r="SJW226" s="32"/>
      <c r="SJX226" s="20"/>
      <c r="SJY226" s="18"/>
      <c r="SJZ226" s="19"/>
      <c r="SKA226" s="28"/>
      <c r="SKB226" s="32"/>
      <c r="SKC226" s="20"/>
      <c r="SKD226" s="18"/>
      <c r="SKE226" s="19"/>
      <c r="SKF226" s="28"/>
      <c r="SKG226" s="32"/>
      <c r="SKH226" s="20"/>
      <c r="SKI226" s="18"/>
      <c r="SKJ226" s="19"/>
      <c r="SKK226" s="28"/>
      <c r="SKL226" s="32"/>
      <c r="SKM226" s="20"/>
      <c r="SKN226" s="18"/>
      <c r="SKO226" s="19"/>
      <c r="SKP226" s="28"/>
      <c r="SKQ226" s="32"/>
      <c r="SKR226" s="20"/>
      <c r="SKS226" s="18"/>
      <c r="SKT226" s="19"/>
      <c r="SKU226" s="28"/>
      <c r="SKV226" s="32"/>
      <c r="SKW226" s="20"/>
      <c r="SKX226" s="18"/>
      <c r="SKY226" s="19"/>
      <c r="SKZ226" s="28"/>
      <c r="SLA226" s="32"/>
      <c r="SLB226" s="20"/>
      <c r="SLC226" s="18"/>
      <c r="SLD226" s="19"/>
      <c r="SLE226" s="28"/>
      <c r="SLF226" s="32"/>
      <c r="SLG226" s="20"/>
      <c r="SLH226" s="18"/>
      <c r="SLI226" s="19"/>
      <c r="SLJ226" s="28"/>
      <c r="SLK226" s="32"/>
      <c r="SLL226" s="20"/>
      <c r="SLM226" s="18"/>
      <c r="SLN226" s="19"/>
      <c r="SLO226" s="28"/>
      <c r="SLP226" s="32"/>
      <c r="SLQ226" s="20"/>
      <c r="SLR226" s="18"/>
      <c r="SLS226" s="19"/>
      <c r="SLT226" s="28"/>
      <c r="SLU226" s="32"/>
      <c r="SLV226" s="20"/>
      <c r="SLW226" s="18"/>
      <c r="SLX226" s="19"/>
      <c r="SLY226" s="28"/>
      <c r="SLZ226" s="32"/>
      <c r="SMA226" s="20"/>
      <c r="SMB226" s="18"/>
      <c r="SMC226" s="19"/>
      <c r="SMD226" s="28"/>
      <c r="SME226" s="32"/>
      <c r="SMF226" s="20"/>
      <c r="SMG226" s="18"/>
      <c r="SMH226" s="19"/>
      <c r="SMI226" s="28"/>
      <c r="SMJ226" s="32"/>
      <c r="SMK226" s="20"/>
      <c r="SML226" s="18"/>
      <c r="SMM226" s="19"/>
      <c r="SMN226" s="28"/>
      <c r="SMO226" s="32"/>
      <c r="SMP226" s="20"/>
      <c r="SMQ226" s="18"/>
      <c r="SMR226" s="19"/>
      <c r="SMS226" s="28"/>
      <c r="SMT226" s="32"/>
      <c r="SMU226" s="20"/>
      <c r="SMV226" s="18"/>
      <c r="SMW226" s="19"/>
      <c r="SMX226" s="28"/>
      <c r="SMY226" s="32"/>
      <c r="SMZ226" s="20"/>
      <c r="SNA226" s="18"/>
      <c r="SNB226" s="19"/>
      <c r="SNC226" s="28"/>
      <c r="SND226" s="32"/>
      <c r="SNE226" s="20"/>
      <c r="SNF226" s="18"/>
      <c r="SNG226" s="19"/>
      <c r="SNH226" s="28"/>
      <c r="SNI226" s="32"/>
      <c r="SNJ226" s="20"/>
      <c r="SNK226" s="18"/>
      <c r="SNL226" s="19"/>
      <c r="SNM226" s="28"/>
      <c r="SNN226" s="32"/>
      <c r="SNO226" s="20"/>
      <c r="SNP226" s="18"/>
      <c r="SNQ226" s="19"/>
      <c r="SNR226" s="28"/>
      <c r="SNS226" s="32"/>
      <c r="SNT226" s="20"/>
      <c r="SNU226" s="18"/>
      <c r="SNV226" s="19"/>
      <c r="SNW226" s="28"/>
      <c r="SNX226" s="32"/>
      <c r="SNY226" s="20"/>
      <c r="SNZ226" s="18"/>
      <c r="SOA226" s="19"/>
      <c r="SOB226" s="28"/>
      <c r="SOC226" s="32"/>
      <c r="SOD226" s="20"/>
      <c r="SOE226" s="18"/>
      <c r="SOF226" s="19"/>
      <c r="SOG226" s="28"/>
      <c r="SOH226" s="32"/>
      <c r="SOI226" s="20"/>
      <c r="SOJ226" s="18"/>
      <c r="SOK226" s="19"/>
      <c r="SOL226" s="28"/>
      <c r="SOM226" s="32"/>
      <c r="SON226" s="20"/>
      <c r="SOO226" s="18"/>
      <c r="SOP226" s="19"/>
      <c r="SOQ226" s="28"/>
      <c r="SOR226" s="32"/>
      <c r="SOS226" s="20"/>
      <c r="SOT226" s="18"/>
      <c r="SOU226" s="19"/>
      <c r="SOV226" s="28"/>
      <c r="SOW226" s="32"/>
      <c r="SOX226" s="20"/>
      <c r="SOY226" s="18"/>
      <c r="SOZ226" s="19"/>
      <c r="SPA226" s="28"/>
      <c r="SPB226" s="32"/>
      <c r="SPC226" s="20"/>
      <c r="SPD226" s="18"/>
      <c r="SPE226" s="19"/>
      <c r="SPF226" s="28"/>
      <c r="SPG226" s="32"/>
      <c r="SPH226" s="20"/>
      <c r="SPI226" s="18"/>
      <c r="SPJ226" s="19"/>
      <c r="SPK226" s="28"/>
      <c r="SPL226" s="32"/>
      <c r="SPM226" s="20"/>
      <c r="SPN226" s="18"/>
      <c r="SPO226" s="19"/>
      <c r="SPP226" s="28"/>
      <c r="SPQ226" s="32"/>
      <c r="SPR226" s="20"/>
      <c r="SPS226" s="18"/>
      <c r="SPT226" s="19"/>
      <c r="SPU226" s="28"/>
      <c r="SPV226" s="32"/>
      <c r="SPW226" s="20"/>
      <c r="SPX226" s="18"/>
      <c r="SPY226" s="19"/>
      <c r="SPZ226" s="28"/>
      <c r="SQA226" s="32"/>
      <c r="SQB226" s="20"/>
      <c r="SQC226" s="18"/>
      <c r="SQD226" s="19"/>
      <c r="SQE226" s="28"/>
      <c r="SQF226" s="32"/>
      <c r="SQG226" s="20"/>
      <c r="SQH226" s="18"/>
      <c r="SQI226" s="19"/>
      <c r="SQJ226" s="28"/>
      <c r="SQK226" s="32"/>
      <c r="SQL226" s="20"/>
      <c r="SQM226" s="18"/>
      <c r="SQN226" s="19"/>
      <c r="SQO226" s="28"/>
      <c r="SQP226" s="32"/>
      <c r="SQQ226" s="20"/>
      <c r="SQR226" s="18"/>
      <c r="SQS226" s="19"/>
      <c r="SQT226" s="28"/>
      <c r="SQU226" s="32"/>
      <c r="SQV226" s="20"/>
      <c r="SQW226" s="18"/>
      <c r="SQX226" s="19"/>
      <c r="SQY226" s="28"/>
      <c r="SQZ226" s="32"/>
      <c r="SRA226" s="20"/>
      <c r="SRB226" s="18"/>
      <c r="SRC226" s="19"/>
      <c r="SRD226" s="28"/>
      <c r="SRE226" s="32"/>
      <c r="SRF226" s="20"/>
      <c r="SRG226" s="18"/>
      <c r="SRH226" s="19"/>
      <c r="SRI226" s="28"/>
      <c r="SRJ226" s="32"/>
      <c r="SRK226" s="20"/>
      <c r="SRL226" s="18"/>
      <c r="SRM226" s="19"/>
      <c r="SRN226" s="28"/>
      <c r="SRO226" s="32"/>
      <c r="SRP226" s="20"/>
      <c r="SRQ226" s="18"/>
      <c r="SRR226" s="19"/>
      <c r="SRS226" s="28"/>
      <c r="SRT226" s="32"/>
      <c r="SRU226" s="20"/>
      <c r="SRV226" s="18"/>
      <c r="SRW226" s="19"/>
      <c r="SRX226" s="28"/>
      <c r="SRY226" s="32"/>
      <c r="SRZ226" s="20"/>
      <c r="SSA226" s="18"/>
      <c r="SSB226" s="19"/>
      <c r="SSC226" s="28"/>
      <c r="SSD226" s="32"/>
      <c r="SSE226" s="20"/>
      <c r="SSF226" s="18"/>
      <c r="SSG226" s="19"/>
      <c r="SSH226" s="28"/>
      <c r="SSI226" s="32"/>
      <c r="SSJ226" s="20"/>
      <c r="SSK226" s="18"/>
      <c r="SSL226" s="19"/>
      <c r="SSM226" s="28"/>
      <c r="SSN226" s="32"/>
      <c r="SSO226" s="20"/>
      <c r="SSP226" s="18"/>
      <c r="SSQ226" s="19"/>
      <c r="SSR226" s="28"/>
      <c r="SSS226" s="32"/>
      <c r="SST226" s="20"/>
      <c r="SSU226" s="18"/>
      <c r="SSV226" s="19"/>
      <c r="SSW226" s="28"/>
      <c r="SSX226" s="32"/>
      <c r="SSY226" s="20"/>
      <c r="SSZ226" s="18"/>
      <c r="STA226" s="19"/>
      <c r="STB226" s="28"/>
      <c r="STC226" s="32"/>
      <c r="STD226" s="20"/>
      <c r="STE226" s="18"/>
      <c r="STF226" s="19"/>
      <c r="STG226" s="28"/>
      <c r="STH226" s="32"/>
      <c r="STI226" s="20"/>
      <c r="STJ226" s="18"/>
      <c r="STK226" s="19"/>
      <c r="STL226" s="28"/>
      <c r="STM226" s="32"/>
      <c r="STN226" s="20"/>
      <c r="STO226" s="18"/>
      <c r="STP226" s="19"/>
      <c r="STQ226" s="28"/>
      <c r="STR226" s="32"/>
      <c r="STS226" s="20"/>
      <c r="STT226" s="18"/>
      <c r="STU226" s="19"/>
      <c r="STV226" s="28"/>
      <c r="STW226" s="32"/>
      <c r="STX226" s="20"/>
      <c r="STY226" s="18"/>
      <c r="STZ226" s="19"/>
      <c r="SUA226" s="28"/>
      <c r="SUB226" s="32"/>
      <c r="SUC226" s="20"/>
      <c r="SUD226" s="18"/>
      <c r="SUE226" s="19"/>
      <c r="SUF226" s="28"/>
      <c r="SUG226" s="32"/>
      <c r="SUH226" s="20"/>
      <c r="SUI226" s="18"/>
      <c r="SUJ226" s="19"/>
      <c r="SUK226" s="28"/>
      <c r="SUL226" s="32"/>
      <c r="SUM226" s="20"/>
      <c r="SUN226" s="18"/>
      <c r="SUO226" s="19"/>
      <c r="SUP226" s="28"/>
      <c r="SUQ226" s="32"/>
      <c r="SUR226" s="20"/>
      <c r="SUS226" s="18"/>
      <c r="SUT226" s="19"/>
      <c r="SUU226" s="28"/>
      <c r="SUV226" s="32"/>
      <c r="SUW226" s="20"/>
      <c r="SUX226" s="18"/>
      <c r="SUY226" s="19"/>
      <c r="SUZ226" s="28"/>
      <c r="SVA226" s="32"/>
      <c r="SVB226" s="20"/>
      <c r="SVC226" s="18"/>
      <c r="SVD226" s="19"/>
      <c r="SVE226" s="28"/>
      <c r="SVF226" s="32"/>
      <c r="SVG226" s="20"/>
      <c r="SVH226" s="18"/>
      <c r="SVI226" s="19"/>
      <c r="SVJ226" s="28"/>
      <c r="SVK226" s="32"/>
      <c r="SVL226" s="20"/>
      <c r="SVM226" s="18"/>
      <c r="SVN226" s="19"/>
      <c r="SVO226" s="28"/>
      <c r="SVP226" s="32"/>
      <c r="SVQ226" s="20"/>
      <c r="SVR226" s="18"/>
      <c r="SVS226" s="19"/>
      <c r="SVT226" s="28"/>
      <c r="SVU226" s="32"/>
      <c r="SVV226" s="20"/>
      <c r="SVW226" s="18"/>
      <c r="SVX226" s="19"/>
      <c r="SVY226" s="28"/>
      <c r="SVZ226" s="32"/>
      <c r="SWA226" s="20"/>
      <c r="SWB226" s="18"/>
      <c r="SWC226" s="19"/>
      <c r="SWD226" s="28"/>
      <c r="SWE226" s="32"/>
      <c r="SWF226" s="20"/>
      <c r="SWG226" s="18"/>
      <c r="SWH226" s="19"/>
      <c r="SWI226" s="28"/>
      <c r="SWJ226" s="32"/>
      <c r="SWK226" s="20"/>
      <c r="SWL226" s="18"/>
      <c r="SWM226" s="19"/>
      <c r="SWN226" s="28"/>
      <c r="SWO226" s="32"/>
      <c r="SWP226" s="20"/>
      <c r="SWQ226" s="18"/>
      <c r="SWR226" s="19"/>
      <c r="SWS226" s="28"/>
      <c r="SWT226" s="32"/>
      <c r="SWU226" s="20"/>
      <c r="SWV226" s="18"/>
      <c r="SWW226" s="19"/>
      <c r="SWX226" s="28"/>
      <c r="SWY226" s="32"/>
      <c r="SWZ226" s="20"/>
      <c r="SXA226" s="18"/>
      <c r="SXB226" s="19"/>
      <c r="SXC226" s="28"/>
      <c r="SXD226" s="32"/>
      <c r="SXE226" s="20"/>
      <c r="SXF226" s="18"/>
      <c r="SXG226" s="19"/>
      <c r="SXH226" s="28"/>
      <c r="SXI226" s="32"/>
      <c r="SXJ226" s="20"/>
      <c r="SXK226" s="18"/>
      <c r="SXL226" s="19"/>
      <c r="SXM226" s="28"/>
      <c r="SXN226" s="32"/>
      <c r="SXO226" s="20"/>
      <c r="SXP226" s="18"/>
      <c r="SXQ226" s="19"/>
      <c r="SXR226" s="28"/>
      <c r="SXS226" s="32"/>
      <c r="SXT226" s="20"/>
      <c r="SXU226" s="18"/>
      <c r="SXV226" s="19"/>
      <c r="SXW226" s="28"/>
      <c r="SXX226" s="32"/>
      <c r="SXY226" s="20"/>
      <c r="SXZ226" s="18"/>
      <c r="SYA226" s="19"/>
      <c r="SYB226" s="28"/>
      <c r="SYC226" s="32"/>
      <c r="SYD226" s="20"/>
      <c r="SYE226" s="18"/>
      <c r="SYF226" s="19"/>
      <c r="SYG226" s="28"/>
      <c r="SYH226" s="32"/>
      <c r="SYI226" s="20"/>
      <c r="SYJ226" s="18"/>
      <c r="SYK226" s="19"/>
      <c r="SYL226" s="28"/>
      <c r="SYM226" s="32"/>
      <c r="SYN226" s="20"/>
      <c r="SYO226" s="18"/>
      <c r="SYP226" s="19"/>
      <c r="SYQ226" s="28"/>
      <c r="SYR226" s="32"/>
      <c r="SYS226" s="20"/>
      <c r="SYT226" s="18"/>
      <c r="SYU226" s="19"/>
      <c r="SYV226" s="28"/>
      <c r="SYW226" s="32"/>
      <c r="SYX226" s="20"/>
      <c r="SYY226" s="18"/>
      <c r="SYZ226" s="19"/>
      <c r="SZA226" s="28"/>
      <c r="SZB226" s="32"/>
      <c r="SZC226" s="20"/>
      <c r="SZD226" s="18"/>
      <c r="SZE226" s="19"/>
      <c r="SZF226" s="28"/>
      <c r="SZG226" s="32"/>
      <c r="SZH226" s="20"/>
      <c r="SZI226" s="18"/>
      <c r="SZJ226" s="19"/>
      <c r="SZK226" s="28"/>
      <c r="SZL226" s="32"/>
      <c r="SZM226" s="20"/>
      <c r="SZN226" s="18"/>
      <c r="SZO226" s="19"/>
      <c r="SZP226" s="28"/>
      <c r="SZQ226" s="32"/>
      <c r="SZR226" s="20"/>
      <c r="SZS226" s="18"/>
      <c r="SZT226" s="19"/>
      <c r="SZU226" s="28"/>
      <c r="SZV226" s="32"/>
      <c r="SZW226" s="20"/>
      <c r="SZX226" s="18"/>
      <c r="SZY226" s="19"/>
      <c r="SZZ226" s="28"/>
      <c r="TAA226" s="32"/>
      <c r="TAB226" s="20"/>
      <c r="TAC226" s="18"/>
      <c r="TAD226" s="19"/>
      <c r="TAE226" s="28"/>
      <c r="TAF226" s="32"/>
      <c r="TAG226" s="20"/>
      <c r="TAH226" s="18"/>
      <c r="TAI226" s="19"/>
      <c r="TAJ226" s="28"/>
      <c r="TAK226" s="32"/>
      <c r="TAL226" s="20"/>
      <c r="TAM226" s="18"/>
      <c r="TAN226" s="19"/>
      <c r="TAO226" s="28"/>
      <c r="TAP226" s="32"/>
      <c r="TAQ226" s="20"/>
      <c r="TAR226" s="18"/>
      <c r="TAS226" s="19"/>
      <c r="TAT226" s="28"/>
      <c r="TAU226" s="32"/>
      <c r="TAV226" s="20"/>
      <c r="TAW226" s="18"/>
      <c r="TAX226" s="19"/>
      <c r="TAY226" s="28"/>
      <c r="TAZ226" s="32"/>
      <c r="TBA226" s="20"/>
      <c r="TBB226" s="18"/>
      <c r="TBC226" s="19"/>
      <c r="TBD226" s="28"/>
      <c r="TBE226" s="32"/>
      <c r="TBF226" s="20"/>
      <c r="TBG226" s="18"/>
      <c r="TBH226" s="19"/>
      <c r="TBI226" s="28"/>
      <c r="TBJ226" s="32"/>
      <c r="TBK226" s="20"/>
      <c r="TBL226" s="18"/>
      <c r="TBM226" s="19"/>
      <c r="TBN226" s="28"/>
      <c r="TBO226" s="32"/>
      <c r="TBP226" s="20"/>
      <c r="TBQ226" s="18"/>
      <c r="TBR226" s="19"/>
      <c r="TBS226" s="28"/>
      <c r="TBT226" s="32"/>
      <c r="TBU226" s="20"/>
      <c r="TBV226" s="18"/>
      <c r="TBW226" s="19"/>
      <c r="TBX226" s="28"/>
      <c r="TBY226" s="32"/>
      <c r="TBZ226" s="20"/>
      <c r="TCA226" s="18"/>
      <c r="TCB226" s="19"/>
      <c r="TCC226" s="28"/>
      <c r="TCD226" s="32"/>
      <c r="TCE226" s="20"/>
      <c r="TCF226" s="18"/>
      <c r="TCG226" s="19"/>
      <c r="TCH226" s="28"/>
      <c r="TCI226" s="32"/>
      <c r="TCJ226" s="20"/>
      <c r="TCK226" s="18"/>
      <c r="TCL226" s="19"/>
      <c r="TCM226" s="28"/>
      <c r="TCN226" s="32"/>
      <c r="TCO226" s="20"/>
      <c r="TCP226" s="18"/>
      <c r="TCQ226" s="19"/>
      <c r="TCR226" s="28"/>
      <c r="TCS226" s="32"/>
      <c r="TCT226" s="20"/>
      <c r="TCU226" s="18"/>
      <c r="TCV226" s="19"/>
      <c r="TCW226" s="28"/>
      <c r="TCX226" s="32"/>
      <c r="TCY226" s="20"/>
      <c r="TCZ226" s="18"/>
      <c r="TDA226" s="19"/>
      <c r="TDB226" s="28"/>
      <c r="TDC226" s="32"/>
      <c r="TDD226" s="20"/>
      <c r="TDE226" s="18"/>
      <c r="TDF226" s="19"/>
      <c r="TDG226" s="28"/>
      <c r="TDH226" s="32"/>
      <c r="TDI226" s="20"/>
      <c r="TDJ226" s="18"/>
      <c r="TDK226" s="19"/>
      <c r="TDL226" s="28"/>
      <c r="TDM226" s="32"/>
      <c r="TDN226" s="20"/>
      <c r="TDO226" s="18"/>
      <c r="TDP226" s="19"/>
      <c r="TDQ226" s="28"/>
      <c r="TDR226" s="32"/>
      <c r="TDS226" s="20"/>
      <c r="TDT226" s="18"/>
      <c r="TDU226" s="19"/>
      <c r="TDV226" s="28"/>
      <c r="TDW226" s="32"/>
      <c r="TDX226" s="20"/>
      <c r="TDY226" s="18"/>
      <c r="TDZ226" s="19"/>
      <c r="TEA226" s="28"/>
      <c r="TEB226" s="32"/>
      <c r="TEC226" s="20"/>
      <c r="TED226" s="18"/>
      <c r="TEE226" s="19"/>
      <c r="TEF226" s="28"/>
      <c r="TEG226" s="32"/>
      <c r="TEH226" s="20"/>
      <c r="TEI226" s="18"/>
      <c r="TEJ226" s="19"/>
      <c r="TEK226" s="28"/>
      <c r="TEL226" s="32"/>
      <c r="TEM226" s="20"/>
      <c r="TEN226" s="18"/>
      <c r="TEO226" s="19"/>
      <c r="TEP226" s="28"/>
      <c r="TEQ226" s="32"/>
      <c r="TER226" s="20"/>
      <c r="TES226" s="18"/>
      <c r="TET226" s="19"/>
      <c r="TEU226" s="28"/>
      <c r="TEV226" s="32"/>
      <c r="TEW226" s="20"/>
      <c r="TEX226" s="18"/>
      <c r="TEY226" s="19"/>
      <c r="TEZ226" s="28"/>
      <c r="TFA226" s="32"/>
      <c r="TFB226" s="20"/>
      <c r="TFC226" s="18"/>
      <c r="TFD226" s="19"/>
      <c r="TFE226" s="28"/>
      <c r="TFF226" s="32"/>
      <c r="TFG226" s="20"/>
      <c r="TFH226" s="18"/>
      <c r="TFI226" s="19"/>
      <c r="TFJ226" s="28"/>
      <c r="TFK226" s="32"/>
      <c r="TFL226" s="20"/>
      <c r="TFM226" s="18"/>
      <c r="TFN226" s="19"/>
      <c r="TFO226" s="28"/>
      <c r="TFP226" s="32"/>
      <c r="TFQ226" s="20"/>
      <c r="TFR226" s="18"/>
      <c r="TFS226" s="19"/>
      <c r="TFT226" s="28"/>
      <c r="TFU226" s="32"/>
      <c r="TFV226" s="20"/>
      <c r="TFW226" s="18"/>
      <c r="TFX226" s="19"/>
      <c r="TFY226" s="28"/>
      <c r="TFZ226" s="32"/>
      <c r="TGA226" s="20"/>
      <c r="TGB226" s="18"/>
      <c r="TGC226" s="19"/>
      <c r="TGD226" s="28"/>
      <c r="TGE226" s="32"/>
      <c r="TGF226" s="20"/>
      <c r="TGG226" s="18"/>
      <c r="TGH226" s="19"/>
      <c r="TGI226" s="28"/>
      <c r="TGJ226" s="32"/>
      <c r="TGK226" s="20"/>
      <c r="TGL226" s="18"/>
      <c r="TGM226" s="19"/>
      <c r="TGN226" s="28"/>
      <c r="TGO226" s="32"/>
      <c r="TGP226" s="20"/>
      <c r="TGQ226" s="18"/>
      <c r="TGR226" s="19"/>
      <c r="TGS226" s="28"/>
      <c r="TGT226" s="32"/>
      <c r="TGU226" s="20"/>
      <c r="TGV226" s="18"/>
      <c r="TGW226" s="19"/>
      <c r="TGX226" s="28"/>
      <c r="TGY226" s="32"/>
      <c r="TGZ226" s="20"/>
      <c r="THA226" s="18"/>
      <c r="THB226" s="19"/>
      <c r="THC226" s="28"/>
      <c r="THD226" s="32"/>
      <c r="THE226" s="20"/>
      <c r="THF226" s="18"/>
      <c r="THG226" s="19"/>
      <c r="THH226" s="28"/>
      <c r="THI226" s="32"/>
      <c r="THJ226" s="20"/>
      <c r="THK226" s="18"/>
      <c r="THL226" s="19"/>
      <c r="THM226" s="28"/>
      <c r="THN226" s="32"/>
      <c r="THO226" s="20"/>
      <c r="THP226" s="18"/>
      <c r="THQ226" s="19"/>
      <c r="THR226" s="28"/>
      <c r="THS226" s="32"/>
      <c r="THT226" s="20"/>
      <c r="THU226" s="18"/>
      <c r="THV226" s="19"/>
      <c r="THW226" s="28"/>
      <c r="THX226" s="32"/>
      <c r="THY226" s="20"/>
      <c r="THZ226" s="18"/>
      <c r="TIA226" s="19"/>
      <c r="TIB226" s="28"/>
      <c r="TIC226" s="32"/>
      <c r="TID226" s="20"/>
      <c r="TIE226" s="18"/>
      <c r="TIF226" s="19"/>
      <c r="TIG226" s="28"/>
      <c r="TIH226" s="32"/>
      <c r="TII226" s="20"/>
      <c r="TIJ226" s="18"/>
      <c r="TIK226" s="19"/>
      <c r="TIL226" s="28"/>
      <c r="TIM226" s="32"/>
      <c r="TIN226" s="20"/>
      <c r="TIO226" s="18"/>
      <c r="TIP226" s="19"/>
      <c r="TIQ226" s="28"/>
      <c r="TIR226" s="32"/>
      <c r="TIS226" s="20"/>
      <c r="TIT226" s="18"/>
      <c r="TIU226" s="19"/>
      <c r="TIV226" s="28"/>
      <c r="TIW226" s="32"/>
      <c r="TIX226" s="20"/>
      <c r="TIY226" s="18"/>
      <c r="TIZ226" s="19"/>
      <c r="TJA226" s="28"/>
      <c r="TJB226" s="32"/>
      <c r="TJC226" s="20"/>
      <c r="TJD226" s="18"/>
      <c r="TJE226" s="19"/>
      <c r="TJF226" s="28"/>
      <c r="TJG226" s="32"/>
      <c r="TJH226" s="20"/>
      <c r="TJI226" s="18"/>
      <c r="TJJ226" s="19"/>
      <c r="TJK226" s="28"/>
      <c r="TJL226" s="32"/>
      <c r="TJM226" s="20"/>
      <c r="TJN226" s="18"/>
      <c r="TJO226" s="19"/>
      <c r="TJP226" s="28"/>
      <c r="TJQ226" s="32"/>
      <c r="TJR226" s="20"/>
      <c r="TJS226" s="18"/>
      <c r="TJT226" s="19"/>
      <c r="TJU226" s="28"/>
      <c r="TJV226" s="32"/>
      <c r="TJW226" s="20"/>
      <c r="TJX226" s="18"/>
      <c r="TJY226" s="19"/>
      <c r="TJZ226" s="28"/>
      <c r="TKA226" s="32"/>
      <c r="TKB226" s="20"/>
      <c r="TKC226" s="18"/>
      <c r="TKD226" s="19"/>
      <c r="TKE226" s="28"/>
      <c r="TKF226" s="32"/>
      <c r="TKG226" s="20"/>
      <c r="TKH226" s="18"/>
      <c r="TKI226" s="19"/>
      <c r="TKJ226" s="28"/>
      <c r="TKK226" s="32"/>
      <c r="TKL226" s="20"/>
      <c r="TKM226" s="18"/>
      <c r="TKN226" s="19"/>
      <c r="TKO226" s="28"/>
      <c r="TKP226" s="32"/>
      <c r="TKQ226" s="20"/>
      <c r="TKR226" s="18"/>
      <c r="TKS226" s="19"/>
      <c r="TKT226" s="28"/>
      <c r="TKU226" s="32"/>
      <c r="TKV226" s="20"/>
      <c r="TKW226" s="18"/>
      <c r="TKX226" s="19"/>
      <c r="TKY226" s="28"/>
      <c r="TKZ226" s="32"/>
      <c r="TLA226" s="20"/>
      <c r="TLB226" s="18"/>
      <c r="TLC226" s="19"/>
      <c r="TLD226" s="28"/>
      <c r="TLE226" s="32"/>
      <c r="TLF226" s="20"/>
      <c r="TLG226" s="18"/>
      <c r="TLH226" s="19"/>
      <c r="TLI226" s="28"/>
      <c r="TLJ226" s="32"/>
      <c r="TLK226" s="20"/>
      <c r="TLL226" s="18"/>
      <c r="TLM226" s="19"/>
      <c r="TLN226" s="28"/>
      <c r="TLO226" s="32"/>
      <c r="TLP226" s="20"/>
      <c r="TLQ226" s="18"/>
      <c r="TLR226" s="19"/>
      <c r="TLS226" s="28"/>
      <c r="TLT226" s="32"/>
      <c r="TLU226" s="20"/>
      <c r="TLV226" s="18"/>
      <c r="TLW226" s="19"/>
      <c r="TLX226" s="28"/>
      <c r="TLY226" s="32"/>
      <c r="TLZ226" s="20"/>
      <c r="TMA226" s="18"/>
      <c r="TMB226" s="19"/>
      <c r="TMC226" s="28"/>
      <c r="TMD226" s="32"/>
      <c r="TME226" s="20"/>
      <c r="TMF226" s="18"/>
      <c r="TMG226" s="19"/>
      <c r="TMH226" s="28"/>
      <c r="TMI226" s="32"/>
      <c r="TMJ226" s="20"/>
      <c r="TMK226" s="18"/>
      <c r="TML226" s="19"/>
      <c r="TMM226" s="28"/>
      <c r="TMN226" s="32"/>
      <c r="TMO226" s="20"/>
      <c r="TMP226" s="18"/>
      <c r="TMQ226" s="19"/>
      <c r="TMR226" s="28"/>
      <c r="TMS226" s="32"/>
      <c r="TMT226" s="20"/>
      <c r="TMU226" s="18"/>
      <c r="TMV226" s="19"/>
      <c r="TMW226" s="28"/>
      <c r="TMX226" s="32"/>
      <c r="TMY226" s="20"/>
      <c r="TMZ226" s="18"/>
      <c r="TNA226" s="19"/>
      <c r="TNB226" s="28"/>
      <c r="TNC226" s="32"/>
      <c r="TND226" s="20"/>
      <c r="TNE226" s="18"/>
      <c r="TNF226" s="19"/>
      <c r="TNG226" s="28"/>
      <c r="TNH226" s="32"/>
      <c r="TNI226" s="20"/>
      <c r="TNJ226" s="18"/>
      <c r="TNK226" s="19"/>
      <c r="TNL226" s="28"/>
      <c r="TNM226" s="32"/>
      <c r="TNN226" s="20"/>
      <c r="TNO226" s="18"/>
      <c r="TNP226" s="19"/>
      <c r="TNQ226" s="28"/>
      <c r="TNR226" s="32"/>
      <c r="TNS226" s="20"/>
      <c r="TNT226" s="18"/>
      <c r="TNU226" s="19"/>
      <c r="TNV226" s="28"/>
      <c r="TNW226" s="32"/>
      <c r="TNX226" s="20"/>
      <c r="TNY226" s="18"/>
      <c r="TNZ226" s="19"/>
      <c r="TOA226" s="28"/>
      <c r="TOB226" s="32"/>
      <c r="TOC226" s="20"/>
      <c r="TOD226" s="18"/>
      <c r="TOE226" s="19"/>
      <c r="TOF226" s="28"/>
      <c r="TOG226" s="32"/>
      <c r="TOH226" s="20"/>
      <c r="TOI226" s="18"/>
      <c r="TOJ226" s="19"/>
      <c r="TOK226" s="28"/>
      <c r="TOL226" s="32"/>
      <c r="TOM226" s="20"/>
      <c r="TON226" s="18"/>
      <c r="TOO226" s="19"/>
      <c r="TOP226" s="28"/>
      <c r="TOQ226" s="32"/>
      <c r="TOR226" s="20"/>
      <c r="TOS226" s="18"/>
      <c r="TOT226" s="19"/>
      <c r="TOU226" s="28"/>
      <c r="TOV226" s="32"/>
      <c r="TOW226" s="20"/>
      <c r="TOX226" s="18"/>
      <c r="TOY226" s="19"/>
      <c r="TOZ226" s="28"/>
      <c r="TPA226" s="32"/>
      <c r="TPB226" s="20"/>
      <c r="TPC226" s="18"/>
      <c r="TPD226" s="19"/>
      <c r="TPE226" s="28"/>
      <c r="TPF226" s="32"/>
      <c r="TPG226" s="20"/>
      <c r="TPH226" s="18"/>
      <c r="TPI226" s="19"/>
      <c r="TPJ226" s="28"/>
      <c r="TPK226" s="32"/>
      <c r="TPL226" s="20"/>
      <c r="TPM226" s="18"/>
      <c r="TPN226" s="19"/>
      <c r="TPO226" s="28"/>
      <c r="TPP226" s="32"/>
      <c r="TPQ226" s="20"/>
      <c r="TPR226" s="18"/>
      <c r="TPS226" s="19"/>
      <c r="TPT226" s="28"/>
      <c r="TPU226" s="32"/>
      <c r="TPV226" s="20"/>
      <c r="TPW226" s="18"/>
      <c r="TPX226" s="19"/>
      <c r="TPY226" s="28"/>
      <c r="TPZ226" s="32"/>
      <c r="TQA226" s="20"/>
      <c r="TQB226" s="18"/>
      <c r="TQC226" s="19"/>
      <c r="TQD226" s="28"/>
      <c r="TQE226" s="32"/>
      <c r="TQF226" s="20"/>
      <c r="TQG226" s="18"/>
      <c r="TQH226" s="19"/>
      <c r="TQI226" s="28"/>
      <c r="TQJ226" s="32"/>
      <c r="TQK226" s="20"/>
      <c r="TQL226" s="18"/>
      <c r="TQM226" s="19"/>
      <c r="TQN226" s="28"/>
      <c r="TQO226" s="32"/>
      <c r="TQP226" s="20"/>
      <c r="TQQ226" s="18"/>
      <c r="TQR226" s="19"/>
      <c r="TQS226" s="28"/>
      <c r="TQT226" s="32"/>
      <c r="TQU226" s="20"/>
      <c r="TQV226" s="18"/>
      <c r="TQW226" s="19"/>
      <c r="TQX226" s="28"/>
      <c r="TQY226" s="32"/>
      <c r="TQZ226" s="20"/>
      <c r="TRA226" s="18"/>
      <c r="TRB226" s="19"/>
      <c r="TRC226" s="28"/>
      <c r="TRD226" s="32"/>
      <c r="TRE226" s="20"/>
      <c r="TRF226" s="18"/>
      <c r="TRG226" s="19"/>
      <c r="TRH226" s="28"/>
      <c r="TRI226" s="32"/>
      <c r="TRJ226" s="20"/>
      <c r="TRK226" s="18"/>
      <c r="TRL226" s="19"/>
      <c r="TRM226" s="28"/>
      <c r="TRN226" s="32"/>
      <c r="TRO226" s="20"/>
      <c r="TRP226" s="18"/>
      <c r="TRQ226" s="19"/>
      <c r="TRR226" s="28"/>
      <c r="TRS226" s="32"/>
      <c r="TRT226" s="20"/>
      <c r="TRU226" s="18"/>
      <c r="TRV226" s="19"/>
      <c r="TRW226" s="28"/>
      <c r="TRX226" s="32"/>
      <c r="TRY226" s="20"/>
      <c r="TRZ226" s="18"/>
      <c r="TSA226" s="19"/>
      <c r="TSB226" s="28"/>
      <c r="TSC226" s="32"/>
      <c r="TSD226" s="20"/>
      <c r="TSE226" s="18"/>
      <c r="TSF226" s="19"/>
      <c r="TSG226" s="28"/>
      <c r="TSH226" s="32"/>
      <c r="TSI226" s="20"/>
      <c r="TSJ226" s="18"/>
      <c r="TSK226" s="19"/>
      <c r="TSL226" s="28"/>
      <c r="TSM226" s="32"/>
      <c r="TSN226" s="20"/>
      <c r="TSO226" s="18"/>
      <c r="TSP226" s="19"/>
      <c r="TSQ226" s="28"/>
      <c r="TSR226" s="32"/>
      <c r="TSS226" s="20"/>
      <c r="TST226" s="18"/>
      <c r="TSU226" s="19"/>
      <c r="TSV226" s="28"/>
      <c r="TSW226" s="32"/>
      <c r="TSX226" s="20"/>
      <c r="TSY226" s="18"/>
      <c r="TSZ226" s="19"/>
      <c r="TTA226" s="28"/>
      <c r="TTB226" s="32"/>
      <c r="TTC226" s="20"/>
      <c r="TTD226" s="18"/>
      <c r="TTE226" s="19"/>
      <c r="TTF226" s="28"/>
      <c r="TTG226" s="32"/>
      <c r="TTH226" s="20"/>
      <c r="TTI226" s="18"/>
      <c r="TTJ226" s="19"/>
      <c r="TTK226" s="28"/>
      <c r="TTL226" s="32"/>
      <c r="TTM226" s="20"/>
      <c r="TTN226" s="18"/>
      <c r="TTO226" s="19"/>
      <c r="TTP226" s="28"/>
      <c r="TTQ226" s="32"/>
      <c r="TTR226" s="20"/>
      <c r="TTS226" s="18"/>
      <c r="TTT226" s="19"/>
      <c r="TTU226" s="28"/>
      <c r="TTV226" s="32"/>
      <c r="TTW226" s="20"/>
      <c r="TTX226" s="18"/>
      <c r="TTY226" s="19"/>
      <c r="TTZ226" s="28"/>
      <c r="TUA226" s="32"/>
      <c r="TUB226" s="20"/>
      <c r="TUC226" s="18"/>
      <c r="TUD226" s="19"/>
      <c r="TUE226" s="28"/>
      <c r="TUF226" s="32"/>
      <c r="TUG226" s="20"/>
      <c r="TUH226" s="18"/>
      <c r="TUI226" s="19"/>
      <c r="TUJ226" s="28"/>
      <c r="TUK226" s="32"/>
      <c r="TUL226" s="20"/>
      <c r="TUM226" s="18"/>
      <c r="TUN226" s="19"/>
      <c r="TUO226" s="28"/>
      <c r="TUP226" s="32"/>
      <c r="TUQ226" s="20"/>
      <c r="TUR226" s="18"/>
      <c r="TUS226" s="19"/>
      <c r="TUT226" s="28"/>
      <c r="TUU226" s="32"/>
      <c r="TUV226" s="20"/>
      <c r="TUW226" s="18"/>
      <c r="TUX226" s="19"/>
      <c r="TUY226" s="28"/>
      <c r="TUZ226" s="32"/>
      <c r="TVA226" s="20"/>
      <c r="TVB226" s="18"/>
      <c r="TVC226" s="19"/>
      <c r="TVD226" s="28"/>
      <c r="TVE226" s="32"/>
      <c r="TVF226" s="20"/>
      <c r="TVG226" s="18"/>
      <c r="TVH226" s="19"/>
      <c r="TVI226" s="28"/>
      <c r="TVJ226" s="32"/>
      <c r="TVK226" s="20"/>
      <c r="TVL226" s="18"/>
      <c r="TVM226" s="19"/>
      <c r="TVN226" s="28"/>
      <c r="TVO226" s="32"/>
      <c r="TVP226" s="20"/>
      <c r="TVQ226" s="18"/>
      <c r="TVR226" s="19"/>
      <c r="TVS226" s="28"/>
      <c r="TVT226" s="32"/>
      <c r="TVU226" s="20"/>
      <c r="TVV226" s="18"/>
      <c r="TVW226" s="19"/>
      <c r="TVX226" s="28"/>
      <c r="TVY226" s="32"/>
      <c r="TVZ226" s="20"/>
      <c r="TWA226" s="18"/>
      <c r="TWB226" s="19"/>
      <c r="TWC226" s="28"/>
      <c r="TWD226" s="32"/>
      <c r="TWE226" s="20"/>
      <c r="TWF226" s="18"/>
      <c r="TWG226" s="19"/>
      <c r="TWH226" s="28"/>
      <c r="TWI226" s="32"/>
      <c r="TWJ226" s="20"/>
      <c r="TWK226" s="18"/>
      <c r="TWL226" s="19"/>
      <c r="TWM226" s="28"/>
      <c r="TWN226" s="32"/>
      <c r="TWO226" s="20"/>
      <c r="TWP226" s="18"/>
      <c r="TWQ226" s="19"/>
      <c r="TWR226" s="28"/>
      <c r="TWS226" s="32"/>
      <c r="TWT226" s="20"/>
      <c r="TWU226" s="18"/>
      <c r="TWV226" s="19"/>
      <c r="TWW226" s="28"/>
      <c r="TWX226" s="32"/>
      <c r="TWY226" s="20"/>
      <c r="TWZ226" s="18"/>
      <c r="TXA226" s="19"/>
      <c r="TXB226" s="28"/>
      <c r="TXC226" s="32"/>
      <c r="TXD226" s="20"/>
      <c r="TXE226" s="18"/>
      <c r="TXF226" s="19"/>
      <c r="TXG226" s="28"/>
      <c r="TXH226" s="32"/>
      <c r="TXI226" s="20"/>
      <c r="TXJ226" s="18"/>
      <c r="TXK226" s="19"/>
      <c r="TXL226" s="28"/>
      <c r="TXM226" s="32"/>
      <c r="TXN226" s="20"/>
      <c r="TXO226" s="18"/>
      <c r="TXP226" s="19"/>
      <c r="TXQ226" s="28"/>
      <c r="TXR226" s="32"/>
      <c r="TXS226" s="20"/>
      <c r="TXT226" s="18"/>
      <c r="TXU226" s="19"/>
      <c r="TXV226" s="28"/>
      <c r="TXW226" s="32"/>
      <c r="TXX226" s="20"/>
      <c r="TXY226" s="18"/>
      <c r="TXZ226" s="19"/>
      <c r="TYA226" s="28"/>
      <c r="TYB226" s="32"/>
      <c r="TYC226" s="20"/>
      <c r="TYD226" s="18"/>
      <c r="TYE226" s="19"/>
      <c r="TYF226" s="28"/>
      <c r="TYG226" s="32"/>
      <c r="TYH226" s="20"/>
      <c r="TYI226" s="18"/>
      <c r="TYJ226" s="19"/>
      <c r="TYK226" s="28"/>
      <c r="TYL226" s="32"/>
      <c r="TYM226" s="20"/>
      <c r="TYN226" s="18"/>
      <c r="TYO226" s="19"/>
      <c r="TYP226" s="28"/>
      <c r="TYQ226" s="32"/>
      <c r="TYR226" s="20"/>
      <c r="TYS226" s="18"/>
      <c r="TYT226" s="19"/>
      <c r="TYU226" s="28"/>
      <c r="TYV226" s="32"/>
      <c r="TYW226" s="20"/>
      <c r="TYX226" s="18"/>
      <c r="TYY226" s="19"/>
      <c r="TYZ226" s="28"/>
      <c r="TZA226" s="32"/>
      <c r="TZB226" s="20"/>
      <c r="TZC226" s="18"/>
      <c r="TZD226" s="19"/>
      <c r="TZE226" s="28"/>
      <c r="TZF226" s="32"/>
      <c r="TZG226" s="20"/>
      <c r="TZH226" s="18"/>
      <c r="TZI226" s="19"/>
      <c r="TZJ226" s="28"/>
      <c r="TZK226" s="32"/>
      <c r="TZL226" s="20"/>
      <c r="TZM226" s="18"/>
      <c r="TZN226" s="19"/>
      <c r="TZO226" s="28"/>
      <c r="TZP226" s="32"/>
      <c r="TZQ226" s="20"/>
      <c r="TZR226" s="18"/>
      <c r="TZS226" s="19"/>
      <c r="TZT226" s="28"/>
      <c r="TZU226" s="32"/>
      <c r="TZV226" s="20"/>
      <c r="TZW226" s="18"/>
      <c r="TZX226" s="19"/>
      <c r="TZY226" s="28"/>
      <c r="TZZ226" s="32"/>
      <c r="UAA226" s="20"/>
      <c r="UAB226" s="18"/>
      <c r="UAC226" s="19"/>
      <c r="UAD226" s="28"/>
      <c r="UAE226" s="32"/>
      <c r="UAF226" s="20"/>
      <c r="UAG226" s="18"/>
      <c r="UAH226" s="19"/>
      <c r="UAI226" s="28"/>
      <c r="UAJ226" s="32"/>
      <c r="UAK226" s="20"/>
      <c r="UAL226" s="18"/>
      <c r="UAM226" s="19"/>
      <c r="UAN226" s="28"/>
      <c r="UAO226" s="32"/>
      <c r="UAP226" s="20"/>
      <c r="UAQ226" s="18"/>
      <c r="UAR226" s="19"/>
      <c r="UAS226" s="28"/>
      <c r="UAT226" s="32"/>
      <c r="UAU226" s="20"/>
      <c r="UAV226" s="18"/>
      <c r="UAW226" s="19"/>
      <c r="UAX226" s="28"/>
      <c r="UAY226" s="32"/>
      <c r="UAZ226" s="20"/>
      <c r="UBA226" s="18"/>
      <c r="UBB226" s="19"/>
      <c r="UBC226" s="28"/>
      <c r="UBD226" s="32"/>
      <c r="UBE226" s="20"/>
      <c r="UBF226" s="18"/>
      <c r="UBG226" s="19"/>
      <c r="UBH226" s="28"/>
      <c r="UBI226" s="32"/>
      <c r="UBJ226" s="20"/>
      <c r="UBK226" s="18"/>
      <c r="UBL226" s="19"/>
      <c r="UBM226" s="28"/>
      <c r="UBN226" s="32"/>
      <c r="UBO226" s="20"/>
      <c r="UBP226" s="18"/>
      <c r="UBQ226" s="19"/>
      <c r="UBR226" s="28"/>
      <c r="UBS226" s="32"/>
      <c r="UBT226" s="20"/>
      <c r="UBU226" s="18"/>
      <c r="UBV226" s="19"/>
      <c r="UBW226" s="28"/>
      <c r="UBX226" s="32"/>
      <c r="UBY226" s="20"/>
      <c r="UBZ226" s="18"/>
      <c r="UCA226" s="19"/>
      <c r="UCB226" s="28"/>
      <c r="UCC226" s="32"/>
      <c r="UCD226" s="20"/>
      <c r="UCE226" s="18"/>
      <c r="UCF226" s="19"/>
      <c r="UCG226" s="28"/>
      <c r="UCH226" s="32"/>
      <c r="UCI226" s="20"/>
      <c r="UCJ226" s="18"/>
      <c r="UCK226" s="19"/>
      <c r="UCL226" s="28"/>
      <c r="UCM226" s="32"/>
      <c r="UCN226" s="20"/>
      <c r="UCO226" s="18"/>
      <c r="UCP226" s="19"/>
      <c r="UCQ226" s="28"/>
      <c r="UCR226" s="32"/>
      <c r="UCS226" s="20"/>
      <c r="UCT226" s="18"/>
      <c r="UCU226" s="19"/>
      <c r="UCV226" s="28"/>
      <c r="UCW226" s="32"/>
      <c r="UCX226" s="20"/>
      <c r="UCY226" s="18"/>
      <c r="UCZ226" s="19"/>
      <c r="UDA226" s="28"/>
      <c r="UDB226" s="32"/>
      <c r="UDC226" s="20"/>
      <c r="UDD226" s="18"/>
      <c r="UDE226" s="19"/>
      <c r="UDF226" s="28"/>
      <c r="UDG226" s="32"/>
      <c r="UDH226" s="20"/>
      <c r="UDI226" s="18"/>
      <c r="UDJ226" s="19"/>
      <c r="UDK226" s="28"/>
      <c r="UDL226" s="32"/>
      <c r="UDM226" s="20"/>
      <c r="UDN226" s="18"/>
      <c r="UDO226" s="19"/>
      <c r="UDP226" s="28"/>
      <c r="UDQ226" s="32"/>
      <c r="UDR226" s="20"/>
      <c r="UDS226" s="18"/>
      <c r="UDT226" s="19"/>
      <c r="UDU226" s="28"/>
      <c r="UDV226" s="32"/>
      <c r="UDW226" s="20"/>
      <c r="UDX226" s="18"/>
      <c r="UDY226" s="19"/>
      <c r="UDZ226" s="28"/>
      <c r="UEA226" s="32"/>
      <c r="UEB226" s="20"/>
      <c r="UEC226" s="18"/>
      <c r="UED226" s="19"/>
      <c r="UEE226" s="28"/>
      <c r="UEF226" s="32"/>
      <c r="UEG226" s="20"/>
      <c r="UEH226" s="18"/>
      <c r="UEI226" s="19"/>
      <c r="UEJ226" s="28"/>
      <c r="UEK226" s="32"/>
      <c r="UEL226" s="20"/>
      <c r="UEM226" s="18"/>
      <c r="UEN226" s="19"/>
      <c r="UEO226" s="28"/>
      <c r="UEP226" s="32"/>
      <c r="UEQ226" s="20"/>
      <c r="UER226" s="18"/>
      <c r="UES226" s="19"/>
      <c r="UET226" s="28"/>
      <c r="UEU226" s="32"/>
      <c r="UEV226" s="20"/>
      <c r="UEW226" s="18"/>
      <c r="UEX226" s="19"/>
      <c r="UEY226" s="28"/>
      <c r="UEZ226" s="32"/>
      <c r="UFA226" s="20"/>
      <c r="UFB226" s="18"/>
      <c r="UFC226" s="19"/>
      <c r="UFD226" s="28"/>
      <c r="UFE226" s="32"/>
      <c r="UFF226" s="20"/>
      <c r="UFG226" s="18"/>
      <c r="UFH226" s="19"/>
      <c r="UFI226" s="28"/>
      <c r="UFJ226" s="32"/>
      <c r="UFK226" s="20"/>
      <c r="UFL226" s="18"/>
      <c r="UFM226" s="19"/>
      <c r="UFN226" s="28"/>
      <c r="UFO226" s="32"/>
      <c r="UFP226" s="20"/>
      <c r="UFQ226" s="18"/>
      <c r="UFR226" s="19"/>
      <c r="UFS226" s="28"/>
      <c r="UFT226" s="32"/>
      <c r="UFU226" s="20"/>
      <c r="UFV226" s="18"/>
      <c r="UFW226" s="19"/>
      <c r="UFX226" s="28"/>
      <c r="UFY226" s="32"/>
      <c r="UFZ226" s="20"/>
      <c r="UGA226" s="18"/>
      <c r="UGB226" s="19"/>
      <c r="UGC226" s="28"/>
      <c r="UGD226" s="32"/>
      <c r="UGE226" s="20"/>
      <c r="UGF226" s="18"/>
      <c r="UGG226" s="19"/>
      <c r="UGH226" s="28"/>
      <c r="UGI226" s="32"/>
      <c r="UGJ226" s="20"/>
      <c r="UGK226" s="18"/>
      <c r="UGL226" s="19"/>
      <c r="UGM226" s="28"/>
      <c r="UGN226" s="32"/>
      <c r="UGO226" s="20"/>
      <c r="UGP226" s="18"/>
      <c r="UGQ226" s="19"/>
      <c r="UGR226" s="28"/>
      <c r="UGS226" s="32"/>
      <c r="UGT226" s="20"/>
      <c r="UGU226" s="18"/>
      <c r="UGV226" s="19"/>
      <c r="UGW226" s="28"/>
      <c r="UGX226" s="32"/>
      <c r="UGY226" s="20"/>
      <c r="UGZ226" s="18"/>
      <c r="UHA226" s="19"/>
      <c r="UHB226" s="28"/>
      <c r="UHC226" s="32"/>
      <c r="UHD226" s="20"/>
      <c r="UHE226" s="18"/>
      <c r="UHF226" s="19"/>
      <c r="UHG226" s="28"/>
      <c r="UHH226" s="32"/>
      <c r="UHI226" s="20"/>
      <c r="UHJ226" s="18"/>
      <c r="UHK226" s="19"/>
      <c r="UHL226" s="28"/>
      <c r="UHM226" s="32"/>
      <c r="UHN226" s="20"/>
      <c r="UHO226" s="18"/>
      <c r="UHP226" s="19"/>
      <c r="UHQ226" s="28"/>
      <c r="UHR226" s="32"/>
      <c r="UHS226" s="20"/>
      <c r="UHT226" s="18"/>
      <c r="UHU226" s="19"/>
      <c r="UHV226" s="28"/>
      <c r="UHW226" s="32"/>
      <c r="UHX226" s="20"/>
      <c r="UHY226" s="18"/>
      <c r="UHZ226" s="19"/>
      <c r="UIA226" s="28"/>
      <c r="UIB226" s="32"/>
      <c r="UIC226" s="20"/>
      <c r="UID226" s="18"/>
      <c r="UIE226" s="19"/>
      <c r="UIF226" s="28"/>
      <c r="UIG226" s="32"/>
      <c r="UIH226" s="20"/>
      <c r="UII226" s="18"/>
      <c r="UIJ226" s="19"/>
      <c r="UIK226" s="28"/>
      <c r="UIL226" s="32"/>
      <c r="UIM226" s="20"/>
      <c r="UIN226" s="18"/>
      <c r="UIO226" s="19"/>
      <c r="UIP226" s="28"/>
      <c r="UIQ226" s="32"/>
      <c r="UIR226" s="20"/>
      <c r="UIS226" s="18"/>
      <c r="UIT226" s="19"/>
      <c r="UIU226" s="28"/>
      <c r="UIV226" s="32"/>
      <c r="UIW226" s="20"/>
      <c r="UIX226" s="18"/>
      <c r="UIY226" s="19"/>
      <c r="UIZ226" s="28"/>
      <c r="UJA226" s="32"/>
      <c r="UJB226" s="20"/>
      <c r="UJC226" s="18"/>
      <c r="UJD226" s="19"/>
      <c r="UJE226" s="28"/>
      <c r="UJF226" s="32"/>
      <c r="UJG226" s="20"/>
      <c r="UJH226" s="18"/>
      <c r="UJI226" s="19"/>
      <c r="UJJ226" s="28"/>
      <c r="UJK226" s="32"/>
      <c r="UJL226" s="20"/>
      <c r="UJM226" s="18"/>
      <c r="UJN226" s="19"/>
      <c r="UJO226" s="28"/>
      <c r="UJP226" s="32"/>
      <c r="UJQ226" s="20"/>
      <c r="UJR226" s="18"/>
      <c r="UJS226" s="19"/>
      <c r="UJT226" s="28"/>
      <c r="UJU226" s="32"/>
      <c r="UJV226" s="20"/>
      <c r="UJW226" s="18"/>
      <c r="UJX226" s="19"/>
      <c r="UJY226" s="28"/>
      <c r="UJZ226" s="32"/>
      <c r="UKA226" s="20"/>
      <c r="UKB226" s="18"/>
      <c r="UKC226" s="19"/>
      <c r="UKD226" s="28"/>
      <c r="UKE226" s="32"/>
      <c r="UKF226" s="20"/>
      <c r="UKG226" s="18"/>
      <c r="UKH226" s="19"/>
      <c r="UKI226" s="28"/>
      <c r="UKJ226" s="32"/>
      <c r="UKK226" s="20"/>
      <c r="UKL226" s="18"/>
      <c r="UKM226" s="19"/>
      <c r="UKN226" s="28"/>
      <c r="UKO226" s="32"/>
      <c r="UKP226" s="20"/>
      <c r="UKQ226" s="18"/>
      <c r="UKR226" s="19"/>
      <c r="UKS226" s="28"/>
      <c r="UKT226" s="32"/>
      <c r="UKU226" s="20"/>
      <c r="UKV226" s="18"/>
      <c r="UKW226" s="19"/>
      <c r="UKX226" s="28"/>
      <c r="UKY226" s="32"/>
      <c r="UKZ226" s="20"/>
      <c r="ULA226" s="18"/>
      <c r="ULB226" s="19"/>
      <c r="ULC226" s="28"/>
      <c r="ULD226" s="32"/>
      <c r="ULE226" s="20"/>
      <c r="ULF226" s="18"/>
      <c r="ULG226" s="19"/>
      <c r="ULH226" s="28"/>
      <c r="ULI226" s="32"/>
      <c r="ULJ226" s="20"/>
      <c r="ULK226" s="18"/>
      <c r="ULL226" s="19"/>
      <c r="ULM226" s="28"/>
      <c r="ULN226" s="32"/>
      <c r="ULO226" s="20"/>
      <c r="ULP226" s="18"/>
      <c r="ULQ226" s="19"/>
      <c r="ULR226" s="28"/>
      <c r="ULS226" s="32"/>
      <c r="ULT226" s="20"/>
      <c r="ULU226" s="18"/>
      <c r="ULV226" s="19"/>
      <c r="ULW226" s="28"/>
      <c r="ULX226" s="32"/>
      <c r="ULY226" s="20"/>
      <c r="ULZ226" s="18"/>
      <c r="UMA226" s="19"/>
      <c r="UMB226" s="28"/>
      <c r="UMC226" s="32"/>
      <c r="UMD226" s="20"/>
      <c r="UME226" s="18"/>
      <c r="UMF226" s="19"/>
      <c r="UMG226" s="28"/>
      <c r="UMH226" s="32"/>
      <c r="UMI226" s="20"/>
      <c r="UMJ226" s="18"/>
      <c r="UMK226" s="19"/>
      <c r="UML226" s="28"/>
      <c r="UMM226" s="32"/>
      <c r="UMN226" s="20"/>
      <c r="UMO226" s="18"/>
      <c r="UMP226" s="19"/>
      <c r="UMQ226" s="28"/>
      <c r="UMR226" s="32"/>
      <c r="UMS226" s="20"/>
      <c r="UMT226" s="18"/>
      <c r="UMU226" s="19"/>
      <c r="UMV226" s="28"/>
      <c r="UMW226" s="32"/>
      <c r="UMX226" s="20"/>
      <c r="UMY226" s="18"/>
      <c r="UMZ226" s="19"/>
      <c r="UNA226" s="28"/>
      <c r="UNB226" s="32"/>
      <c r="UNC226" s="20"/>
      <c r="UND226" s="18"/>
      <c r="UNE226" s="19"/>
      <c r="UNF226" s="28"/>
      <c r="UNG226" s="32"/>
      <c r="UNH226" s="20"/>
      <c r="UNI226" s="18"/>
      <c r="UNJ226" s="19"/>
      <c r="UNK226" s="28"/>
      <c r="UNL226" s="32"/>
      <c r="UNM226" s="20"/>
      <c r="UNN226" s="18"/>
      <c r="UNO226" s="19"/>
      <c r="UNP226" s="28"/>
      <c r="UNQ226" s="32"/>
      <c r="UNR226" s="20"/>
      <c r="UNS226" s="18"/>
      <c r="UNT226" s="19"/>
      <c r="UNU226" s="28"/>
      <c r="UNV226" s="32"/>
      <c r="UNW226" s="20"/>
      <c r="UNX226" s="18"/>
      <c r="UNY226" s="19"/>
      <c r="UNZ226" s="28"/>
      <c r="UOA226" s="32"/>
      <c r="UOB226" s="20"/>
      <c r="UOC226" s="18"/>
      <c r="UOD226" s="19"/>
      <c r="UOE226" s="28"/>
      <c r="UOF226" s="32"/>
      <c r="UOG226" s="20"/>
      <c r="UOH226" s="18"/>
      <c r="UOI226" s="19"/>
      <c r="UOJ226" s="28"/>
      <c r="UOK226" s="32"/>
      <c r="UOL226" s="20"/>
      <c r="UOM226" s="18"/>
      <c r="UON226" s="19"/>
      <c r="UOO226" s="28"/>
      <c r="UOP226" s="32"/>
      <c r="UOQ226" s="20"/>
      <c r="UOR226" s="18"/>
      <c r="UOS226" s="19"/>
      <c r="UOT226" s="28"/>
      <c r="UOU226" s="32"/>
      <c r="UOV226" s="20"/>
      <c r="UOW226" s="18"/>
      <c r="UOX226" s="19"/>
      <c r="UOY226" s="28"/>
      <c r="UOZ226" s="32"/>
      <c r="UPA226" s="20"/>
      <c r="UPB226" s="18"/>
      <c r="UPC226" s="19"/>
      <c r="UPD226" s="28"/>
      <c r="UPE226" s="32"/>
      <c r="UPF226" s="20"/>
      <c r="UPG226" s="18"/>
      <c r="UPH226" s="19"/>
      <c r="UPI226" s="28"/>
      <c r="UPJ226" s="32"/>
      <c r="UPK226" s="20"/>
      <c r="UPL226" s="18"/>
      <c r="UPM226" s="19"/>
      <c r="UPN226" s="28"/>
      <c r="UPO226" s="32"/>
      <c r="UPP226" s="20"/>
      <c r="UPQ226" s="18"/>
      <c r="UPR226" s="19"/>
      <c r="UPS226" s="28"/>
      <c r="UPT226" s="32"/>
      <c r="UPU226" s="20"/>
      <c r="UPV226" s="18"/>
      <c r="UPW226" s="19"/>
      <c r="UPX226" s="28"/>
      <c r="UPY226" s="32"/>
      <c r="UPZ226" s="20"/>
      <c r="UQA226" s="18"/>
      <c r="UQB226" s="19"/>
      <c r="UQC226" s="28"/>
      <c r="UQD226" s="32"/>
      <c r="UQE226" s="20"/>
      <c r="UQF226" s="18"/>
      <c r="UQG226" s="19"/>
      <c r="UQH226" s="28"/>
      <c r="UQI226" s="32"/>
      <c r="UQJ226" s="20"/>
      <c r="UQK226" s="18"/>
      <c r="UQL226" s="19"/>
      <c r="UQM226" s="28"/>
      <c r="UQN226" s="32"/>
      <c r="UQO226" s="20"/>
      <c r="UQP226" s="18"/>
      <c r="UQQ226" s="19"/>
      <c r="UQR226" s="28"/>
      <c r="UQS226" s="32"/>
      <c r="UQT226" s="20"/>
      <c r="UQU226" s="18"/>
      <c r="UQV226" s="19"/>
      <c r="UQW226" s="28"/>
      <c r="UQX226" s="32"/>
      <c r="UQY226" s="20"/>
      <c r="UQZ226" s="18"/>
      <c r="URA226" s="19"/>
      <c r="URB226" s="28"/>
      <c r="URC226" s="32"/>
      <c r="URD226" s="20"/>
      <c r="URE226" s="18"/>
      <c r="URF226" s="19"/>
      <c r="URG226" s="28"/>
      <c r="URH226" s="32"/>
      <c r="URI226" s="20"/>
      <c r="URJ226" s="18"/>
      <c r="URK226" s="19"/>
      <c r="URL226" s="28"/>
      <c r="URM226" s="32"/>
      <c r="URN226" s="20"/>
      <c r="URO226" s="18"/>
      <c r="URP226" s="19"/>
      <c r="URQ226" s="28"/>
      <c r="URR226" s="32"/>
      <c r="URS226" s="20"/>
      <c r="URT226" s="18"/>
      <c r="URU226" s="19"/>
      <c r="URV226" s="28"/>
      <c r="URW226" s="32"/>
      <c r="URX226" s="20"/>
      <c r="URY226" s="18"/>
      <c r="URZ226" s="19"/>
      <c r="USA226" s="28"/>
      <c r="USB226" s="32"/>
      <c r="USC226" s="20"/>
      <c r="USD226" s="18"/>
      <c r="USE226" s="19"/>
      <c r="USF226" s="28"/>
      <c r="USG226" s="32"/>
      <c r="USH226" s="20"/>
      <c r="USI226" s="18"/>
      <c r="USJ226" s="19"/>
      <c r="USK226" s="28"/>
      <c r="USL226" s="32"/>
      <c r="USM226" s="20"/>
      <c r="USN226" s="18"/>
      <c r="USO226" s="19"/>
      <c r="USP226" s="28"/>
      <c r="USQ226" s="32"/>
      <c r="USR226" s="20"/>
      <c r="USS226" s="18"/>
      <c r="UST226" s="19"/>
      <c r="USU226" s="28"/>
      <c r="USV226" s="32"/>
      <c r="USW226" s="20"/>
      <c r="USX226" s="18"/>
      <c r="USY226" s="19"/>
      <c r="USZ226" s="28"/>
      <c r="UTA226" s="32"/>
      <c r="UTB226" s="20"/>
      <c r="UTC226" s="18"/>
      <c r="UTD226" s="19"/>
      <c r="UTE226" s="28"/>
      <c r="UTF226" s="32"/>
      <c r="UTG226" s="20"/>
      <c r="UTH226" s="18"/>
      <c r="UTI226" s="19"/>
      <c r="UTJ226" s="28"/>
      <c r="UTK226" s="32"/>
      <c r="UTL226" s="20"/>
      <c r="UTM226" s="18"/>
      <c r="UTN226" s="19"/>
      <c r="UTO226" s="28"/>
      <c r="UTP226" s="32"/>
      <c r="UTQ226" s="20"/>
      <c r="UTR226" s="18"/>
      <c r="UTS226" s="19"/>
      <c r="UTT226" s="28"/>
      <c r="UTU226" s="32"/>
      <c r="UTV226" s="20"/>
      <c r="UTW226" s="18"/>
      <c r="UTX226" s="19"/>
      <c r="UTY226" s="28"/>
      <c r="UTZ226" s="32"/>
      <c r="UUA226" s="20"/>
      <c r="UUB226" s="18"/>
      <c r="UUC226" s="19"/>
      <c r="UUD226" s="28"/>
      <c r="UUE226" s="32"/>
      <c r="UUF226" s="20"/>
      <c r="UUG226" s="18"/>
      <c r="UUH226" s="19"/>
      <c r="UUI226" s="28"/>
      <c r="UUJ226" s="32"/>
      <c r="UUK226" s="20"/>
      <c r="UUL226" s="18"/>
      <c r="UUM226" s="19"/>
      <c r="UUN226" s="28"/>
      <c r="UUO226" s="32"/>
      <c r="UUP226" s="20"/>
      <c r="UUQ226" s="18"/>
      <c r="UUR226" s="19"/>
      <c r="UUS226" s="28"/>
      <c r="UUT226" s="32"/>
      <c r="UUU226" s="20"/>
      <c r="UUV226" s="18"/>
      <c r="UUW226" s="19"/>
      <c r="UUX226" s="28"/>
      <c r="UUY226" s="32"/>
      <c r="UUZ226" s="20"/>
      <c r="UVA226" s="18"/>
      <c r="UVB226" s="19"/>
      <c r="UVC226" s="28"/>
      <c r="UVD226" s="32"/>
      <c r="UVE226" s="20"/>
      <c r="UVF226" s="18"/>
      <c r="UVG226" s="19"/>
      <c r="UVH226" s="28"/>
      <c r="UVI226" s="32"/>
      <c r="UVJ226" s="20"/>
      <c r="UVK226" s="18"/>
      <c r="UVL226" s="19"/>
      <c r="UVM226" s="28"/>
      <c r="UVN226" s="32"/>
      <c r="UVO226" s="20"/>
      <c r="UVP226" s="18"/>
      <c r="UVQ226" s="19"/>
      <c r="UVR226" s="28"/>
      <c r="UVS226" s="32"/>
      <c r="UVT226" s="20"/>
      <c r="UVU226" s="18"/>
      <c r="UVV226" s="19"/>
      <c r="UVW226" s="28"/>
      <c r="UVX226" s="32"/>
      <c r="UVY226" s="20"/>
      <c r="UVZ226" s="18"/>
      <c r="UWA226" s="19"/>
      <c r="UWB226" s="28"/>
      <c r="UWC226" s="32"/>
      <c r="UWD226" s="20"/>
      <c r="UWE226" s="18"/>
      <c r="UWF226" s="19"/>
      <c r="UWG226" s="28"/>
      <c r="UWH226" s="32"/>
      <c r="UWI226" s="20"/>
      <c r="UWJ226" s="18"/>
      <c r="UWK226" s="19"/>
      <c r="UWL226" s="28"/>
      <c r="UWM226" s="32"/>
      <c r="UWN226" s="20"/>
      <c r="UWO226" s="18"/>
      <c r="UWP226" s="19"/>
      <c r="UWQ226" s="28"/>
      <c r="UWR226" s="32"/>
      <c r="UWS226" s="20"/>
      <c r="UWT226" s="18"/>
      <c r="UWU226" s="19"/>
      <c r="UWV226" s="28"/>
      <c r="UWW226" s="32"/>
      <c r="UWX226" s="20"/>
      <c r="UWY226" s="18"/>
      <c r="UWZ226" s="19"/>
      <c r="UXA226" s="28"/>
      <c r="UXB226" s="32"/>
      <c r="UXC226" s="20"/>
      <c r="UXD226" s="18"/>
      <c r="UXE226" s="19"/>
      <c r="UXF226" s="28"/>
      <c r="UXG226" s="32"/>
      <c r="UXH226" s="20"/>
      <c r="UXI226" s="18"/>
      <c r="UXJ226" s="19"/>
      <c r="UXK226" s="28"/>
      <c r="UXL226" s="32"/>
      <c r="UXM226" s="20"/>
      <c r="UXN226" s="18"/>
      <c r="UXO226" s="19"/>
      <c r="UXP226" s="28"/>
      <c r="UXQ226" s="32"/>
      <c r="UXR226" s="20"/>
      <c r="UXS226" s="18"/>
      <c r="UXT226" s="19"/>
      <c r="UXU226" s="28"/>
      <c r="UXV226" s="32"/>
      <c r="UXW226" s="20"/>
      <c r="UXX226" s="18"/>
      <c r="UXY226" s="19"/>
      <c r="UXZ226" s="28"/>
      <c r="UYA226" s="32"/>
      <c r="UYB226" s="20"/>
      <c r="UYC226" s="18"/>
      <c r="UYD226" s="19"/>
      <c r="UYE226" s="28"/>
      <c r="UYF226" s="32"/>
      <c r="UYG226" s="20"/>
      <c r="UYH226" s="18"/>
      <c r="UYI226" s="19"/>
      <c r="UYJ226" s="28"/>
      <c r="UYK226" s="32"/>
      <c r="UYL226" s="20"/>
      <c r="UYM226" s="18"/>
      <c r="UYN226" s="19"/>
      <c r="UYO226" s="28"/>
      <c r="UYP226" s="32"/>
      <c r="UYQ226" s="20"/>
      <c r="UYR226" s="18"/>
      <c r="UYS226" s="19"/>
      <c r="UYT226" s="28"/>
      <c r="UYU226" s="32"/>
      <c r="UYV226" s="20"/>
      <c r="UYW226" s="18"/>
      <c r="UYX226" s="19"/>
      <c r="UYY226" s="28"/>
      <c r="UYZ226" s="32"/>
      <c r="UZA226" s="20"/>
      <c r="UZB226" s="18"/>
      <c r="UZC226" s="19"/>
      <c r="UZD226" s="28"/>
      <c r="UZE226" s="32"/>
      <c r="UZF226" s="20"/>
      <c r="UZG226" s="18"/>
      <c r="UZH226" s="19"/>
      <c r="UZI226" s="28"/>
      <c r="UZJ226" s="32"/>
      <c r="UZK226" s="20"/>
      <c r="UZL226" s="18"/>
      <c r="UZM226" s="19"/>
      <c r="UZN226" s="28"/>
      <c r="UZO226" s="32"/>
      <c r="UZP226" s="20"/>
      <c r="UZQ226" s="18"/>
      <c r="UZR226" s="19"/>
      <c r="UZS226" s="28"/>
      <c r="UZT226" s="32"/>
      <c r="UZU226" s="20"/>
      <c r="UZV226" s="18"/>
      <c r="UZW226" s="19"/>
      <c r="UZX226" s="28"/>
      <c r="UZY226" s="32"/>
      <c r="UZZ226" s="20"/>
      <c r="VAA226" s="18"/>
      <c r="VAB226" s="19"/>
      <c r="VAC226" s="28"/>
      <c r="VAD226" s="32"/>
      <c r="VAE226" s="20"/>
      <c r="VAF226" s="18"/>
      <c r="VAG226" s="19"/>
      <c r="VAH226" s="28"/>
      <c r="VAI226" s="32"/>
      <c r="VAJ226" s="20"/>
      <c r="VAK226" s="18"/>
      <c r="VAL226" s="19"/>
      <c r="VAM226" s="28"/>
      <c r="VAN226" s="32"/>
      <c r="VAO226" s="20"/>
      <c r="VAP226" s="18"/>
      <c r="VAQ226" s="19"/>
      <c r="VAR226" s="28"/>
      <c r="VAS226" s="32"/>
      <c r="VAT226" s="20"/>
      <c r="VAU226" s="18"/>
      <c r="VAV226" s="19"/>
      <c r="VAW226" s="28"/>
      <c r="VAX226" s="32"/>
      <c r="VAY226" s="20"/>
      <c r="VAZ226" s="18"/>
      <c r="VBA226" s="19"/>
      <c r="VBB226" s="28"/>
      <c r="VBC226" s="32"/>
      <c r="VBD226" s="20"/>
      <c r="VBE226" s="18"/>
      <c r="VBF226" s="19"/>
      <c r="VBG226" s="28"/>
      <c r="VBH226" s="32"/>
      <c r="VBI226" s="20"/>
      <c r="VBJ226" s="18"/>
      <c r="VBK226" s="19"/>
      <c r="VBL226" s="28"/>
      <c r="VBM226" s="32"/>
      <c r="VBN226" s="20"/>
      <c r="VBO226" s="18"/>
      <c r="VBP226" s="19"/>
      <c r="VBQ226" s="28"/>
      <c r="VBR226" s="32"/>
      <c r="VBS226" s="20"/>
      <c r="VBT226" s="18"/>
      <c r="VBU226" s="19"/>
      <c r="VBV226" s="28"/>
      <c r="VBW226" s="32"/>
      <c r="VBX226" s="20"/>
      <c r="VBY226" s="18"/>
      <c r="VBZ226" s="19"/>
      <c r="VCA226" s="28"/>
      <c r="VCB226" s="32"/>
      <c r="VCC226" s="20"/>
      <c r="VCD226" s="18"/>
      <c r="VCE226" s="19"/>
      <c r="VCF226" s="28"/>
      <c r="VCG226" s="32"/>
      <c r="VCH226" s="20"/>
      <c r="VCI226" s="18"/>
      <c r="VCJ226" s="19"/>
      <c r="VCK226" s="28"/>
      <c r="VCL226" s="32"/>
      <c r="VCM226" s="20"/>
      <c r="VCN226" s="18"/>
      <c r="VCO226" s="19"/>
      <c r="VCP226" s="28"/>
      <c r="VCQ226" s="32"/>
      <c r="VCR226" s="20"/>
      <c r="VCS226" s="18"/>
      <c r="VCT226" s="19"/>
      <c r="VCU226" s="28"/>
      <c r="VCV226" s="32"/>
      <c r="VCW226" s="20"/>
      <c r="VCX226" s="18"/>
      <c r="VCY226" s="19"/>
      <c r="VCZ226" s="28"/>
      <c r="VDA226" s="32"/>
      <c r="VDB226" s="20"/>
      <c r="VDC226" s="18"/>
      <c r="VDD226" s="19"/>
      <c r="VDE226" s="28"/>
      <c r="VDF226" s="32"/>
      <c r="VDG226" s="20"/>
      <c r="VDH226" s="18"/>
      <c r="VDI226" s="19"/>
      <c r="VDJ226" s="28"/>
      <c r="VDK226" s="32"/>
      <c r="VDL226" s="20"/>
      <c r="VDM226" s="18"/>
      <c r="VDN226" s="19"/>
      <c r="VDO226" s="28"/>
      <c r="VDP226" s="32"/>
      <c r="VDQ226" s="20"/>
      <c r="VDR226" s="18"/>
      <c r="VDS226" s="19"/>
      <c r="VDT226" s="28"/>
      <c r="VDU226" s="32"/>
      <c r="VDV226" s="20"/>
      <c r="VDW226" s="18"/>
      <c r="VDX226" s="19"/>
      <c r="VDY226" s="28"/>
      <c r="VDZ226" s="32"/>
      <c r="VEA226" s="20"/>
      <c r="VEB226" s="18"/>
      <c r="VEC226" s="19"/>
      <c r="VED226" s="28"/>
      <c r="VEE226" s="32"/>
      <c r="VEF226" s="20"/>
      <c r="VEG226" s="18"/>
      <c r="VEH226" s="19"/>
      <c r="VEI226" s="28"/>
      <c r="VEJ226" s="32"/>
      <c r="VEK226" s="20"/>
      <c r="VEL226" s="18"/>
      <c r="VEM226" s="19"/>
      <c r="VEN226" s="28"/>
      <c r="VEO226" s="32"/>
      <c r="VEP226" s="20"/>
      <c r="VEQ226" s="18"/>
      <c r="VER226" s="19"/>
      <c r="VES226" s="28"/>
      <c r="VET226" s="32"/>
      <c r="VEU226" s="20"/>
      <c r="VEV226" s="18"/>
      <c r="VEW226" s="19"/>
      <c r="VEX226" s="28"/>
      <c r="VEY226" s="32"/>
      <c r="VEZ226" s="20"/>
      <c r="VFA226" s="18"/>
      <c r="VFB226" s="19"/>
      <c r="VFC226" s="28"/>
      <c r="VFD226" s="32"/>
      <c r="VFE226" s="20"/>
      <c r="VFF226" s="18"/>
      <c r="VFG226" s="19"/>
      <c r="VFH226" s="28"/>
      <c r="VFI226" s="32"/>
      <c r="VFJ226" s="20"/>
      <c r="VFK226" s="18"/>
      <c r="VFL226" s="19"/>
      <c r="VFM226" s="28"/>
      <c r="VFN226" s="32"/>
      <c r="VFO226" s="20"/>
      <c r="VFP226" s="18"/>
      <c r="VFQ226" s="19"/>
      <c r="VFR226" s="28"/>
      <c r="VFS226" s="32"/>
      <c r="VFT226" s="20"/>
      <c r="VFU226" s="18"/>
      <c r="VFV226" s="19"/>
      <c r="VFW226" s="28"/>
      <c r="VFX226" s="32"/>
      <c r="VFY226" s="20"/>
      <c r="VFZ226" s="18"/>
      <c r="VGA226" s="19"/>
      <c r="VGB226" s="28"/>
      <c r="VGC226" s="32"/>
      <c r="VGD226" s="20"/>
      <c r="VGE226" s="18"/>
      <c r="VGF226" s="19"/>
      <c r="VGG226" s="28"/>
      <c r="VGH226" s="32"/>
      <c r="VGI226" s="20"/>
      <c r="VGJ226" s="18"/>
      <c r="VGK226" s="19"/>
      <c r="VGL226" s="28"/>
      <c r="VGM226" s="32"/>
      <c r="VGN226" s="20"/>
      <c r="VGO226" s="18"/>
      <c r="VGP226" s="19"/>
      <c r="VGQ226" s="28"/>
      <c r="VGR226" s="32"/>
      <c r="VGS226" s="20"/>
      <c r="VGT226" s="18"/>
      <c r="VGU226" s="19"/>
      <c r="VGV226" s="28"/>
      <c r="VGW226" s="32"/>
      <c r="VGX226" s="20"/>
      <c r="VGY226" s="18"/>
      <c r="VGZ226" s="19"/>
      <c r="VHA226" s="28"/>
      <c r="VHB226" s="32"/>
      <c r="VHC226" s="20"/>
      <c r="VHD226" s="18"/>
      <c r="VHE226" s="19"/>
      <c r="VHF226" s="28"/>
      <c r="VHG226" s="32"/>
      <c r="VHH226" s="20"/>
      <c r="VHI226" s="18"/>
      <c r="VHJ226" s="19"/>
      <c r="VHK226" s="28"/>
      <c r="VHL226" s="32"/>
      <c r="VHM226" s="20"/>
      <c r="VHN226" s="18"/>
      <c r="VHO226" s="19"/>
      <c r="VHP226" s="28"/>
      <c r="VHQ226" s="32"/>
      <c r="VHR226" s="20"/>
      <c r="VHS226" s="18"/>
      <c r="VHT226" s="19"/>
      <c r="VHU226" s="28"/>
      <c r="VHV226" s="32"/>
      <c r="VHW226" s="20"/>
      <c r="VHX226" s="18"/>
      <c r="VHY226" s="19"/>
      <c r="VHZ226" s="28"/>
      <c r="VIA226" s="32"/>
      <c r="VIB226" s="20"/>
      <c r="VIC226" s="18"/>
      <c r="VID226" s="19"/>
      <c r="VIE226" s="28"/>
      <c r="VIF226" s="32"/>
      <c r="VIG226" s="20"/>
      <c r="VIH226" s="18"/>
      <c r="VII226" s="19"/>
      <c r="VIJ226" s="28"/>
      <c r="VIK226" s="32"/>
      <c r="VIL226" s="20"/>
      <c r="VIM226" s="18"/>
      <c r="VIN226" s="19"/>
      <c r="VIO226" s="28"/>
      <c r="VIP226" s="32"/>
      <c r="VIQ226" s="20"/>
      <c r="VIR226" s="18"/>
      <c r="VIS226" s="19"/>
      <c r="VIT226" s="28"/>
      <c r="VIU226" s="32"/>
      <c r="VIV226" s="20"/>
      <c r="VIW226" s="18"/>
      <c r="VIX226" s="19"/>
      <c r="VIY226" s="28"/>
      <c r="VIZ226" s="32"/>
      <c r="VJA226" s="20"/>
      <c r="VJB226" s="18"/>
      <c r="VJC226" s="19"/>
      <c r="VJD226" s="28"/>
      <c r="VJE226" s="32"/>
      <c r="VJF226" s="20"/>
      <c r="VJG226" s="18"/>
      <c r="VJH226" s="19"/>
      <c r="VJI226" s="28"/>
      <c r="VJJ226" s="32"/>
      <c r="VJK226" s="20"/>
      <c r="VJL226" s="18"/>
      <c r="VJM226" s="19"/>
      <c r="VJN226" s="28"/>
      <c r="VJO226" s="32"/>
      <c r="VJP226" s="20"/>
      <c r="VJQ226" s="18"/>
      <c r="VJR226" s="19"/>
      <c r="VJS226" s="28"/>
      <c r="VJT226" s="32"/>
      <c r="VJU226" s="20"/>
      <c r="VJV226" s="18"/>
      <c r="VJW226" s="19"/>
      <c r="VJX226" s="28"/>
      <c r="VJY226" s="32"/>
      <c r="VJZ226" s="20"/>
      <c r="VKA226" s="18"/>
      <c r="VKB226" s="19"/>
      <c r="VKC226" s="28"/>
      <c r="VKD226" s="32"/>
      <c r="VKE226" s="20"/>
      <c r="VKF226" s="18"/>
      <c r="VKG226" s="19"/>
      <c r="VKH226" s="28"/>
      <c r="VKI226" s="32"/>
      <c r="VKJ226" s="20"/>
      <c r="VKK226" s="18"/>
      <c r="VKL226" s="19"/>
      <c r="VKM226" s="28"/>
      <c r="VKN226" s="32"/>
      <c r="VKO226" s="20"/>
      <c r="VKP226" s="18"/>
      <c r="VKQ226" s="19"/>
      <c r="VKR226" s="28"/>
      <c r="VKS226" s="32"/>
      <c r="VKT226" s="20"/>
      <c r="VKU226" s="18"/>
      <c r="VKV226" s="19"/>
      <c r="VKW226" s="28"/>
      <c r="VKX226" s="32"/>
      <c r="VKY226" s="20"/>
      <c r="VKZ226" s="18"/>
      <c r="VLA226" s="19"/>
      <c r="VLB226" s="28"/>
      <c r="VLC226" s="32"/>
      <c r="VLD226" s="20"/>
      <c r="VLE226" s="18"/>
      <c r="VLF226" s="19"/>
      <c r="VLG226" s="28"/>
      <c r="VLH226" s="32"/>
      <c r="VLI226" s="20"/>
      <c r="VLJ226" s="18"/>
      <c r="VLK226" s="19"/>
      <c r="VLL226" s="28"/>
      <c r="VLM226" s="32"/>
      <c r="VLN226" s="20"/>
      <c r="VLO226" s="18"/>
      <c r="VLP226" s="19"/>
      <c r="VLQ226" s="28"/>
      <c r="VLR226" s="32"/>
      <c r="VLS226" s="20"/>
      <c r="VLT226" s="18"/>
      <c r="VLU226" s="19"/>
      <c r="VLV226" s="28"/>
      <c r="VLW226" s="32"/>
      <c r="VLX226" s="20"/>
      <c r="VLY226" s="18"/>
      <c r="VLZ226" s="19"/>
      <c r="VMA226" s="28"/>
      <c r="VMB226" s="32"/>
      <c r="VMC226" s="20"/>
      <c r="VMD226" s="18"/>
      <c r="VME226" s="19"/>
      <c r="VMF226" s="28"/>
      <c r="VMG226" s="32"/>
      <c r="VMH226" s="20"/>
      <c r="VMI226" s="18"/>
      <c r="VMJ226" s="19"/>
      <c r="VMK226" s="28"/>
      <c r="VML226" s="32"/>
      <c r="VMM226" s="20"/>
      <c r="VMN226" s="18"/>
      <c r="VMO226" s="19"/>
      <c r="VMP226" s="28"/>
      <c r="VMQ226" s="32"/>
      <c r="VMR226" s="20"/>
      <c r="VMS226" s="18"/>
      <c r="VMT226" s="19"/>
      <c r="VMU226" s="28"/>
      <c r="VMV226" s="32"/>
      <c r="VMW226" s="20"/>
      <c r="VMX226" s="18"/>
      <c r="VMY226" s="19"/>
      <c r="VMZ226" s="28"/>
      <c r="VNA226" s="32"/>
      <c r="VNB226" s="20"/>
      <c r="VNC226" s="18"/>
      <c r="VND226" s="19"/>
      <c r="VNE226" s="28"/>
      <c r="VNF226" s="32"/>
      <c r="VNG226" s="20"/>
      <c r="VNH226" s="18"/>
      <c r="VNI226" s="19"/>
      <c r="VNJ226" s="28"/>
      <c r="VNK226" s="32"/>
      <c r="VNL226" s="20"/>
      <c r="VNM226" s="18"/>
      <c r="VNN226" s="19"/>
      <c r="VNO226" s="28"/>
      <c r="VNP226" s="32"/>
      <c r="VNQ226" s="20"/>
      <c r="VNR226" s="18"/>
      <c r="VNS226" s="19"/>
      <c r="VNT226" s="28"/>
      <c r="VNU226" s="32"/>
      <c r="VNV226" s="20"/>
      <c r="VNW226" s="18"/>
      <c r="VNX226" s="19"/>
      <c r="VNY226" s="28"/>
      <c r="VNZ226" s="32"/>
      <c r="VOA226" s="20"/>
      <c r="VOB226" s="18"/>
      <c r="VOC226" s="19"/>
      <c r="VOD226" s="28"/>
      <c r="VOE226" s="32"/>
      <c r="VOF226" s="20"/>
      <c r="VOG226" s="18"/>
      <c r="VOH226" s="19"/>
      <c r="VOI226" s="28"/>
      <c r="VOJ226" s="32"/>
      <c r="VOK226" s="20"/>
      <c r="VOL226" s="18"/>
      <c r="VOM226" s="19"/>
      <c r="VON226" s="28"/>
      <c r="VOO226" s="32"/>
      <c r="VOP226" s="20"/>
      <c r="VOQ226" s="18"/>
      <c r="VOR226" s="19"/>
      <c r="VOS226" s="28"/>
      <c r="VOT226" s="32"/>
      <c r="VOU226" s="20"/>
      <c r="VOV226" s="18"/>
      <c r="VOW226" s="19"/>
      <c r="VOX226" s="28"/>
      <c r="VOY226" s="32"/>
      <c r="VOZ226" s="20"/>
      <c r="VPA226" s="18"/>
      <c r="VPB226" s="19"/>
      <c r="VPC226" s="28"/>
      <c r="VPD226" s="32"/>
      <c r="VPE226" s="20"/>
      <c r="VPF226" s="18"/>
      <c r="VPG226" s="19"/>
      <c r="VPH226" s="28"/>
      <c r="VPI226" s="32"/>
      <c r="VPJ226" s="20"/>
      <c r="VPK226" s="18"/>
      <c r="VPL226" s="19"/>
      <c r="VPM226" s="28"/>
      <c r="VPN226" s="32"/>
      <c r="VPO226" s="20"/>
      <c r="VPP226" s="18"/>
      <c r="VPQ226" s="19"/>
      <c r="VPR226" s="28"/>
      <c r="VPS226" s="32"/>
      <c r="VPT226" s="20"/>
      <c r="VPU226" s="18"/>
      <c r="VPV226" s="19"/>
      <c r="VPW226" s="28"/>
      <c r="VPX226" s="32"/>
      <c r="VPY226" s="20"/>
      <c r="VPZ226" s="18"/>
      <c r="VQA226" s="19"/>
      <c r="VQB226" s="28"/>
      <c r="VQC226" s="32"/>
      <c r="VQD226" s="20"/>
      <c r="VQE226" s="18"/>
      <c r="VQF226" s="19"/>
      <c r="VQG226" s="28"/>
      <c r="VQH226" s="32"/>
      <c r="VQI226" s="20"/>
      <c r="VQJ226" s="18"/>
      <c r="VQK226" s="19"/>
      <c r="VQL226" s="28"/>
      <c r="VQM226" s="32"/>
      <c r="VQN226" s="20"/>
      <c r="VQO226" s="18"/>
      <c r="VQP226" s="19"/>
      <c r="VQQ226" s="28"/>
      <c r="VQR226" s="32"/>
      <c r="VQS226" s="20"/>
      <c r="VQT226" s="18"/>
      <c r="VQU226" s="19"/>
      <c r="VQV226" s="28"/>
      <c r="VQW226" s="32"/>
      <c r="VQX226" s="20"/>
      <c r="VQY226" s="18"/>
      <c r="VQZ226" s="19"/>
      <c r="VRA226" s="28"/>
      <c r="VRB226" s="32"/>
      <c r="VRC226" s="20"/>
      <c r="VRD226" s="18"/>
      <c r="VRE226" s="19"/>
      <c r="VRF226" s="28"/>
      <c r="VRG226" s="32"/>
      <c r="VRH226" s="20"/>
      <c r="VRI226" s="18"/>
      <c r="VRJ226" s="19"/>
      <c r="VRK226" s="28"/>
      <c r="VRL226" s="32"/>
      <c r="VRM226" s="20"/>
      <c r="VRN226" s="18"/>
      <c r="VRO226" s="19"/>
      <c r="VRP226" s="28"/>
      <c r="VRQ226" s="32"/>
      <c r="VRR226" s="20"/>
      <c r="VRS226" s="18"/>
      <c r="VRT226" s="19"/>
      <c r="VRU226" s="28"/>
      <c r="VRV226" s="32"/>
      <c r="VRW226" s="20"/>
      <c r="VRX226" s="18"/>
      <c r="VRY226" s="19"/>
      <c r="VRZ226" s="28"/>
      <c r="VSA226" s="32"/>
      <c r="VSB226" s="20"/>
      <c r="VSC226" s="18"/>
      <c r="VSD226" s="19"/>
      <c r="VSE226" s="28"/>
      <c r="VSF226" s="32"/>
      <c r="VSG226" s="20"/>
      <c r="VSH226" s="18"/>
      <c r="VSI226" s="19"/>
      <c r="VSJ226" s="28"/>
      <c r="VSK226" s="32"/>
      <c r="VSL226" s="20"/>
      <c r="VSM226" s="18"/>
      <c r="VSN226" s="19"/>
      <c r="VSO226" s="28"/>
      <c r="VSP226" s="32"/>
      <c r="VSQ226" s="20"/>
      <c r="VSR226" s="18"/>
      <c r="VSS226" s="19"/>
      <c r="VST226" s="28"/>
      <c r="VSU226" s="32"/>
      <c r="VSV226" s="20"/>
      <c r="VSW226" s="18"/>
      <c r="VSX226" s="19"/>
      <c r="VSY226" s="28"/>
      <c r="VSZ226" s="32"/>
      <c r="VTA226" s="20"/>
      <c r="VTB226" s="18"/>
      <c r="VTC226" s="19"/>
      <c r="VTD226" s="28"/>
      <c r="VTE226" s="32"/>
      <c r="VTF226" s="20"/>
      <c r="VTG226" s="18"/>
      <c r="VTH226" s="19"/>
      <c r="VTI226" s="28"/>
      <c r="VTJ226" s="32"/>
      <c r="VTK226" s="20"/>
      <c r="VTL226" s="18"/>
      <c r="VTM226" s="19"/>
      <c r="VTN226" s="28"/>
      <c r="VTO226" s="32"/>
      <c r="VTP226" s="20"/>
      <c r="VTQ226" s="18"/>
      <c r="VTR226" s="19"/>
      <c r="VTS226" s="28"/>
      <c r="VTT226" s="32"/>
      <c r="VTU226" s="20"/>
      <c r="VTV226" s="18"/>
      <c r="VTW226" s="19"/>
      <c r="VTX226" s="28"/>
      <c r="VTY226" s="32"/>
      <c r="VTZ226" s="20"/>
      <c r="VUA226" s="18"/>
      <c r="VUB226" s="19"/>
      <c r="VUC226" s="28"/>
      <c r="VUD226" s="32"/>
      <c r="VUE226" s="20"/>
      <c r="VUF226" s="18"/>
      <c r="VUG226" s="19"/>
      <c r="VUH226" s="28"/>
      <c r="VUI226" s="32"/>
      <c r="VUJ226" s="20"/>
      <c r="VUK226" s="18"/>
      <c r="VUL226" s="19"/>
      <c r="VUM226" s="28"/>
      <c r="VUN226" s="32"/>
      <c r="VUO226" s="20"/>
      <c r="VUP226" s="18"/>
      <c r="VUQ226" s="19"/>
      <c r="VUR226" s="28"/>
      <c r="VUS226" s="32"/>
      <c r="VUT226" s="20"/>
      <c r="VUU226" s="18"/>
      <c r="VUV226" s="19"/>
      <c r="VUW226" s="28"/>
      <c r="VUX226" s="32"/>
      <c r="VUY226" s="20"/>
      <c r="VUZ226" s="18"/>
      <c r="VVA226" s="19"/>
      <c r="VVB226" s="28"/>
      <c r="VVC226" s="32"/>
      <c r="VVD226" s="20"/>
      <c r="VVE226" s="18"/>
      <c r="VVF226" s="19"/>
      <c r="VVG226" s="28"/>
      <c r="VVH226" s="32"/>
      <c r="VVI226" s="20"/>
      <c r="VVJ226" s="18"/>
      <c r="VVK226" s="19"/>
      <c r="VVL226" s="28"/>
      <c r="VVM226" s="32"/>
      <c r="VVN226" s="20"/>
      <c r="VVO226" s="18"/>
      <c r="VVP226" s="19"/>
      <c r="VVQ226" s="28"/>
      <c r="VVR226" s="32"/>
      <c r="VVS226" s="20"/>
      <c r="VVT226" s="18"/>
      <c r="VVU226" s="19"/>
      <c r="VVV226" s="28"/>
      <c r="VVW226" s="32"/>
      <c r="VVX226" s="20"/>
      <c r="VVY226" s="18"/>
      <c r="VVZ226" s="19"/>
      <c r="VWA226" s="28"/>
      <c r="VWB226" s="32"/>
      <c r="VWC226" s="20"/>
      <c r="VWD226" s="18"/>
      <c r="VWE226" s="19"/>
      <c r="VWF226" s="28"/>
      <c r="VWG226" s="32"/>
      <c r="VWH226" s="20"/>
      <c r="VWI226" s="18"/>
      <c r="VWJ226" s="19"/>
      <c r="VWK226" s="28"/>
      <c r="VWL226" s="32"/>
      <c r="VWM226" s="20"/>
      <c r="VWN226" s="18"/>
      <c r="VWO226" s="19"/>
      <c r="VWP226" s="28"/>
      <c r="VWQ226" s="32"/>
      <c r="VWR226" s="20"/>
      <c r="VWS226" s="18"/>
      <c r="VWT226" s="19"/>
      <c r="VWU226" s="28"/>
      <c r="VWV226" s="32"/>
      <c r="VWW226" s="20"/>
      <c r="VWX226" s="18"/>
      <c r="VWY226" s="19"/>
      <c r="VWZ226" s="28"/>
      <c r="VXA226" s="32"/>
      <c r="VXB226" s="20"/>
      <c r="VXC226" s="18"/>
      <c r="VXD226" s="19"/>
      <c r="VXE226" s="28"/>
      <c r="VXF226" s="32"/>
      <c r="VXG226" s="20"/>
      <c r="VXH226" s="18"/>
      <c r="VXI226" s="19"/>
      <c r="VXJ226" s="28"/>
      <c r="VXK226" s="32"/>
      <c r="VXL226" s="20"/>
      <c r="VXM226" s="18"/>
      <c r="VXN226" s="19"/>
      <c r="VXO226" s="28"/>
      <c r="VXP226" s="32"/>
      <c r="VXQ226" s="20"/>
      <c r="VXR226" s="18"/>
      <c r="VXS226" s="19"/>
      <c r="VXT226" s="28"/>
      <c r="VXU226" s="32"/>
      <c r="VXV226" s="20"/>
      <c r="VXW226" s="18"/>
      <c r="VXX226" s="19"/>
      <c r="VXY226" s="28"/>
      <c r="VXZ226" s="32"/>
      <c r="VYA226" s="20"/>
      <c r="VYB226" s="18"/>
      <c r="VYC226" s="19"/>
      <c r="VYD226" s="28"/>
      <c r="VYE226" s="32"/>
      <c r="VYF226" s="20"/>
      <c r="VYG226" s="18"/>
      <c r="VYH226" s="19"/>
      <c r="VYI226" s="28"/>
      <c r="VYJ226" s="32"/>
      <c r="VYK226" s="20"/>
      <c r="VYL226" s="18"/>
      <c r="VYM226" s="19"/>
      <c r="VYN226" s="28"/>
      <c r="VYO226" s="32"/>
      <c r="VYP226" s="20"/>
      <c r="VYQ226" s="18"/>
      <c r="VYR226" s="19"/>
      <c r="VYS226" s="28"/>
      <c r="VYT226" s="32"/>
      <c r="VYU226" s="20"/>
      <c r="VYV226" s="18"/>
      <c r="VYW226" s="19"/>
      <c r="VYX226" s="28"/>
      <c r="VYY226" s="32"/>
      <c r="VYZ226" s="20"/>
      <c r="VZA226" s="18"/>
      <c r="VZB226" s="19"/>
      <c r="VZC226" s="28"/>
      <c r="VZD226" s="32"/>
      <c r="VZE226" s="20"/>
      <c r="VZF226" s="18"/>
      <c r="VZG226" s="19"/>
      <c r="VZH226" s="28"/>
      <c r="VZI226" s="32"/>
      <c r="VZJ226" s="20"/>
      <c r="VZK226" s="18"/>
      <c r="VZL226" s="19"/>
      <c r="VZM226" s="28"/>
      <c r="VZN226" s="32"/>
      <c r="VZO226" s="20"/>
      <c r="VZP226" s="18"/>
      <c r="VZQ226" s="19"/>
      <c r="VZR226" s="28"/>
      <c r="VZS226" s="32"/>
      <c r="VZT226" s="20"/>
      <c r="VZU226" s="18"/>
      <c r="VZV226" s="19"/>
      <c r="VZW226" s="28"/>
      <c r="VZX226" s="32"/>
      <c r="VZY226" s="20"/>
      <c r="VZZ226" s="18"/>
      <c r="WAA226" s="19"/>
      <c r="WAB226" s="28"/>
      <c r="WAC226" s="32"/>
      <c r="WAD226" s="20"/>
      <c r="WAE226" s="18"/>
      <c r="WAF226" s="19"/>
      <c r="WAG226" s="28"/>
      <c r="WAH226" s="32"/>
      <c r="WAI226" s="20"/>
      <c r="WAJ226" s="18"/>
      <c r="WAK226" s="19"/>
      <c r="WAL226" s="28"/>
      <c r="WAM226" s="32"/>
      <c r="WAN226" s="20"/>
      <c r="WAO226" s="18"/>
      <c r="WAP226" s="19"/>
      <c r="WAQ226" s="28"/>
      <c r="WAR226" s="32"/>
      <c r="WAS226" s="20"/>
      <c r="WAT226" s="18"/>
      <c r="WAU226" s="19"/>
      <c r="WAV226" s="28"/>
      <c r="WAW226" s="32"/>
      <c r="WAX226" s="20"/>
      <c r="WAY226" s="18"/>
      <c r="WAZ226" s="19"/>
      <c r="WBA226" s="28"/>
      <c r="WBB226" s="32"/>
      <c r="WBC226" s="20"/>
      <c r="WBD226" s="18"/>
      <c r="WBE226" s="19"/>
      <c r="WBF226" s="28"/>
      <c r="WBG226" s="32"/>
      <c r="WBH226" s="20"/>
      <c r="WBI226" s="18"/>
      <c r="WBJ226" s="19"/>
      <c r="WBK226" s="28"/>
      <c r="WBL226" s="32"/>
      <c r="WBM226" s="20"/>
      <c r="WBN226" s="18"/>
      <c r="WBO226" s="19"/>
      <c r="WBP226" s="28"/>
      <c r="WBQ226" s="32"/>
      <c r="WBR226" s="20"/>
      <c r="WBS226" s="18"/>
      <c r="WBT226" s="19"/>
      <c r="WBU226" s="28"/>
      <c r="WBV226" s="32"/>
      <c r="WBW226" s="20"/>
      <c r="WBX226" s="18"/>
      <c r="WBY226" s="19"/>
      <c r="WBZ226" s="28"/>
      <c r="WCA226" s="32"/>
      <c r="WCB226" s="20"/>
      <c r="WCC226" s="18"/>
      <c r="WCD226" s="19"/>
      <c r="WCE226" s="28"/>
      <c r="WCF226" s="32"/>
      <c r="WCG226" s="20"/>
      <c r="WCH226" s="18"/>
      <c r="WCI226" s="19"/>
      <c r="WCJ226" s="28"/>
      <c r="WCK226" s="32"/>
      <c r="WCL226" s="20"/>
      <c r="WCM226" s="18"/>
      <c r="WCN226" s="19"/>
      <c r="WCO226" s="28"/>
      <c r="WCP226" s="32"/>
      <c r="WCQ226" s="20"/>
      <c r="WCR226" s="18"/>
      <c r="WCS226" s="19"/>
      <c r="WCT226" s="28"/>
      <c r="WCU226" s="32"/>
      <c r="WCV226" s="20"/>
      <c r="WCW226" s="18"/>
      <c r="WCX226" s="19"/>
      <c r="WCY226" s="28"/>
      <c r="WCZ226" s="32"/>
      <c r="WDA226" s="20"/>
      <c r="WDB226" s="18"/>
      <c r="WDC226" s="19"/>
      <c r="WDD226" s="28"/>
      <c r="WDE226" s="32"/>
      <c r="WDF226" s="20"/>
      <c r="WDG226" s="18"/>
      <c r="WDH226" s="19"/>
      <c r="WDI226" s="28"/>
      <c r="WDJ226" s="32"/>
      <c r="WDK226" s="20"/>
      <c r="WDL226" s="18"/>
      <c r="WDM226" s="19"/>
      <c r="WDN226" s="28"/>
      <c r="WDO226" s="32"/>
      <c r="WDP226" s="20"/>
      <c r="WDQ226" s="18"/>
      <c r="WDR226" s="19"/>
      <c r="WDS226" s="28"/>
      <c r="WDT226" s="32"/>
      <c r="WDU226" s="20"/>
      <c r="WDV226" s="18"/>
      <c r="WDW226" s="19"/>
      <c r="WDX226" s="28"/>
      <c r="WDY226" s="32"/>
      <c r="WDZ226" s="20"/>
      <c r="WEA226" s="18"/>
      <c r="WEB226" s="19"/>
      <c r="WEC226" s="28"/>
      <c r="WED226" s="32"/>
      <c r="WEE226" s="20"/>
      <c r="WEF226" s="18"/>
      <c r="WEG226" s="19"/>
      <c r="WEH226" s="28"/>
      <c r="WEI226" s="32"/>
      <c r="WEJ226" s="20"/>
      <c r="WEK226" s="18"/>
      <c r="WEL226" s="19"/>
      <c r="WEM226" s="28"/>
      <c r="WEN226" s="32"/>
      <c r="WEO226" s="20"/>
      <c r="WEP226" s="18"/>
      <c r="WEQ226" s="19"/>
      <c r="WER226" s="28"/>
      <c r="WES226" s="32"/>
      <c r="WET226" s="20"/>
      <c r="WEU226" s="18"/>
      <c r="WEV226" s="19"/>
      <c r="WEW226" s="28"/>
      <c r="WEX226" s="32"/>
      <c r="WEY226" s="20"/>
      <c r="WEZ226" s="18"/>
      <c r="WFA226" s="19"/>
      <c r="WFB226" s="28"/>
      <c r="WFC226" s="32"/>
      <c r="WFD226" s="20"/>
      <c r="WFE226" s="18"/>
      <c r="WFF226" s="19"/>
      <c r="WFG226" s="28"/>
      <c r="WFH226" s="32"/>
      <c r="WFI226" s="20"/>
      <c r="WFJ226" s="18"/>
      <c r="WFK226" s="19"/>
      <c r="WFL226" s="28"/>
      <c r="WFM226" s="32"/>
      <c r="WFN226" s="20"/>
      <c r="WFO226" s="18"/>
      <c r="WFP226" s="19"/>
      <c r="WFQ226" s="28"/>
      <c r="WFR226" s="32"/>
      <c r="WFS226" s="20"/>
      <c r="WFT226" s="18"/>
      <c r="WFU226" s="19"/>
      <c r="WFV226" s="28"/>
      <c r="WFW226" s="32"/>
      <c r="WFX226" s="20"/>
      <c r="WFY226" s="18"/>
      <c r="WFZ226" s="19"/>
      <c r="WGA226" s="28"/>
      <c r="WGB226" s="32"/>
      <c r="WGC226" s="20"/>
      <c r="WGD226" s="18"/>
      <c r="WGE226" s="19"/>
      <c r="WGF226" s="28"/>
      <c r="WGG226" s="32"/>
      <c r="WGH226" s="20"/>
      <c r="WGI226" s="18"/>
      <c r="WGJ226" s="19"/>
      <c r="WGK226" s="28"/>
      <c r="WGL226" s="32"/>
      <c r="WGM226" s="20"/>
      <c r="WGN226" s="18"/>
      <c r="WGO226" s="19"/>
      <c r="WGP226" s="28"/>
      <c r="WGQ226" s="32"/>
      <c r="WGR226" s="20"/>
      <c r="WGS226" s="18"/>
      <c r="WGT226" s="19"/>
      <c r="WGU226" s="28"/>
      <c r="WGV226" s="32"/>
      <c r="WGW226" s="20"/>
      <c r="WGX226" s="18"/>
      <c r="WGY226" s="19"/>
      <c r="WGZ226" s="28"/>
      <c r="WHA226" s="32"/>
      <c r="WHB226" s="20"/>
      <c r="WHC226" s="18"/>
      <c r="WHD226" s="19"/>
      <c r="WHE226" s="28"/>
      <c r="WHF226" s="32"/>
      <c r="WHG226" s="20"/>
      <c r="WHH226" s="18"/>
      <c r="WHI226" s="19"/>
      <c r="WHJ226" s="28"/>
      <c r="WHK226" s="32"/>
      <c r="WHL226" s="20"/>
      <c r="WHM226" s="18"/>
      <c r="WHN226" s="19"/>
      <c r="WHO226" s="28"/>
      <c r="WHP226" s="32"/>
      <c r="WHQ226" s="20"/>
      <c r="WHR226" s="18"/>
      <c r="WHS226" s="19"/>
      <c r="WHT226" s="28"/>
      <c r="WHU226" s="32"/>
      <c r="WHV226" s="20"/>
      <c r="WHW226" s="18"/>
      <c r="WHX226" s="19"/>
      <c r="WHY226" s="28"/>
      <c r="WHZ226" s="32"/>
      <c r="WIA226" s="20"/>
      <c r="WIB226" s="18"/>
      <c r="WIC226" s="19"/>
      <c r="WID226" s="28"/>
      <c r="WIE226" s="32"/>
      <c r="WIF226" s="20"/>
      <c r="WIG226" s="18"/>
      <c r="WIH226" s="19"/>
      <c r="WII226" s="28"/>
      <c r="WIJ226" s="32"/>
      <c r="WIK226" s="20"/>
      <c r="WIL226" s="18"/>
      <c r="WIM226" s="19"/>
      <c r="WIN226" s="28"/>
      <c r="WIO226" s="32"/>
      <c r="WIP226" s="20"/>
      <c r="WIQ226" s="18"/>
      <c r="WIR226" s="19"/>
      <c r="WIS226" s="28"/>
      <c r="WIT226" s="32"/>
      <c r="WIU226" s="20"/>
      <c r="WIV226" s="18"/>
      <c r="WIW226" s="19"/>
      <c r="WIX226" s="28"/>
      <c r="WIY226" s="32"/>
      <c r="WIZ226" s="20"/>
      <c r="WJA226" s="18"/>
      <c r="WJB226" s="19"/>
      <c r="WJC226" s="28"/>
      <c r="WJD226" s="32"/>
      <c r="WJE226" s="20"/>
      <c r="WJF226" s="18"/>
      <c r="WJG226" s="19"/>
      <c r="WJH226" s="28"/>
      <c r="WJI226" s="32"/>
      <c r="WJJ226" s="20"/>
      <c r="WJK226" s="18"/>
      <c r="WJL226" s="19"/>
      <c r="WJM226" s="28"/>
      <c r="WJN226" s="32"/>
      <c r="WJO226" s="20"/>
      <c r="WJP226" s="18"/>
      <c r="WJQ226" s="19"/>
      <c r="WJR226" s="28"/>
      <c r="WJS226" s="32"/>
      <c r="WJT226" s="20"/>
      <c r="WJU226" s="18"/>
      <c r="WJV226" s="19"/>
      <c r="WJW226" s="28"/>
      <c r="WJX226" s="32"/>
      <c r="WJY226" s="20"/>
      <c r="WJZ226" s="18"/>
      <c r="WKA226" s="19"/>
      <c r="WKB226" s="28"/>
      <c r="WKC226" s="32"/>
      <c r="WKD226" s="20"/>
      <c r="WKE226" s="18"/>
      <c r="WKF226" s="19"/>
      <c r="WKG226" s="28"/>
      <c r="WKH226" s="32"/>
      <c r="WKI226" s="20"/>
      <c r="WKJ226" s="18"/>
      <c r="WKK226" s="19"/>
      <c r="WKL226" s="28"/>
      <c r="WKM226" s="32"/>
      <c r="WKN226" s="20"/>
      <c r="WKO226" s="18"/>
      <c r="WKP226" s="19"/>
      <c r="WKQ226" s="28"/>
      <c r="WKR226" s="32"/>
      <c r="WKS226" s="20"/>
      <c r="WKT226" s="18"/>
      <c r="WKU226" s="19"/>
      <c r="WKV226" s="28"/>
      <c r="WKW226" s="32"/>
      <c r="WKX226" s="20"/>
      <c r="WKY226" s="18"/>
      <c r="WKZ226" s="19"/>
      <c r="WLA226" s="28"/>
      <c r="WLB226" s="32"/>
      <c r="WLC226" s="20"/>
      <c r="WLD226" s="18"/>
      <c r="WLE226" s="19"/>
      <c r="WLF226" s="28"/>
      <c r="WLG226" s="32"/>
      <c r="WLH226" s="20"/>
      <c r="WLI226" s="18"/>
      <c r="WLJ226" s="19"/>
      <c r="WLK226" s="28"/>
      <c r="WLL226" s="32"/>
      <c r="WLM226" s="20"/>
      <c r="WLN226" s="18"/>
      <c r="WLO226" s="19"/>
      <c r="WLP226" s="28"/>
      <c r="WLQ226" s="32"/>
      <c r="WLR226" s="20"/>
      <c r="WLS226" s="18"/>
      <c r="WLT226" s="19"/>
      <c r="WLU226" s="28"/>
      <c r="WLV226" s="32"/>
      <c r="WLW226" s="20"/>
      <c r="WLX226" s="18"/>
      <c r="WLY226" s="19"/>
      <c r="WLZ226" s="28"/>
      <c r="WMA226" s="32"/>
      <c r="WMB226" s="20"/>
      <c r="WMC226" s="18"/>
      <c r="WMD226" s="19"/>
      <c r="WME226" s="28"/>
      <c r="WMF226" s="32"/>
      <c r="WMG226" s="20"/>
      <c r="WMH226" s="18"/>
      <c r="WMI226" s="19"/>
      <c r="WMJ226" s="28"/>
      <c r="WMK226" s="32"/>
      <c r="WML226" s="20"/>
      <c r="WMM226" s="18"/>
      <c r="WMN226" s="19"/>
      <c r="WMO226" s="28"/>
      <c r="WMP226" s="32"/>
      <c r="WMQ226" s="20"/>
      <c r="WMR226" s="18"/>
      <c r="WMS226" s="19"/>
      <c r="WMT226" s="28"/>
      <c r="WMU226" s="32"/>
      <c r="WMV226" s="20"/>
      <c r="WMW226" s="18"/>
      <c r="WMX226" s="19"/>
      <c r="WMY226" s="28"/>
      <c r="WMZ226" s="32"/>
      <c r="WNA226" s="20"/>
      <c r="WNB226" s="18"/>
      <c r="WNC226" s="19"/>
      <c r="WND226" s="28"/>
      <c r="WNE226" s="32"/>
      <c r="WNF226" s="20"/>
      <c r="WNG226" s="18"/>
      <c r="WNH226" s="19"/>
      <c r="WNI226" s="28"/>
      <c r="WNJ226" s="32"/>
      <c r="WNK226" s="20"/>
      <c r="WNL226" s="18"/>
      <c r="WNM226" s="19"/>
      <c r="WNN226" s="28"/>
      <c r="WNO226" s="32"/>
      <c r="WNP226" s="20"/>
      <c r="WNQ226" s="18"/>
      <c r="WNR226" s="19"/>
      <c r="WNS226" s="28"/>
      <c r="WNT226" s="32"/>
      <c r="WNU226" s="20"/>
      <c r="WNV226" s="18"/>
      <c r="WNW226" s="19"/>
      <c r="WNX226" s="28"/>
      <c r="WNY226" s="32"/>
      <c r="WNZ226" s="20"/>
      <c r="WOA226" s="18"/>
      <c r="WOB226" s="19"/>
      <c r="WOC226" s="28"/>
      <c r="WOD226" s="32"/>
      <c r="WOE226" s="20"/>
      <c r="WOF226" s="18"/>
      <c r="WOG226" s="19"/>
      <c r="WOH226" s="28"/>
      <c r="WOI226" s="32"/>
      <c r="WOJ226" s="20"/>
      <c r="WOK226" s="18"/>
      <c r="WOL226" s="19"/>
      <c r="WOM226" s="28"/>
      <c r="WON226" s="32"/>
      <c r="WOO226" s="20"/>
      <c r="WOP226" s="18"/>
      <c r="WOQ226" s="19"/>
      <c r="WOR226" s="28"/>
      <c r="WOS226" s="32"/>
      <c r="WOT226" s="20"/>
      <c r="WOU226" s="18"/>
      <c r="WOV226" s="19"/>
      <c r="WOW226" s="28"/>
      <c r="WOX226" s="32"/>
      <c r="WOY226" s="20"/>
      <c r="WOZ226" s="18"/>
      <c r="WPA226" s="19"/>
      <c r="WPB226" s="28"/>
      <c r="WPC226" s="32"/>
      <c r="WPD226" s="20"/>
      <c r="WPE226" s="18"/>
      <c r="WPF226" s="19"/>
      <c r="WPG226" s="28"/>
      <c r="WPH226" s="32"/>
      <c r="WPI226" s="20"/>
      <c r="WPJ226" s="18"/>
      <c r="WPK226" s="19"/>
      <c r="WPL226" s="28"/>
      <c r="WPM226" s="32"/>
      <c r="WPN226" s="20"/>
      <c r="WPO226" s="18"/>
      <c r="WPP226" s="19"/>
      <c r="WPQ226" s="28"/>
      <c r="WPR226" s="32"/>
      <c r="WPS226" s="20"/>
      <c r="WPT226" s="18"/>
      <c r="WPU226" s="19"/>
      <c r="WPV226" s="28"/>
      <c r="WPW226" s="32"/>
      <c r="WPX226" s="20"/>
      <c r="WPY226" s="18"/>
      <c r="WPZ226" s="19"/>
      <c r="WQA226" s="28"/>
      <c r="WQB226" s="32"/>
      <c r="WQC226" s="20"/>
      <c r="WQD226" s="18"/>
      <c r="WQE226" s="19"/>
      <c r="WQF226" s="28"/>
      <c r="WQG226" s="32"/>
      <c r="WQH226" s="20"/>
      <c r="WQI226" s="18"/>
      <c r="WQJ226" s="19"/>
      <c r="WQK226" s="28"/>
      <c r="WQL226" s="32"/>
      <c r="WQM226" s="20"/>
      <c r="WQN226" s="18"/>
      <c r="WQO226" s="19"/>
      <c r="WQP226" s="28"/>
      <c r="WQQ226" s="32"/>
      <c r="WQR226" s="20"/>
      <c r="WQS226" s="18"/>
      <c r="WQT226" s="19"/>
      <c r="WQU226" s="28"/>
      <c r="WQV226" s="32"/>
      <c r="WQW226" s="20"/>
      <c r="WQX226" s="18"/>
      <c r="WQY226" s="19"/>
      <c r="WQZ226" s="28"/>
      <c r="WRA226" s="32"/>
      <c r="WRB226" s="20"/>
      <c r="WRC226" s="18"/>
      <c r="WRD226" s="19"/>
      <c r="WRE226" s="28"/>
      <c r="WRF226" s="32"/>
      <c r="WRG226" s="20"/>
      <c r="WRH226" s="18"/>
      <c r="WRI226" s="19"/>
      <c r="WRJ226" s="28"/>
      <c r="WRK226" s="32"/>
      <c r="WRL226" s="20"/>
      <c r="WRM226" s="18"/>
      <c r="WRN226" s="19"/>
      <c r="WRO226" s="28"/>
      <c r="WRP226" s="32"/>
      <c r="WRQ226" s="20"/>
      <c r="WRR226" s="18"/>
      <c r="WRS226" s="19"/>
      <c r="WRT226" s="28"/>
      <c r="WRU226" s="32"/>
      <c r="WRV226" s="20"/>
      <c r="WRW226" s="18"/>
      <c r="WRX226" s="19"/>
      <c r="WRY226" s="28"/>
      <c r="WRZ226" s="32"/>
      <c r="WSA226" s="20"/>
      <c r="WSB226" s="18"/>
      <c r="WSC226" s="19"/>
      <c r="WSD226" s="28"/>
      <c r="WSE226" s="32"/>
      <c r="WSF226" s="20"/>
      <c r="WSG226" s="18"/>
      <c r="WSH226" s="19"/>
      <c r="WSI226" s="28"/>
      <c r="WSJ226" s="32"/>
      <c r="WSK226" s="20"/>
      <c r="WSL226" s="18"/>
      <c r="WSM226" s="19"/>
      <c r="WSN226" s="28"/>
      <c r="WSO226" s="32"/>
      <c r="WSP226" s="20"/>
      <c r="WSQ226" s="18"/>
      <c r="WSR226" s="19"/>
      <c r="WSS226" s="28"/>
      <c r="WST226" s="32"/>
      <c r="WSU226" s="20"/>
      <c r="WSV226" s="18"/>
      <c r="WSW226" s="19"/>
      <c r="WSX226" s="28"/>
      <c r="WSY226" s="32"/>
      <c r="WSZ226" s="20"/>
      <c r="WTA226" s="18"/>
      <c r="WTB226" s="19"/>
      <c r="WTC226" s="28"/>
      <c r="WTD226" s="32"/>
      <c r="WTE226" s="20"/>
      <c r="WTF226" s="18"/>
      <c r="WTG226" s="19"/>
      <c r="WTH226" s="28"/>
      <c r="WTI226" s="32"/>
      <c r="WTJ226" s="20"/>
      <c r="WTK226" s="18"/>
      <c r="WTL226" s="19"/>
      <c r="WTM226" s="28"/>
      <c r="WTN226" s="32"/>
      <c r="WTO226" s="20"/>
      <c r="WTP226" s="18"/>
      <c r="WTQ226" s="19"/>
      <c r="WTR226" s="28"/>
      <c r="WTS226" s="32"/>
      <c r="WTT226" s="20"/>
      <c r="WTU226" s="18"/>
      <c r="WTV226" s="19"/>
      <c r="WTW226" s="28"/>
      <c r="WTX226" s="32"/>
      <c r="WTY226" s="20"/>
      <c r="WTZ226" s="18"/>
      <c r="WUA226" s="19"/>
      <c r="WUB226" s="28"/>
      <c r="WUC226" s="32"/>
      <c r="WUD226" s="20"/>
      <c r="WUE226" s="18"/>
      <c r="WUF226" s="19"/>
      <c r="WUG226" s="28"/>
      <c r="WUH226" s="32"/>
      <c r="WUI226" s="20"/>
      <c r="WUJ226" s="18"/>
      <c r="WUK226" s="19"/>
      <c r="WUL226" s="28"/>
      <c r="WUM226" s="32"/>
      <c r="WUN226" s="20"/>
      <c r="WUO226" s="18"/>
      <c r="WUP226" s="19"/>
      <c r="WUQ226" s="28"/>
      <c r="WUR226" s="32"/>
      <c r="WUS226" s="20"/>
      <c r="WUT226" s="18"/>
      <c r="WUU226" s="19"/>
      <c r="WUV226" s="28"/>
      <c r="WUW226" s="32"/>
      <c r="WUX226" s="20"/>
      <c r="WUY226" s="18"/>
      <c r="WUZ226" s="19"/>
      <c r="WVA226" s="28"/>
      <c r="WVB226" s="32"/>
      <c r="WVC226" s="20"/>
      <c r="WVD226" s="18"/>
      <c r="WVE226" s="19"/>
      <c r="WVF226" s="28"/>
      <c r="WVG226" s="32"/>
      <c r="WVH226" s="20"/>
      <c r="WVI226" s="18"/>
      <c r="WVJ226" s="19"/>
      <c r="WVK226" s="28"/>
      <c r="WVL226" s="32"/>
      <c r="WVM226" s="20"/>
      <c r="WVN226" s="18"/>
      <c r="WVO226" s="19"/>
      <c r="WVP226" s="28"/>
      <c r="WVQ226" s="32"/>
      <c r="WVR226" s="20"/>
      <c r="WVS226" s="18"/>
      <c r="WVT226" s="19"/>
      <c r="WVU226" s="28"/>
      <c r="WVV226" s="32"/>
      <c r="WVW226" s="20"/>
      <c r="WVX226" s="18"/>
      <c r="WVY226" s="19"/>
      <c r="WVZ226" s="28"/>
      <c r="WWA226" s="32"/>
      <c r="WWB226" s="20"/>
      <c r="WWC226" s="18"/>
      <c r="WWD226" s="19"/>
      <c r="WWE226" s="28"/>
      <c r="WWF226" s="32"/>
      <c r="WWG226" s="20"/>
      <c r="WWH226" s="18"/>
      <c r="WWI226" s="19"/>
      <c r="WWJ226" s="28"/>
      <c r="WWK226" s="32"/>
      <c r="WWL226" s="20"/>
      <c r="WWM226" s="18"/>
      <c r="WWN226" s="19"/>
      <c r="WWO226" s="28"/>
      <c r="WWP226" s="32"/>
      <c r="WWQ226" s="20"/>
      <c r="WWR226" s="18"/>
      <c r="WWS226" s="19"/>
      <c r="WWT226" s="28"/>
      <c r="WWU226" s="32"/>
      <c r="WWV226" s="20"/>
      <c r="WWW226" s="18"/>
      <c r="WWX226" s="19"/>
      <c r="WWY226" s="28"/>
      <c r="WWZ226" s="32"/>
      <c r="WXA226" s="20"/>
      <c r="WXB226" s="18"/>
      <c r="WXC226" s="19"/>
      <c r="WXD226" s="28"/>
      <c r="WXE226" s="32"/>
      <c r="WXF226" s="20"/>
      <c r="WXG226" s="18"/>
      <c r="WXH226" s="19"/>
      <c r="WXI226" s="28"/>
      <c r="WXJ226" s="32"/>
      <c r="WXK226" s="20"/>
      <c r="WXL226" s="18"/>
      <c r="WXM226" s="19"/>
      <c r="WXN226" s="28"/>
      <c r="WXO226" s="32"/>
      <c r="WXP226" s="20"/>
      <c r="WXQ226" s="18"/>
      <c r="WXR226" s="19"/>
      <c r="WXS226" s="28"/>
      <c r="WXT226" s="32"/>
      <c r="WXU226" s="20"/>
      <c r="WXV226" s="18"/>
      <c r="WXW226" s="19"/>
      <c r="WXX226" s="28"/>
      <c r="WXY226" s="32"/>
      <c r="WXZ226" s="20"/>
      <c r="WYA226" s="18"/>
      <c r="WYB226" s="19"/>
      <c r="WYC226" s="28"/>
      <c r="WYD226" s="32"/>
      <c r="WYE226" s="20"/>
      <c r="WYF226" s="18"/>
      <c r="WYG226" s="19"/>
      <c r="WYH226" s="28"/>
      <c r="WYI226" s="32"/>
      <c r="WYJ226" s="20"/>
      <c r="WYK226" s="18"/>
      <c r="WYL226" s="19"/>
      <c r="WYM226" s="28"/>
      <c r="WYN226" s="32"/>
      <c r="WYO226" s="20"/>
      <c r="WYP226" s="18"/>
      <c r="WYQ226" s="19"/>
      <c r="WYR226" s="28"/>
      <c r="WYS226" s="32"/>
      <c r="WYT226" s="20"/>
      <c r="WYU226" s="18"/>
      <c r="WYV226" s="19"/>
      <c r="WYW226" s="28"/>
      <c r="WYX226" s="32"/>
      <c r="WYY226" s="20"/>
      <c r="WYZ226" s="18"/>
      <c r="WZA226" s="19"/>
      <c r="WZB226" s="28"/>
      <c r="WZC226" s="32"/>
      <c r="WZD226" s="20"/>
      <c r="WZE226" s="18"/>
      <c r="WZF226" s="19"/>
      <c r="WZG226" s="28"/>
      <c r="WZH226" s="32"/>
      <c r="WZI226" s="20"/>
      <c r="WZJ226" s="18"/>
      <c r="WZK226" s="19"/>
      <c r="WZL226" s="28"/>
      <c r="WZM226" s="32"/>
      <c r="WZN226" s="20"/>
      <c r="WZO226" s="18"/>
      <c r="WZP226" s="19"/>
      <c r="WZQ226" s="28"/>
      <c r="WZR226" s="32"/>
      <c r="WZS226" s="20"/>
      <c r="WZT226" s="18"/>
      <c r="WZU226" s="19"/>
      <c r="WZV226" s="28"/>
      <c r="WZW226" s="32"/>
      <c r="WZX226" s="20"/>
      <c r="WZY226" s="18"/>
      <c r="WZZ226" s="19"/>
      <c r="XAA226" s="28"/>
      <c r="XAB226" s="32"/>
      <c r="XAC226" s="20"/>
      <c r="XAD226" s="18"/>
      <c r="XAE226" s="19"/>
      <c r="XAF226" s="28"/>
      <c r="XAG226" s="32"/>
      <c r="XAH226" s="20"/>
      <c r="XAI226" s="18"/>
      <c r="XAJ226" s="19"/>
      <c r="XAK226" s="28"/>
      <c r="XAL226" s="32"/>
      <c r="XAM226" s="20"/>
      <c r="XAN226" s="18"/>
      <c r="XAO226" s="19"/>
      <c r="XAP226" s="28"/>
      <c r="XAQ226" s="32"/>
      <c r="XAR226" s="20"/>
      <c r="XAS226" s="18"/>
      <c r="XAT226" s="19"/>
      <c r="XAU226" s="28"/>
      <c r="XAV226" s="32"/>
      <c r="XAW226" s="20"/>
      <c r="XAX226" s="18"/>
      <c r="XAY226" s="19"/>
      <c r="XAZ226" s="28"/>
      <c r="XBA226" s="32"/>
      <c r="XBB226" s="20"/>
      <c r="XBC226" s="18"/>
      <c r="XBD226" s="19"/>
      <c r="XBE226" s="28"/>
      <c r="XBF226" s="32"/>
      <c r="XBG226" s="20"/>
      <c r="XBH226" s="18"/>
      <c r="XBI226" s="19"/>
      <c r="XBJ226" s="28"/>
      <c r="XBK226" s="32"/>
      <c r="XBL226" s="20"/>
      <c r="XBM226" s="18"/>
      <c r="XBN226" s="19"/>
      <c r="XBO226" s="28"/>
      <c r="XBP226" s="32"/>
      <c r="XBQ226" s="20"/>
      <c r="XBR226" s="18"/>
      <c r="XBS226" s="19"/>
      <c r="XBT226" s="28"/>
      <c r="XBU226" s="32"/>
      <c r="XBV226" s="20"/>
      <c r="XBW226" s="18"/>
      <c r="XBX226" s="19"/>
      <c r="XBY226" s="28"/>
      <c r="XBZ226" s="32"/>
      <c r="XCA226" s="20"/>
      <c r="XCB226" s="18"/>
      <c r="XCC226" s="19"/>
      <c r="XCD226" s="28"/>
      <c r="XCE226" s="32"/>
      <c r="XCF226" s="20"/>
      <c r="XCG226" s="18"/>
      <c r="XCH226" s="19"/>
      <c r="XCI226" s="28"/>
      <c r="XCJ226" s="32"/>
      <c r="XCK226" s="20"/>
      <c r="XCL226" s="18"/>
      <c r="XCM226" s="19"/>
      <c r="XCN226" s="28"/>
      <c r="XCO226" s="32"/>
      <c r="XCP226" s="20"/>
      <c r="XCQ226" s="18"/>
      <c r="XCR226" s="19"/>
      <c r="XCS226" s="28"/>
      <c r="XCT226" s="32"/>
      <c r="XCU226" s="20"/>
      <c r="XCV226" s="18"/>
      <c r="XCW226" s="19"/>
      <c r="XCX226" s="28"/>
      <c r="XCY226" s="32"/>
      <c r="XCZ226" s="20"/>
      <c r="XDA226" s="18"/>
      <c r="XDB226" s="19"/>
      <c r="XDC226" s="28"/>
      <c r="XDD226" s="32"/>
      <c r="XDE226" s="20"/>
      <c r="XDF226" s="18"/>
      <c r="XDG226" s="19"/>
      <c r="XDH226" s="28"/>
      <c r="XDI226" s="32"/>
      <c r="XDJ226" s="20"/>
      <c r="XDK226" s="18"/>
      <c r="XDL226" s="19"/>
      <c r="XDM226" s="28"/>
      <c r="XDN226" s="32"/>
      <c r="XDO226" s="20"/>
      <c r="XDP226" s="18"/>
      <c r="XDQ226" s="19"/>
      <c r="XDR226" s="28"/>
      <c r="XDS226" s="32"/>
      <c r="XDT226" s="20"/>
      <c r="XDU226" s="18"/>
      <c r="XDV226" s="19"/>
      <c r="XDW226" s="28"/>
      <c r="XDX226" s="32"/>
      <c r="XDY226" s="20"/>
      <c r="XDZ226" s="18"/>
      <c r="XEA226" s="19"/>
      <c r="XEB226" s="28"/>
      <c r="XEC226" s="32"/>
      <c r="XED226" s="20"/>
      <c r="XEE226" s="18"/>
      <c r="XEF226" s="19"/>
      <c r="XEG226" s="28"/>
      <c r="XEH226" s="32"/>
      <c r="XEI226" s="20"/>
      <c r="XEJ226" s="18"/>
      <c r="XEK226" s="19"/>
      <c r="XEL226" s="28"/>
      <c r="XEM226" s="32"/>
      <c r="XEN226" s="20"/>
      <c r="XEO226" s="18"/>
      <c r="XEP226" s="19"/>
      <c r="XEQ226" s="28"/>
      <c r="XER226" s="32"/>
      <c r="XES226" s="20"/>
      <c r="XET226" s="18"/>
      <c r="XEU226" s="19"/>
      <c r="XEV226" s="28"/>
      <c r="XEW226" s="32"/>
      <c r="XEX226" s="20"/>
      <c r="XEY226" s="18"/>
      <c r="XEZ226" s="19"/>
      <c r="XFA226" s="28"/>
      <c r="XFB226" s="32"/>
      <c r="XFC226" s="20"/>
      <c r="XFD226" s="18"/>
    </row>
    <row r="227" spans="1:16384" s="12" customFormat="1" x14ac:dyDescent="0.25">
      <c r="A227" s="28"/>
      <c r="B227" s="32" t="s">
        <v>124</v>
      </c>
      <c r="C227" s="17"/>
      <c r="D227" s="18"/>
      <c r="E227" s="19"/>
      <c r="F227" s="28"/>
      <c r="G227" s="32"/>
      <c r="H227" s="20"/>
      <c r="I227" s="18"/>
      <c r="J227" s="19"/>
      <c r="K227" s="28"/>
      <c r="L227" s="32"/>
      <c r="M227" s="20"/>
      <c r="N227" s="18"/>
      <c r="O227" s="19"/>
      <c r="P227" s="28"/>
      <c r="Q227" s="32"/>
      <c r="R227" s="20"/>
      <c r="S227" s="18"/>
      <c r="T227" s="19"/>
      <c r="U227" s="28"/>
      <c r="V227" s="32"/>
      <c r="W227" s="20"/>
      <c r="X227" s="18"/>
      <c r="Y227" s="19"/>
      <c r="Z227" s="28"/>
      <c r="AA227" s="32"/>
      <c r="AB227" s="20"/>
      <c r="AC227" s="18"/>
      <c r="AD227" s="19"/>
      <c r="AE227" s="28"/>
      <c r="AF227" s="32"/>
      <c r="AG227" s="20"/>
      <c r="AH227" s="18"/>
      <c r="AI227" s="19"/>
      <c r="AJ227" s="28"/>
      <c r="AK227" s="32"/>
      <c r="AL227" s="20"/>
      <c r="AM227" s="18"/>
      <c r="AN227" s="19"/>
      <c r="AO227" s="28"/>
      <c r="AP227" s="32"/>
      <c r="AQ227" s="20"/>
      <c r="AR227" s="18"/>
      <c r="AS227" s="19"/>
      <c r="AT227" s="28"/>
      <c r="AU227" s="32"/>
      <c r="AV227" s="20"/>
      <c r="AW227" s="18"/>
      <c r="AX227" s="19"/>
      <c r="AY227" s="28"/>
      <c r="AZ227" s="32"/>
      <c r="BA227" s="20"/>
      <c r="BB227" s="18"/>
      <c r="BC227" s="19"/>
      <c r="BD227" s="28"/>
      <c r="BE227" s="32"/>
      <c r="BF227" s="20"/>
      <c r="BG227" s="18"/>
      <c r="BH227" s="19"/>
      <c r="BI227" s="28"/>
      <c r="BJ227" s="32"/>
      <c r="BK227" s="20"/>
      <c r="BL227" s="18"/>
      <c r="BM227" s="19"/>
      <c r="BN227" s="28"/>
      <c r="BO227" s="32"/>
      <c r="BP227" s="20"/>
      <c r="BQ227" s="18"/>
      <c r="BR227" s="19"/>
      <c r="BS227" s="28"/>
      <c r="BT227" s="32"/>
      <c r="BU227" s="20"/>
      <c r="BV227" s="18"/>
      <c r="BW227" s="19"/>
      <c r="BX227" s="28"/>
      <c r="BY227" s="32"/>
      <c r="BZ227" s="20"/>
      <c r="CA227" s="18"/>
      <c r="CB227" s="19"/>
      <c r="CC227" s="28"/>
      <c r="CD227" s="32"/>
      <c r="CE227" s="20"/>
      <c r="CF227" s="18"/>
      <c r="CG227" s="19"/>
      <c r="CH227" s="28"/>
      <c r="CI227" s="32"/>
      <c r="CJ227" s="20"/>
      <c r="CK227" s="18"/>
      <c r="CL227" s="19"/>
      <c r="CM227" s="28"/>
      <c r="CN227" s="32"/>
      <c r="CO227" s="20"/>
      <c r="CP227" s="18"/>
      <c r="CQ227" s="19"/>
      <c r="CR227" s="28"/>
      <c r="CS227" s="32"/>
      <c r="CT227" s="20"/>
      <c r="CU227" s="18"/>
      <c r="CV227" s="19"/>
      <c r="CW227" s="28"/>
      <c r="CX227" s="32"/>
      <c r="CY227" s="20"/>
      <c r="CZ227" s="18"/>
      <c r="DA227" s="19"/>
      <c r="DB227" s="28"/>
      <c r="DC227" s="32"/>
      <c r="DD227" s="20"/>
      <c r="DE227" s="18"/>
      <c r="DF227" s="19"/>
      <c r="DG227" s="28"/>
      <c r="DH227" s="32"/>
      <c r="DI227" s="20"/>
      <c r="DJ227" s="18"/>
      <c r="DK227" s="19"/>
      <c r="DL227" s="28"/>
      <c r="DM227" s="32"/>
      <c r="DN227" s="20"/>
      <c r="DO227" s="18"/>
      <c r="DP227" s="19"/>
      <c r="DQ227" s="28"/>
      <c r="DR227" s="32"/>
      <c r="DS227" s="20"/>
      <c r="DT227" s="18"/>
      <c r="DU227" s="19"/>
      <c r="DV227" s="28"/>
      <c r="DW227" s="32"/>
      <c r="DX227" s="20"/>
      <c r="DY227" s="18"/>
      <c r="DZ227" s="19"/>
      <c r="EA227" s="28"/>
      <c r="EB227" s="32"/>
      <c r="EC227" s="20"/>
      <c r="ED227" s="18"/>
      <c r="EE227" s="19"/>
      <c r="EF227" s="28"/>
      <c r="EG227" s="32"/>
      <c r="EH227" s="20"/>
      <c r="EI227" s="18"/>
      <c r="EJ227" s="19"/>
      <c r="EK227" s="28"/>
      <c r="EL227" s="32"/>
      <c r="EM227" s="20"/>
      <c r="EN227" s="18"/>
      <c r="EO227" s="19"/>
      <c r="EP227" s="28"/>
      <c r="EQ227" s="32"/>
      <c r="ER227" s="20"/>
      <c r="ES227" s="18"/>
      <c r="ET227" s="19"/>
      <c r="EU227" s="28"/>
      <c r="EV227" s="32"/>
      <c r="EW227" s="20"/>
      <c r="EX227" s="18"/>
      <c r="EY227" s="19"/>
      <c r="EZ227" s="28"/>
      <c r="FA227" s="32"/>
      <c r="FB227" s="20"/>
      <c r="FC227" s="18"/>
      <c r="FD227" s="19"/>
      <c r="FE227" s="28"/>
      <c r="FF227" s="32"/>
      <c r="FG227" s="20"/>
      <c r="FH227" s="18"/>
      <c r="FI227" s="19"/>
      <c r="FJ227" s="28"/>
      <c r="FK227" s="32"/>
      <c r="FL227" s="20"/>
      <c r="FM227" s="18"/>
      <c r="FN227" s="19"/>
      <c r="FO227" s="28"/>
      <c r="FP227" s="32"/>
      <c r="FQ227" s="20"/>
      <c r="FR227" s="18"/>
      <c r="FS227" s="19"/>
      <c r="FT227" s="28"/>
      <c r="FU227" s="32"/>
      <c r="FV227" s="20"/>
      <c r="FW227" s="18"/>
      <c r="FX227" s="19"/>
      <c r="FY227" s="28"/>
      <c r="FZ227" s="32"/>
      <c r="GA227" s="20"/>
      <c r="GB227" s="18"/>
      <c r="GC227" s="19"/>
      <c r="GD227" s="28"/>
      <c r="GE227" s="32"/>
      <c r="GF227" s="20"/>
      <c r="GG227" s="18"/>
      <c r="GH227" s="19"/>
      <c r="GI227" s="28"/>
      <c r="GJ227" s="32"/>
      <c r="GK227" s="20"/>
      <c r="GL227" s="18"/>
      <c r="GM227" s="19"/>
      <c r="GN227" s="28"/>
      <c r="GO227" s="32"/>
      <c r="GP227" s="20"/>
      <c r="GQ227" s="18"/>
      <c r="GR227" s="19"/>
      <c r="GS227" s="28"/>
      <c r="GT227" s="32"/>
      <c r="GU227" s="20"/>
      <c r="GV227" s="18"/>
      <c r="GW227" s="19"/>
      <c r="GX227" s="28"/>
      <c r="GY227" s="32"/>
      <c r="GZ227" s="20"/>
      <c r="HA227" s="18"/>
      <c r="HB227" s="19"/>
      <c r="HC227" s="28"/>
      <c r="HD227" s="32"/>
      <c r="HE227" s="20"/>
      <c r="HF227" s="18"/>
      <c r="HG227" s="19"/>
      <c r="HH227" s="28"/>
      <c r="HI227" s="32"/>
      <c r="HJ227" s="20"/>
      <c r="HK227" s="18"/>
      <c r="HL227" s="19"/>
      <c r="HM227" s="28"/>
      <c r="HN227" s="32"/>
      <c r="HO227" s="20"/>
      <c r="HP227" s="18"/>
      <c r="HQ227" s="19"/>
      <c r="HR227" s="28"/>
      <c r="HS227" s="32"/>
      <c r="HT227" s="20"/>
      <c r="HU227" s="18"/>
      <c r="HV227" s="19"/>
      <c r="HW227" s="28"/>
      <c r="HX227" s="32"/>
      <c r="HY227" s="20"/>
      <c r="HZ227" s="18"/>
      <c r="IA227" s="19"/>
      <c r="IB227" s="28"/>
      <c r="IC227" s="32"/>
      <c r="ID227" s="20"/>
      <c r="IE227" s="18"/>
      <c r="IF227" s="19"/>
      <c r="IG227" s="28"/>
      <c r="IH227" s="32"/>
      <c r="II227" s="20"/>
      <c r="IJ227" s="18"/>
      <c r="IK227" s="19"/>
      <c r="IL227" s="28"/>
      <c r="IM227" s="32"/>
      <c r="IN227" s="20"/>
      <c r="IO227" s="18"/>
      <c r="IP227" s="19"/>
      <c r="IQ227" s="28"/>
      <c r="IR227" s="32"/>
      <c r="IS227" s="20"/>
      <c r="IT227" s="18"/>
      <c r="IU227" s="19"/>
      <c r="IV227" s="28"/>
      <c r="IW227" s="32"/>
      <c r="IX227" s="20"/>
      <c r="IY227" s="18"/>
      <c r="IZ227" s="19"/>
      <c r="JA227" s="28"/>
      <c r="JB227" s="32"/>
      <c r="JC227" s="20"/>
      <c r="JD227" s="18"/>
      <c r="JE227" s="19"/>
      <c r="JF227" s="28"/>
      <c r="JG227" s="32"/>
      <c r="JH227" s="20"/>
      <c r="JI227" s="18"/>
      <c r="JJ227" s="19"/>
      <c r="JK227" s="28"/>
      <c r="JL227" s="32"/>
      <c r="JM227" s="20"/>
      <c r="JN227" s="18"/>
      <c r="JO227" s="19"/>
      <c r="JP227" s="28"/>
      <c r="JQ227" s="32"/>
      <c r="JR227" s="20"/>
      <c r="JS227" s="18"/>
      <c r="JT227" s="19"/>
      <c r="JU227" s="28"/>
      <c r="JV227" s="32"/>
      <c r="JW227" s="20"/>
      <c r="JX227" s="18"/>
      <c r="JY227" s="19"/>
      <c r="JZ227" s="28"/>
      <c r="KA227" s="32"/>
      <c r="KB227" s="20"/>
      <c r="KC227" s="18"/>
      <c r="KD227" s="19"/>
      <c r="KE227" s="28"/>
      <c r="KF227" s="32"/>
      <c r="KG227" s="20"/>
      <c r="KH227" s="18"/>
      <c r="KI227" s="19"/>
      <c r="KJ227" s="28"/>
      <c r="KK227" s="32"/>
      <c r="KL227" s="20"/>
      <c r="KM227" s="18"/>
      <c r="KN227" s="19"/>
      <c r="KO227" s="28"/>
      <c r="KP227" s="32"/>
      <c r="KQ227" s="20"/>
      <c r="KR227" s="18"/>
      <c r="KS227" s="19"/>
      <c r="KT227" s="28"/>
      <c r="KU227" s="32"/>
      <c r="KV227" s="20"/>
      <c r="KW227" s="18"/>
      <c r="KX227" s="19"/>
      <c r="KY227" s="28"/>
      <c r="KZ227" s="32"/>
      <c r="LA227" s="20"/>
      <c r="LB227" s="18"/>
      <c r="LC227" s="19"/>
      <c r="LD227" s="28"/>
      <c r="LE227" s="32"/>
      <c r="LF227" s="20"/>
      <c r="LG227" s="18"/>
      <c r="LH227" s="19"/>
      <c r="LI227" s="28"/>
      <c r="LJ227" s="32"/>
      <c r="LK227" s="20"/>
      <c r="LL227" s="18"/>
      <c r="LM227" s="19"/>
      <c r="LN227" s="28"/>
      <c r="LO227" s="32"/>
      <c r="LP227" s="20"/>
      <c r="LQ227" s="18"/>
      <c r="LR227" s="19"/>
      <c r="LS227" s="28"/>
      <c r="LT227" s="32"/>
      <c r="LU227" s="20"/>
      <c r="LV227" s="18"/>
      <c r="LW227" s="19"/>
      <c r="LX227" s="28"/>
      <c r="LY227" s="32"/>
      <c r="LZ227" s="20"/>
      <c r="MA227" s="18"/>
      <c r="MB227" s="19"/>
      <c r="MC227" s="28"/>
      <c r="MD227" s="32"/>
      <c r="ME227" s="20"/>
      <c r="MF227" s="18"/>
      <c r="MG227" s="19"/>
      <c r="MH227" s="28"/>
      <c r="MI227" s="32"/>
      <c r="MJ227" s="20"/>
      <c r="MK227" s="18"/>
      <c r="ML227" s="19"/>
      <c r="MM227" s="28"/>
      <c r="MN227" s="32"/>
      <c r="MO227" s="20"/>
      <c r="MP227" s="18"/>
      <c r="MQ227" s="19"/>
      <c r="MR227" s="28"/>
      <c r="MS227" s="32"/>
      <c r="MT227" s="20"/>
      <c r="MU227" s="18"/>
      <c r="MV227" s="19"/>
      <c r="MW227" s="28"/>
      <c r="MX227" s="32"/>
      <c r="MY227" s="20"/>
      <c r="MZ227" s="18"/>
      <c r="NA227" s="19"/>
      <c r="NB227" s="28"/>
      <c r="NC227" s="32"/>
      <c r="ND227" s="20"/>
      <c r="NE227" s="18"/>
      <c r="NF227" s="19"/>
      <c r="NG227" s="28"/>
      <c r="NH227" s="32"/>
      <c r="NI227" s="20"/>
      <c r="NJ227" s="18"/>
      <c r="NK227" s="19"/>
      <c r="NL227" s="28"/>
      <c r="NM227" s="32"/>
      <c r="NN227" s="20"/>
      <c r="NO227" s="18"/>
      <c r="NP227" s="19"/>
      <c r="NQ227" s="28"/>
      <c r="NR227" s="32"/>
      <c r="NS227" s="20"/>
      <c r="NT227" s="18"/>
      <c r="NU227" s="19"/>
      <c r="NV227" s="28"/>
      <c r="NW227" s="32"/>
      <c r="NX227" s="20"/>
      <c r="NY227" s="18"/>
      <c r="NZ227" s="19"/>
      <c r="OA227" s="28"/>
      <c r="OB227" s="32"/>
      <c r="OC227" s="20"/>
      <c r="OD227" s="18"/>
      <c r="OE227" s="19"/>
      <c r="OF227" s="28"/>
      <c r="OG227" s="32"/>
      <c r="OH227" s="20"/>
      <c r="OI227" s="18"/>
      <c r="OJ227" s="19"/>
      <c r="OK227" s="28"/>
      <c r="OL227" s="32"/>
      <c r="OM227" s="20"/>
      <c r="ON227" s="18"/>
      <c r="OO227" s="19"/>
      <c r="OP227" s="28"/>
      <c r="OQ227" s="32"/>
      <c r="OR227" s="20"/>
      <c r="OS227" s="18"/>
      <c r="OT227" s="19"/>
      <c r="OU227" s="28"/>
      <c r="OV227" s="32"/>
      <c r="OW227" s="20"/>
      <c r="OX227" s="18"/>
      <c r="OY227" s="19"/>
      <c r="OZ227" s="28"/>
      <c r="PA227" s="32"/>
      <c r="PB227" s="20"/>
      <c r="PC227" s="18"/>
      <c r="PD227" s="19"/>
      <c r="PE227" s="28"/>
      <c r="PF227" s="32"/>
      <c r="PG227" s="20"/>
      <c r="PH227" s="18"/>
      <c r="PI227" s="19"/>
      <c r="PJ227" s="28"/>
      <c r="PK227" s="32"/>
      <c r="PL227" s="20"/>
      <c r="PM227" s="18"/>
      <c r="PN227" s="19"/>
      <c r="PO227" s="28"/>
      <c r="PP227" s="32"/>
      <c r="PQ227" s="20"/>
      <c r="PR227" s="18"/>
      <c r="PS227" s="19"/>
      <c r="PT227" s="28"/>
      <c r="PU227" s="32"/>
      <c r="PV227" s="20"/>
      <c r="PW227" s="18"/>
      <c r="PX227" s="19"/>
      <c r="PY227" s="28"/>
      <c r="PZ227" s="32"/>
      <c r="QA227" s="20"/>
      <c r="QB227" s="18"/>
      <c r="QC227" s="19"/>
      <c r="QD227" s="28"/>
      <c r="QE227" s="32"/>
      <c r="QF227" s="20"/>
      <c r="QG227" s="18"/>
      <c r="QH227" s="19"/>
      <c r="QI227" s="28"/>
      <c r="QJ227" s="32"/>
      <c r="QK227" s="20"/>
      <c r="QL227" s="18"/>
      <c r="QM227" s="19"/>
      <c r="QN227" s="28"/>
      <c r="QO227" s="32"/>
      <c r="QP227" s="20"/>
      <c r="QQ227" s="18"/>
      <c r="QR227" s="19"/>
      <c r="QS227" s="28"/>
      <c r="QT227" s="32"/>
      <c r="QU227" s="20"/>
      <c r="QV227" s="18"/>
      <c r="QW227" s="19"/>
      <c r="QX227" s="28"/>
      <c r="QY227" s="32"/>
      <c r="QZ227" s="20"/>
      <c r="RA227" s="18"/>
      <c r="RB227" s="19"/>
      <c r="RC227" s="28"/>
      <c r="RD227" s="32"/>
      <c r="RE227" s="20"/>
      <c r="RF227" s="18"/>
      <c r="RG227" s="19"/>
      <c r="RH227" s="28"/>
      <c r="RI227" s="32"/>
      <c r="RJ227" s="20"/>
      <c r="RK227" s="18"/>
      <c r="RL227" s="19"/>
      <c r="RM227" s="28"/>
      <c r="RN227" s="32"/>
      <c r="RO227" s="20"/>
      <c r="RP227" s="18"/>
      <c r="RQ227" s="19"/>
      <c r="RR227" s="28"/>
      <c r="RS227" s="32"/>
      <c r="RT227" s="20"/>
      <c r="RU227" s="18"/>
      <c r="RV227" s="19"/>
      <c r="RW227" s="28"/>
      <c r="RX227" s="32"/>
      <c r="RY227" s="20"/>
      <c r="RZ227" s="18"/>
      <c r="SA227" s="19"/>
      <c r="SB227" s="28"/>
      <c r="SC227" s="32"/>
      <c r="SD227" s="20"/>
      <c r="SE227" s="18"/>
      <c r="SF227" s="19"/>
      <c r="SG227" s="28"/>
      <c r="SH227" s="32"/>
      <c r="SI227" s="20"/>
      <c r="SJ227" s="18"/>
      <c r="SK227" s="19"/>
      <c r="SL227" s="28"/>
      <c r="SM227" s="32"/>
      <c r="SN227" s="20"/>
      <c r="SO227" s="18"/>
      <c r="SP227" s="19"/>
      <c r="SQ227" s="28"/>
      <c r="SR227" s="32"/>
      <c r="SS227" s="20"/>
      <c r="ST227" s="18"/>
      <c r="SU227" s="19"/>
      <c r="SV227" s="28"/>
      <c r="SW227" s="32"/>
      <c r="SX227" s="20"/>
      <c r="SY227" s="18"/>
      <c r="SZ227" s="19"/>
      <c r="TA227" s="28"/>
      <c r="TB227" s="32"/>
      <c r="TC227" s="20"/>
      <c r="TD227" s="18"/>
      <c r="TE227" s="19"/>
      <c r="TF227" s="28"/>
      <c r="TG227" s="32"/>
      <c r="TH227" s="20"/>
      <c r="TI227" s="18"/>
      <c r="TJ227" s="19"/>
      <c r="TK227" s="28"/>
      <c r="TL227" s="32"/>
      <c r="TM227" s="20"/>
      <c r="TN227" s="18"/>
      <c r="TO227" s="19"/>
      <c r="TP227" s="28"/>
      <c r="TQ227" s="32"/>
      <c r="TR227" s="20"/>
      <c r="TS227" s="18"/>
      <c r="TT227" s="19"/>
      <c r="TU227" s="28"/>
      <c r="TV227" s="32"/>
      <c r="TW227" s="20"/>
      <c r="TX227" s="18"/>
      <c r="TY227" s="19"/>
      <c r="TZ227" s="28"/>
      <c r="UA227" s="32"/>
      <c r="UB227" s="20"/>
      <c r="UC227" s="18"/>
      <c r="UD227" s="19"/>
      <c r="UE227" s="28"/>
      <c r="UF227" s="32"/>
      <c r="UG227" s="20"/>
      <c r="UH227" s="18"/>
      <c r="UI227" s="19"/>
      <c r="UJ227" s="28"/>
      <c r="UK227" s="32"/>
      <c r="UL227" s="20"/>
      <c r="UM227" s="18"/>
      <c r="UN227" s="19"/>
      <c r="UO227" s="28"/>
      <c r="UP227" s="32"/>
      <c r="UQ227" s="20"/>
      <c r="UR227" s="18"/>
      <c r="US227" s="19"/>
      <c r="UT227" s="28"/>
      <c r="UU227" s="32"/>
      <c r="UV227" s="20"/>
      <c r="UW227" s="18"/>
      <c r="UX227" s="19"/>
      <c r="UY227" s="28"/>
      <c r="UZ227" s="32"/>
      <c r="VA227" s="20"/>
      <c r="VB227" s="18"/>
      <c r="VC227" s="19"/>
      <c r="VD227" s="28"/>
      <c r="VE227" s="32"/>
      <c r="VF227" s="20"/>
      <c r="VG227" s="18"/>
      <c r="VH227" s="19"/>
      <c r="VI227" s="28"/>
      <c r="VJ227" s="32"/>
      <c r="VK227" s="20"/>
      <c r="VL227" s="18"/>
      <c r="VM227" s="19"/>
      <c r="VN227" s="28"/>
      <c r="VO227" s="32"/>
      <c r="VP227" s="20"/>
      <c r="VQ227" s="18"/>
      <c r="VR227" s="19"/>
      <c r="VS227" s="28"/>
      <c r="VT227" s="32"/>
      <c r="VU227" s="20"/>
      <c r="VV227" s="18"/>
      <c r="VW227" s="19"/>
      <c r="VX227" s="28"/>
      <c r="VY227" s="32"/>
      <c r="VZ227" s="20"/>
      <c r="WA227" s="18"/>
      <c r="WB227" s="19"/>
      <c r="WC227" s="28"/>
      <c r="WD227" s="32"/>
      <c r="WE227" s="20"/>
      <c r="WF227" s="18"/>
      <c r="WG227" s="19"/>
      <c r="WH227" s="28"/>
      <c r="WI227" s="32"/>
      <c r="WJ227" s="20"/>
      <c r="WK227" s="18"/>
      <c r="WL227" s="19"/>
      <c r="WM227" s="28"/>
      <c r="WN227" s="32"/>
      <c r="WO227" s="20"/>
      <c r="WP227" s="18"/>
      <c r="WQ227" s="19"/>
      <c r="WR227" s="28"/>
      <c r="WS227" s="32"/>
      <c r="WT227" s="20"/>
      <c r="WU227" s="18"/>
      <c r="WV227" s="19"/>
      <c r="WW227" s="28"/>
      <c r="WX227" s="32"/>
      <c r="WY227" s="20"/>
      <c r="WZ227" s="18"/>
      <c r="XA227" s="19"/>
      <c r="XB227" s="28"/>
      <c r="XC227" s="32"/>
      <c r="XD227" s="20"/>
      <c r="XE227" s="18"/>
      <c r="XF227" s="19"/>
      <c r="XG227" s="28"/>
      <c r="XH227" s="32"/>
      <c r="XI227" s="20"/>
      <c r="XJ227" s="18"/>
      <c r="XK227" s="19"/>
      <c r="XL227" s="28"/>
      <c r="XM227" s="32"/>
      <c r="XN227" s="20"/>
      <c r="XO227" s="18"/>
      <c r="XP227" s="19"/>
      <c r="XQ227" s="28"/>
      <c r="XR227" s="32"/>
      <c r="XS227" s="20"/>
      <c r="XT227" s="18"/>
      <c r="XU227" s="19"/>
      <c r="XV227" s="28"/>
      <c r="XW227" s="32"/>
      <c r="XX227" s="20"/>
      <c r="XY227" s="18"/>
      <c r="XZ227" s="19"/>
      <c r="YA227" s="28"/>
      <c r="YB227" s="32"/>
      <c r="YC227" s="20"/>
      <c r="YD227" s="18"/>
      <c r="YE227" s="19"/>
      <c r="YF227" s="28"/>
      <c r="YG227" s="32"/>
      <c r="YH227" s="20"/>
      <c r="YI227" s="18"/>
      <c r="YJ227" s="19"/>
      <c r="YK227" s="28"/>
      <c r="YL227" s="32"/>
      <c r="YM227" s="20"/>
      <c r="YN227" s="18"/>
      <c r="YO227" s="19"/>
      <c r="YP227" s="28"/>
      <c r="YQ227" s="32"/>
      <c r="YR227" s="20"/>
      <c r="YS227" s="18"/>
      <c r="YT227" s="19"/>
      <c r="YU227" s="28"/>
      <c r="YV227" s="32"/>
      <c r="YW227" s="20"/>
      <c r="YX227" s="18"/>
      <c r="YY227" s="19"/>
      <c r="YZ227" s="28"/>
      <c r="ZA227" s="32"/>
      <c r="ZB227" s="20"/>
      <c r="ZC227" s="18"/>
      <c r="ZD227" s="19"/>
      <c r="ZE227" s="28"/>
      <c r="ZF227" s="32"/>
      <c r="ZG227" s="20"/>
      <c r="ZH227" s="18"/>
      <c r="ZI227" s="19"/>
      <c r="ZJ227" s="28"/>
      <c r="ZK227" s="32"/>
      <c r="ZL227" s="20"/>
      <c r="ZM227" s="18"/>
      <c r="ZN227" s="19"/>
      <c r="ZO227" s="28"/>
      <c r="ZP227" s="32"/>
      <c r="ZQ227" s="20"/>
      <c r="ZR227" s="18"/>
      <c r="ZS227" s="19"/>
      <c r="ZT227" s="28"/>
      <c r="ZU227" s="32"/>
      <c r="ZV227" s="20"/>
      <c r="ZW227" s="18"/>
      <c r="ZX227" s="19"/>
      <c r="ZY227" s="28"/>
      <c r="ZZ227" s="32"/>
      <c r="AAA227" s="20"/>
      <c r="AAB227" s="18"/>
      <c r="AAC227" s="19"/>
      <c r="AAD227" s="28"/>
      <c r="AAE227" s="32"/>
      <c r="AAF227" s="20"/>
      <c r="AAG227" s="18"/>
      <c r="AAH227" s="19"/>
      <c r="AAI227" s="28"/>
      <c r="AAJ227" s="32"/>
      <c r="AAK227" s="20"/>
      <c r="AAL227" s="18"/>
      <c r="AAM227" s="19"/>
      <c r="AAN227" s="28"/>
      <c r="AAO227" s="32"/>
      <c r="AAP227" s="20"/>
      <c r="AAQ227" s="18"/>
      <c r="AAR227" s="19"/>
      <c r="AAS227" s="28"/>
      <c r="AAT227" s="32"/>
      <c r="AAU227" s="20"/>
      <c r="AAV227" s="18"/>
      <c r="AAW227" s="19"/>
      <c r="AAX227" s="28"/>
      <c r="AAY227" s="32"/>
      <c r="AAZ227" s="20"/>
      <c r="ABA227" s="18"/>
      <c r="ABB227" s="19"/>
      <c r="ABC227" s="28"/>
      <c r="ABD227" s="32"/>
      <c r="ABE227" s="20"/>
      <c r="ABF227" s="18"/>
      <c r="ABG227" s="19"/>
      <c r="ABH227" s="28"/>
      <c r="ABI227" s="32"/>
      <c r="ABJ227" s="20"/>
      <c r="ABK227" s="18"/>
      <c r="ABL227" s="19"/>
      <c r="ABM227" s="28"/>
      <c r="ABN227" s="32"/>
      <c r="ABO227" s="20"/>
      <c r="ABP227" s="18"/>
      <c r="ABQ227" s="19"/>
      <c r="ABR227" s="28"/>
      <c r="ABS227" s="32"/>
      <c r="ABT227" s="20"/>
      <c r="ABU227" s="18"/>
      <c r="ABV227" s="19"/>
      <c r="ABW227" s="28"/>
      <c r="ABX227" s="32"/>
      <c r="ABY227" s="20"/>
      <c r="ABZ227" s="18"/>
      <c r="ACA227" s="19"/>
      <c r="ACB227" s="28"/>
      <c r="ACC227" s="32"/>
      <c r="ACD227" s="20"/>
      <c r="ACE227" s="18"/>
      <c r="ACF227" s="19"/>
      <c r="ACG227" s="28"/>
      <c r="ACH227" s="32"/>
      <c r="ACI227" s="20"/>
      <c r="ACJ227" s="18"/>
      <c r="ACK227" s="19"/>
      <c r="ACL227" s="28"/>
      <c r="ACM227" s="32"/>
      <c r="ACN227" s="20"/>
      <c r="ACO227" s="18"/>
      <c r="ACP227" s="19"/>
      <c r="ACQ227" s="28"/>
      <c r="ACR227" s="32"/>
      <c r="ACS227" s="20"/>
      <c r="ACT227" s="18"/>
      <c r="ACU227" s="19"/>
      <c r="ACV227" s="28"/>
      <c r="ACW227" s="32"/>
      <c r="ACX227" s="20"/>
      <c r="ACY227" s="18"/>
      <c r="ACZ227" s="19"/>
      <c r="ADA227" s="28"/>
      <c r="ADB227" s="32"/>
      <c r="ADC227" s="20"/>
      <c r="ADD227" s="18"/>
      <c r="ADE227" s="19"/>
      <c r="ADF227" s="28"/>
      <c r="ADG227" s="32"/>
      <c r="ADH227" s="20"/>
      <c r="ADI227" s="18"/>
      <c r="ADJ227" s="19"/>
      <c r="ADK227" s="28"/>
      <c r="ADL227" s="32"/>
      <c r="ADM227" s="20"/>
      <c r="ADN227" s="18"/>
      <c r="ADO227" s="19"/>
      <c r="ADP227" s="28"/>
      <c r="ADQ227" s="32"/>
      <c r="ADR227" s="20"/>
      <c r="ADS227" s="18"/>
      <c r="ADT227" s="19"/>
      <c r="ADU227" s="28"/>
      <c r="ADV227" s="32"/>
      <c r="ADW227" s="20"/>
      <c r="ADX227" s="18"/>
      <c r="ADY227" s="19"/>
      <c r="ADZ227" s="28"/>
      <c r="AEA227" s="32"/>
      <c r="AEB227" s="20"/>
      <c r="AEC227" s="18"/>
      <c r="AED227" s="19"/>
      <c r="AEE227" s="28"/>
      <c r="AEF227" s="32"/>
      <c r="AEG227" s="20"/>
      <c r="AEH227" s="18"/>
      <c r="AEI227" s="19"/>
      <c r="AEJ227" s="28"/>
      <c r="AEK227" s="32"/>
      <c r="AEL227" s="20"/>
      <c r="AEM227" s="18"/>
      <c r="AEN227" s="19"/>
      <c r="AEO227" s="28"/>
      <c r="AEP227" s="32"/>
      <c r="AEQ227" s="20"/>
      <c r="AER227" s="18"/>
      <c r="AES227" s="19"/>
      <c r="AET227" s="28"/>
      <c r="AEU227" s="32"/>
      <c r="AEV227" s="20"/>
      <c r="AEW227" s="18"/>
      <c r="AEX227" s="19"/>
      <c r="AEY227" s="28"/>
      <c r="AEZ227" s="32"/>
      <c r="AFA227" s="20"/>
      <c r="AFB227" s="18"/>
      <c r="AFC227" s="19"/>
      <c r="AFD227" s="28"/>
      <c r="AFE227" s="32"/>
      <c r="AFF227" s="20"/>
      <c r="AFG227" s="18"/>
      <c r="AFH227" s="19"/>
      <c r="AFI227" s="28"/>
      <c r="AFJ227" s="32"/>
      <c r="AFK227" s="20"/>
      <c r="AFL227" s="18"/>
      <c r="AFM227" s="19"/>
      <c r="AFN227" s="28"/>
      <c r="AFO227" s="32"/>
      <c r="AFP227" s="20"/>
      <c r="AFQ227" s="18"/>
      <c r="AFR227" s="19"/>
      <c r="AFS227" s="28"/>
      <c r="AFT227" s="32"/>
      <c r="AFU227" s="20"/>
      <c r="AFV227" s="18"/>
      <c r="AFW227" s="19"/>
      <c r="AFX227" s="28"/>
      <c r="AFY227" s="32"/>
      <c r="AFZ227" s="20"/>
      <c r="AGA227" s="18"/>
      <c r="AGB227" s="19"/>
      <c r="AGC227" s="28"/>
      <c r="AGD227" s="32"/>
      <c r="AGE227" s="20"/>
      <c r="AGF227" s="18"/>
      <c r="AGG227" s="19"/>
      <c r="AGH227" s="28"/>
      <c r="AGI227" s="32"/>
      <c r="AGJ227" s="20"/>
      <c r="AGK227" s="18"/>
      <c r="AGL227" s="19"/>
      <c r="AGM227" s="28"/>
      <c r="AGN227" s="32"/>
      <c r="AGO227" s="20"/>
      <c r="AGP227" s="18"/>
      <c r="AGQ227" s="19"/>
      <c r="AGR227" s="28"/>
      <c r="AGS227" s="32"/>
      <c r="AGT227" s="20"/>
      <c r="AGU227" s="18"/>
      <c r="AGV227" s="19"/>
      <c r="AGW227" s="28"/>
      <c r="AGX227" s="32"/>
      <c r="AGY227" s="20"/>
      <c r="AGZ227" s="18"/>
      <c r="AHA227" s="19"/>
      <c r="AHB227" s="28"/>
      <c r="AHC227" s="32"/>
      <c r="AHD227" s="20"/>
      <c r="AHE227" s="18"/>
      <c r="AHF227" s="19"/>
      <c r="AHG227" s="28"/>
      <c r="AHH227" s="32"/>
      <c r="AHI227" s="20"/>
      <c r="AHJ227" s="18"/>
      <c r="AHK227" s="19"/>
      <c r="AHL227" s="28"/>
      <c r="AHM227" s="32"/>
      <c r="AHN227" s="20"/>
      <c r="AHO227" s="18"/>
      <c r="AHP227" s="19"/>
      <c r="AHQ227" s="28"/>
      <c r="AHR227" s="32"/>
      <c r="AHS227" s="20"/>
      <c r="AHT227" s="18"/>
      <c r="AHU227" s="19"/>
      <c r="AHV227" s="28"/>
      <c r="AHW227" s="32"/>
      <c r="AHX227" s="20"/>
      <c r="AHY227" s="18"/>
      <c r="AHZ227" s="19"/>
      <c r="AIA227" s="28"/>
      <c r="AIB227" s="32"/>
      <c r="AIC227" s="20"/>
      <c r="AID227" s="18"/>
      <c r="AIE227" s="19"/>
      <c r="AIF227" s="28"/>
      <c r="AIG227" s="32"/>
      <c r="AIH227" s="20"/>
      <c r="AII227" s="18"/>
      <c r="AIJ227" s="19"/>
      <c r="AIK227" s="28"/>
      <c r="AIL227" s="32"/>
      <c r="AIM227" s="20"/>
      <c r="AIN227" s="18"/>
      <c r="AIO227" s="19"/>
      <c r="AIP227" s="28"/>
      <c r="AIQ227" s="32"/>
      <c r="AIR227" s="20"/>
      <c r="AIS227" s="18"/>
      <c r="AIT227" s="19"/>
      <c r="AIU227" s="28"/>
      <c r="AIV227" s="32"/>
      <c r="AIW227" s="20"/>
      <c r="AIX227" s="18"/>
      <c r="AIY227" s="19"/>
      <c r="AIZ227" s="28"/>
      <c r="AJA227" s="32"/>
      <c r="AJB227" s="20"/>
      <c r="AJC227" s="18"/>
      <c r="AJD227" s="19"/>
      <c r="AJE227" s="28"/>
      <c r="AJF227" s="32"/>
      <c r="AJG227" s="20"/>
      <c r="AJH227" s="18"/>
      <c r="AJI227" s="19"/>
      <c r="AJJ227" s="28"/>
      <c r="AJK227" s="32"/>
      <c r="AJL227" s="20"/>
      <c r="AJM227" s="18"/>
      <c r="AJN227" s="19"/>
      <c r="AJO227" s="28"/>
      <c r="AJP227" s="32"/>
      <c r="AJQ227" s="20"/>
      <c r="AJR227" s="18"/>
      <c r="AJS227" s="19"/>
      <c r="AJT227" s="28"/>
      <c r="AJU227" s="32"/>
      <c r="AJV227" s="20"/>
      <c r="AJW227" s="18"/>
      <c r="AJX227" s="19"/>
      <c r="AJY227" s="28"/>
      <c r="AJZ227" s="32"/>
      <c r="AKA227" s="20"/>
      <c r="AKB227" s="18"/>
      <c r="AKC227" s="19"/>
      <c r="AKD227" s="28"/>
      <c r="AKE227" s="32"/>
      <c r="AKF227" s="20"/>
      <c r="AKG227" s="18"/>
      <c r="AKH227" s="19"/>
      <c r="AKI227" s="28"/>
      <c r="AKJ227" s="32"/>
      <c r="AKK227" s="20"/>
      <c r="AKL227" s="18"/>
      <c r="AKM227" s="19"/>
      <c r="AKN227" s="28"/>
      <c r="AKO227" s="32"/>
      <c r="AKP227" s="20"/>
      <c r="AKQ227" s="18"/>
      <c r="AKR227" s="19"/>
      <c r="AKS227" s="28"/>
      <c r="AKT227" s="32"/>
      <c r="AKU227" s="20"/>
      <c r="AKV227" s="18"/>
      <c r="AKW227" s="19"/>
      <c r="AKX227" s="28"/>
      <c r="AKY227" s="32"/>
      <c r="AKZ227" s="20"/>
      <c r="ALA227" s="18"/>
      <c r="ALB227" s="19"/>
      <c r="ALC227" s="28"/>
      <c r="ALD227" s="32"/>
      <c r="ALE227" s="20"/>
      <c r="ALF227" s="18"/>
      <c r="ALG227" s="19"/>
      <c r="ALH227" s="28"/>
      <c r="ALI227" s="32"/>
      <c r="ALJ227" s="20"/>
      <c r="ALK227" s="18"/>
      <c r="ALL227" s="19"/>
      <c r="ALM227" s="28"/>
      <c r="ALN227" s="32"/>
      <c r="ALO227" s="20"/>
      <c r="ALP227" s="18"/>
      <c r="ALQ227" s="19"/>
      <c r="ALR227" s="28"/>
      <c r="ALS227" s="32"/>
      <c r="ALT227" s="20"/>
      <c r="ALU227" s="18"/>
      <c r="ALV227" s="19"/>
      <c r="ALW227" s="28"/>
      <c r="ALX227" s="32"/>
      <c r="ALY227" s="20"/>
      <c r="ALZ227" s="18"/>
      <c r="AMA227" s="19"/>
      <c r="AMB227" s="28"/>
      <c r="AMC227" s="32"/>
      <c r="AMD227" s="20"/>
      <c r="AME227" s="18"/>
      <c r="AMF227" s="19"/>
      <c r="AMG227" s="28"/>
      <c r="AMH227" s="32"/>
      <c r="AMI227" s="20"/>
      <c r="AMJ227" s="18"/>
      <c r="AMK227" s="19"/>
      <c r="AML227" s="28"/>
      <c r="AMM227" s="32"/>
      <c r="AMN227" s="20"/>
      <c r="AMO227" s="18"/>
      <c r="AMP227" s="19"/>
      <c r="AMQ227" s="28"/>
      <c r="AMR227" s="32"/>
      <c r="AMS227" s="20"/>
      <c r="AMT227" s="18"/>
      <c r="AMU227" s="19"/>
      <c r="AMV227" s="28"/>
      <c r="AMW227" s="32"/>
      <c r="AMX227" s="20"/>
      <c r="AMY227" s="18"/>
      <c r="AMZ227" s="19"/>
      <c r="ANA227" s="28"/>
      <c r="ANB227" s="32"/>
      <c r="ANC227" s="20"/>
      <c r="AND227" s="18"/>
      <c r="ANE227" s="19"/>
      <c r="ANF227" s="28"/>
      <c r="ANG227" s="32"/>
      <c r="ANH227" s="20"/>
      <c r="ANI227" s="18"/>
      <c r="ANJ227" s="19"/>
      <c r="ANK227" s="28"/>
      <c r="ANL227" s="32"/>
      <c r="ANM227" s="20"/>
      <c r="ANN227" s="18"/>
      <c r="ANO227" s="19"/>
      <c r="ANP227" s="28"/>
      <c r="ANQ227" s="32"/>
      <c r="ANR227" s="20"/>
      <c r="ANS227" s="18"/>
      <c r="ANT227" s="19"/>
      <c r="ANU227" s="28"/>
      <c r="ANV227" s="32"/>
      <c r="ANW227" s="20"/>
      <c r="ANX227" s="18"/>
      <c r="ANY227" s="19"/>
      <c r="ANZ227" s="28"/>
      <c r="AOA227" s="32"/>
      <c r="AOB227" s="20"/>
      <c r="AOC227" s="18"/>
      <c r="AOD227" s="19"/>
      <c r="AOE227" s="28"/>
      <c r="AOF227" s="32"/>
      <c r="AOG227" s="20"/>
      <c r="AOH227" s="18"/>
      <c r="AOI227" s="19"/>
      <c r="AOJ227" s="28"/>
      <c r="AOK227" s="32"/>
      <c r="AOL227" s="20"/>
      <c r="AOM227" s="18"/>
      <c r="AON227" s="19"/>
      <c r="AOO227" s="28"/>
      <c r="AOP227" s="32"/>
      <c r="AOQ227" s="20"/>
      <c r="AOR227" s="18"/>
      <c r="AOS227" s="19"/>
      <c r="AOT227" s="28"/>
      <c r="AOU227" s="32"/>
      <c r="AOV227" s="20"/>
      <c r="AOW227" s="18"/>
      <c r="AOX227" s="19"/>
      <c r="AOY227" s="28"/>
      <c r="AOZ227" s="32"/>
      <c r="APA227" s="20"/>
      <c r="APB227" s="18"/>
      <c r="APC227" s="19"/>
      <c r="APD227" s="28"/>
      <c r="APE227" s="32"/>
      <c r="APF227" s="20"/>
      <c r="APG227" s="18"/>
      <c r="APH227" s="19"/>
      <c r="API227" s="28"/>
      <c r="APJ227" s="32"/>
      <c r="APK227" s="20"/>
      <c r="APL227" s="18"/>
      <c r="APM227" s="19"/>
      <c r="APN227" s="28"/>
      <c r="APO227" s="32"/>
      <c r="APP227" s="20"/>
      <c r="APQ227" s="18"/>
      <c r="APR227" s="19"/>
      <c r="APS227" s="28"/>
      <c r="APT227" s="32"/>
      <c r="APU227" s="20"/>
      <c r="APV227" s="18"/>
      <c r="APW227" s="19"/>
      <c r="APX227" s="28"/>
      <c r="APY227" s="32"/>
      <c r="APZ227" s="20"/>
      <c r="AQA227" s="18"/>
      <c r="AQB227" s="19"/>
      <c r="AQC227" s="28"/>
      <c r="AQD227" s="32"/>
      <c r="AQE227" s="20"/>
      <c r="AQF227" s="18"/>
      <c r="AQG227" s="19"/>
      <c r="AQH227" s="28"/>
      <c r="AQI227" s="32"/>
      <c r="AQJ227" s="20"/>
      <c r="AQK227" s="18"/>
      <c r="AQL227" s="19"/>
      <c r="AQM227" s="28"/>
      <c r="AQN227" s="32"/>
      <c r="AQO227" s="20"/>
      <c r="AQP227" s="18"/>
      <c r="AQQ227" s="19"/>
      <c r="AQR227" s="28"/>
      <c r="AQS227" s="32"/>
      <c r="AQT227" s="20"/>
      <c r="AQU227" s="18"/>
      <c r="AQV227" s="19"/>
      <c r="AQW227" s="28"/>
      <c r="AQX227" s="32"/>
      <c r="AQY227" s="20"/>
      <c r="AQZ227" s="18"/>
      <c r="ARA227" s="19"/>
      <c r="ARB227" s="28"/>
      <c r="ARC227" s="32"/>
      <c r="ARD227" s="20"/>
      <c r="ARE227" s="18"/>
      <c r="ARF227" s="19"/>
      <c r="ARG227" s="28"/>
      <c r="ARH227" s="32"/>
      <c r="ARI227" s="20"/>
      <c r="ARJ227" s="18"/>
      <c r="ARK227" s="19"/>
      <c r="ARL227" s="28"/>
      <c r="ARM227" s="32"/>
      <c r="ARN227" s="20"/>
      <c r="ARO227" s="18"/>
      <c r="ARP227" s="19"/>
      <c r="ARQ227" s="28"/>
      <c r="ARR227" s="32"/>
      <c r="ARS227" s="20"/>
      <c r="ART227" s="18"/>
      <c r="ARU227" s="19"/>
      <c r="ARV227" s="28"/>
      <c r="ARW227" s="32"/>
      <c r="ARX227" s="20"/>
      <c r="ARY227" s="18"/>
      <c r="ARZ227" s="19"/>
      <c r="ASA227" s="28"/>
      <c r="ASB227" s="32"/>
      <c r="ASC227" s="20"/>
      <c r="ASD227" s="18"/>
      <c r="ASE227" s="19"/>
      <c r="ASF227" s="28"/>
      <c r="ASG227" s="32"/>
      <c r="ASH227" s="20"/>
      <c r="ASI227" s="18"/>
      <c r="ASJ227" s="19"/>
      <c r="ASK227" s="28"/>
      <c r="ASL227" s="32"/>
      <c r="ASM227" s="20"/>
      <c r="ASN227" s="18"/>
      <c r="ASO227" s="19"/>
      <c r="ASP227" s="28"/>
      <c r="ASQ227" s="32"/>
      <c r="ASR227" s="20"/>
      <c r="ASS227" s="18"/>
      <c r="AST227" s="19"/>
      <c r="ASU227" s="28"/>
      <c r="ASV227" s="32"/>
      <c r="ASW227" s="20"/>
      <c r="ASX227" s="18"/>
      <c r="ASY227" s="19"/>
      <c r="ASZ227" s="28"/>
      <c r="ATA227" s="32"/>
      <c r="ATB227" s="20"/>
      <c r="ATC227" s="18"/>
      <c r="ATD227" s="19"/>
      <c r="ATE227" s="28"/>
      <c r="ATF227" s="32"/>
      <c r="ATG227" s="20"/>
      <c r="ATH227" s="18"/>
      <c r="ATI227" s="19"/>
      <c r="ATJ227" s="28"/>
      <c r="ATK227" s="32"/>
      <c r="ATL227" s="20"/>
      <c r="ATM227" s="18"/>
      <c r="ATN227" s="19"/>
      <c r="ATO227" s="28"/>
      <c r="ATP227" s="32"/>
      <c r="ATQ227" s="20"/>
      <c r="ATR227" s="18"/>
      <c r="ATS227" s="19"/>
      <c r="ATT227" s="28"/>
      <c r="ATU227" s="32"/>
      <c r="ATV227" s="20"/>
      <c r="ATW227" s="18"/>
      <c r="ATX227" s="19"/>
      <c r="ATY227" s="28"/>
      <c r="ATZ227" s="32"/>
      <c r="AUA227" s="20"/>
      <c r="AUB227" s="18"/>
      <c r="AUC227" s="19"/>
      <c r="AUD227" s="28"/>
      <c r="AUE227" s="32"/>
      <c r="AUF227" s="20"/>
      <c r="AUG227" s="18"/>
      <c r="AUH227" s="19"/>
      <c r="AUI227" s="28"/>
      <c r="AUJ227" s="32"/>
      <c r="AUK227" s="20"/>
      <c r="AUL227" s="18"/>
      <c r="AUM227" s="19"/>
      <c r="AUN227" s="28"/>
      <c r="AUO227" s="32"/>
      <c r="AUP227" s="20"/>
      <c r="AUQ227" s="18"/>
      <c r="AUR227" s="19"/>
      <c r="AUS227" s="28"/>
      <c r="AUT227" s="32"/>
      <c r="AUU227" s="20"/>
      <c r="AUV227" s="18"/>
      <c r="AUW227" s="19"/>
      <c r="AUX227" s="28"/>
      <c r="AUY227" s="32"/>
      <c r="AUZ227" s="20"/>
      <c r="AVA227" s="18"/>
      <c r="AVB227" s="19"/>
      <c r="AVC227" s="28"/>
      <c r="AVD227" s="32"/>
      <c r="AVE227" s="20"/>
      <c r="AVF227" s="18"/>
      <c r="AVG227" s="19"/>
      <c r="AVH227" s="28"/>
      <c r="AVI227" s="32"/>
      <c r="AVJ227" s="20"/>
      <c r="AVK227" s="18"/>
      <c r="AVL227" s="19"/>
      <c r="AVM227" s="28"/>
      <c r="AVN227" s="32"/>
      <c r="AVO227" s="20"/>
      <c r="AVP227" s="18"/>
      <c r="AVQ227" s="19"/>
      <c r="AVR227" s="28"/>
      <c r="AVS227" s="32"/>
      <c r="AVT227" s="20"/>
      <c r="AVU227" s="18"/>
      <c r="AVV227" s="19"/>
      <c r="AVW227" s="28"/>
      <c r="AVX227" s="32"/>
      <c r="AVY227" s="20"/>
      <c r="AVZ227" s="18"/>
      <c r="AWA227" s="19"/>
      <c r="AWB227" s="28"/>
      <c r="AWC227" s="32"/>
      <c r="AWD227" s="20"/>
      <c r="AWE227" s="18"/>
      <c r="AWF227" s="19"/>
      <c r="AWG227" s="28"/>
      <c r="AWH227" s="32"/>
      <c r="AWI227" s="20"/>
      <c r="AWJ227" s="18"/>
      <c r="AWK227" s="19"/>
      <c r="AWL227" s="28"/>
      <c r="AWM227" s="32"/>
      <c r="AWN227" s="20"/>
      <c r="AWO227" s="18"/>
      <c r="AWP227" s="19"/>
      <c r="AWQ227" s="28"/>
      <c r="AWR227" s="32"/>
      <c r="AWS227" s="20"/>
      <c r="AWT227" s="18"/>
      <c r="AWU227" s="19"/>
      <c r="AWV227" s="28"/>
      <c r="AWW227" s="32"/>
      <c r="AWX227" s="20"/>
      <c r="AWY227" s="18"/>
      <c r="AWZ227" s="19"/>
      <c r="AXA227" s="28"/>
      <c r="AXB227" s="32"/>
      <c r="AXC227" s="20"/>
      <c r="AXD227" s="18"/>
      <c r="AXE227" s="19"/>
      <c r="AXF227" s="28"/>
      <c r="AXG227" s="32"/>
      <c r="AXH227" s="20"/>
      <c r="AXI227" s="18"/>
      <c r="AXJ227" s="19"/>
      <c r="AXK227" s="28"/>
      <c r="AXL227" s="32"/>
      <c r="AXM227" s="20"/>
      <c r="AXN227" s="18"/>
      <c r="AXO227" s="19"/>
      <c r="AXP227" s="28"/>
      <c r="AXQ227" s="32"/>
      <c r="AXR227" s="20"/>
      <c r="AXS227" s="18"/>
      <c r="AXT227" s="19"/>
      <c r="AXU227" s="28"/>
      <c r="AXV227" s="32"/>
      <c r="AXW227" s="20"/>
      <c r="AXX227" s="18"/>
      <c r="AXY227" s="19"/>
      <c r="AXZ227" s="28"/>
      <c r="AYA227" s="32"/>
      <c r="AYB227" s="20"/>
      <c r="AYC227" s="18"/>
      <c r="AYD227" s="19"/>
      <c r="AYE227" s="28"/>
      <c r="AYF227" s="32"/>
      <c r="AYG227" s="20"/>
      <c r="AYH227" s="18"/>
      <c r="AYI227" s="19"/>
      <c r="AYJ227" s="28"/>
      <c r="AYK227" s="32"/>
      <c r="AYL227" s="20"/>
      <c r="AYM227" s="18"/>
      <c r="AYN227" s="19"/>
      <c r="AYO227" s="28"/>
      <c r="AYP227" s="32"/>
      <c r="AYQ227" s="20"/>
      <c r="AYR227" s="18"/>
      <c r="AYS227" s="19"/>
      <c r="AYT227" s="28"/>
      <c r="AYU227" s="32"/>
      <c r="AYV227" s="20"/>
      <c r="AYW227" s="18"/>
      <c r="AYX227" s="19"/>
      <c r="AYY227" s="28"/>
      <c r="AYZ227" s="32"/>
      <c r="AZA227" s="20"/>
      <c r="AZB227" s="18"/>
      <c r="AZC227" s="19"/>
      <c r="AZD227" s="28"/>
      <c r="AZE227" s="32"/>
      <c r="AZF227" s="20"/>
      <c r="AZG227" s="18"/>
      <c r="AZH227" s="19"/>
      <c r="AZI227" s="28"/>
      <c r="AZJ227" s="32"/>
      <c r="AZK227" s="20"/>
      <c r="AZL227" s="18"/>
      <c r="AZM227" s="19"/>
      <c r="AZN227" s="28"/>
      <c r="AZO227" s="32"/>
      <c r="AZP227" s="20"/>
      <c r="AZQ227" s="18"/>
      <c r="AZR227" s="19"/>
      <c r="AZS227" s="28"/>
      <c r="AZT227" s="32"/>
      <c r="AZU227" s="20"/>
      <c r="AZV227" s="18"/>
      <c r="AZW227" s="19"/>
      <c r="AZX227" s="28"/>
      <c r="AZY227" s="32"/>
      <c r="AZZ227" s="20"/>
      <c r="BAA227" s="18"/>
      <c r="BAB227" s="19"/>
      <c r="BAC227" s="28"/>
      <c r="BAD227" s="32"/>
      <c r="BAE227" s="20"/>
      <c r="BAF227" s="18"/>
      <c r="BAG227" s="19"/>
      <c r="BAH227" s="28"/>
      <c r="BAI227" s="32"/>
      <c r="BAJ227" s="20"/>
      <c r="BAK227" s="18"/>
      <c r="BAL227" s="19"/>
      <c r="BAM227" s="28"/>
      <c r="BAN227" s="32"/>
      <c r="BAO227" s="20"/>
      <c r="BAP227" s="18"/>
      <c r="BAQ227" s="19"/>
      <c r="BAR227" s="28"/>
      <c r="BAS227" s="32"/>
      <c r="BAT227" s="20"/>
      <c r="BAU227" s="18"/>
      <c r="BAV227" s="19"/>
      <c r="BAW227" s="28"/>
      <c r="BAX227" s="32"/>
      <c r="BAY227" s="20"/>
      <c r="BAZ227" s="18"/>
      <c r="BBA227" s="19"/>
      <c r="BBB227" s="28"/>
      <c r="BBC227" s="32"/>
      <c r="BBD227" s="20"/>
      <c r="BBE227" s="18"/>
      <c r="BBF227" s="19"/>
      <c r="BBG227" s="28"/>
      <c r="BBH227" s="32"/>
      <c r="BBI227" s="20"/>
      <c r="BBJ227" s="18"/>
      <c r="BBK227" s="19"/>
      <c r="BBL227" s="28"/>
      <c r="BBM227" s="32"/>
      <c r="BBN227" s="20"/>
      <c r="BBO227" s="18"/>
      <c r="BBP227" s="19"/>
      <c r="BBQ227" s="28"/>
      <c r="BBR227" s="32"/>
      <c r="BBS227" s="20"/>
      <c r="BBT227" s="18"/>
      <c r="BBU227" s="19"/>
      <c r="BBV227" s="28"/>
      <c r="BBW227" s="32"/>
      <c r="BBX227" s="20"/>
      <c r="BBY227" s="18"/>
      <c r="BBZ227" s="19"/>
      <c r="BCA227" s="28"/>
      <c r="BCB227" s="32"/>
      <c r="BCC227" s="20"/>
      <c r="BCD227" s="18"/>
      <c r="BCE227" s="19"/>
      <c r="BCF227" s="28"/>
      <c r="BCG227" s="32"/>
      <c r="BCH227" s="20"/>
      <c r="BCI227" s="18"/>
      <c r="BCJ227" s="19"/>
      <c r="BCK227" s="28"/>
      <c r="BCL227" s="32"/>
      <c r="BCM227" s="20"/>
      <c r="BCN227" s="18"/>
      <c r="BCO227" s="19"/>
      <c r="BCP227" s="28"/>
      <c r="BCQ227" s="32"/>
      <c r="BCR227" s="20"/>
      <c r="BCS227" s="18"/>
      <c r="BCT227" s="19"/>
      <c r="BCU227" s="28"/>
      <c r="BCV227" s="32"/>
      <c r="BCW227" s="20"/>
      <c r="BCX227" s="18"/>
      <c r="BCY227" s="19"/>
      <c r="BCZ227" s="28"/>
      <c r="BDA227" s="32"/>
      <c r="BDB227" s="20"/>
      <c r="BDC227" s="18"/>
      <c r="BDD227" s="19"/>
      <c r="BDE227" s="28"/>
      <c r="BDF227" s="32"/>
      <c r="BDG227" s="20"/>
      <c r="BDH227" s="18"/>
      <c r="BDI227" s="19"/>
      <c r="BDJ227" s="28"/>
      <c r="BDK227" s="32"/>
      <c r="BDL227" s="20"/>
      <c r="BDM227" s="18"/>
      <c r="BDN227" s="19"/>
      <c r="BDO227" s="28"/>
      <c r="BDP227" s="32"/>
      <c r="BDQ227" s="20"/>
      <c r="BDR227" s="18"/>
      <c r="BDS227" s="19"/>
      <c r="BDT227" s="28"/>
      <c r="BDU227" s="32"/>
      <c r="BDV227" s="20"/>
      <c r="BDW227" s="18"/>
      <c r="BDX227" s="19"/>
      <c r="BDY227" s="28"/>
      <c r="BDZ227" s="32"/>
      <c r="BEA227" s="20"/>
      <c r="BEB227" s="18"/>
      <c r="BEC227" s="19"/>
      <c r="BED227" s="28"/>
      <c r="BEE227" s="32"/>
      <c r="BEF227" s="20"/>
      <c r="BEG227" s="18"/>
      <c r="BEH227" s="19"/>
      <c r="BEI227" s="28"/>
      <c r="BEJ227" s="32"/>
      <c r="BEK227" s="20"/>
      <c r="BEL227" s="18"/>
      <c r="BEM227" s="19"/>
      <c r="BEN227" s="28"/>
      <c r="BEO227" s="32"/>
      <c r="BEP227" s="20"/>
      <c r="BEQ227" s="18"/>
      <c r="BER227" s="19"/>
      <c r="BES227" s="28"/>
      <c r="BET227" s="32"/>
      <c r="BEU227" s="20"/>
      <c r="BEV227" s="18"/>
      <c r="BEW227" s="19"/>
      <c r="BEX227" s="28"/>
      <c r="BEY227" s="32"/>
      <c r="BEZ227" s="20"/>
      <c r="BFA227" s="18"/>
      <c r="BFB227" s="19"/>
      <c r="BFC227" s="28"/>
      <c r="BFD227" s="32"/>
      <c r="BFE227" s="20"/>
      <c r="BFF227" s="18"/>
      <c r="BFG227" s="19"/>
      <c r="BFH227" s="28"/>
      <c r="BFI227" s="32"/>
      <c r="BFJ227" s="20"/>
      <c r="BFK227" s="18"/>
      <c r="BFL227" s="19"/>
      <c r="BFM227" s="28"/>
      <c r="BFN227" s="32"/>
      <c r="BFO227" s="20"/>
      <c r="BFP227" s="18"/>
      <c r="BFQ227" s="19"/>
      <c r="BFR227" s="28"/>
      <c r="BFS227" s="32"/>
      <c r="BFT227" s="20"/>
      <c r="BFU227" s="18"/>
      <c r="BFV227" s="19"/>
      <c r="BFW227" s="28"/>
      <c r="BFX227" s="32"/>
      <c r="BFY227" s="20"/>
      <c r="BFZ227" s="18"/>
      <c r="BGA227" s="19"/>
      <c r="BGB227" s="28"/>
      <c r="BGC227" s="32"/>
      <c r="BGD227" s="20"/>
      <c r="BGE227" s="18"/>
      <c r="BGF227" s="19"/>
      <c r="BGG227" s="28"/>
      <c r="BGH227" s="32"/>
      <c r="BGI227" s="20"/>
      <c r="BGJ227" s="18"/>
      <c r="BGK227" s="19"/>
      <c r="BGL227" s="28"/>
      <c r="BGM227" s="32"/>
      <c r="BGN227" s="20"/>
      <c r="BGO227" s="18"/>
      <c r="BGP227" s="19"/>
      <c r="BGQ227" s="28"/>
      <c r="BGR227" s="32"/>
      <c r="BGS227" s="20"/>
      <c r="BGT227" s="18"/>
      <c r="BGU227" s="19"/>
      <c r="BGV227" s="28"/>
      <c r="BGW227" s="32"/>
      <c r="BGX227" s="20"/>
      <c r="BGY227" s="18"/>
      <c r="BGZ227" s="19"/>
      <c r="BHA227" s="28"/>
      <c r="BHB227" s="32"/>
      <c r="BHC227" s="20"/>
      <c r="BHD227" s="18"/>
      <c r="BHE227" s="19"/>
      <c r="BHF227" s="28"/>
      <c r="BHG227" s="32"/>
      <c r="BHH227" s="20"/>
      <c r="BHI227" s="18"/>
      <c r="BHJ227" s="19"/>
      <c r="BHK227" s="28"/>
      <c r="BHL227" s="32"/>
      <c r="BHM227" s="20"/>
      <c r="BHN227" s="18"/>
      <c r="BHO227" s="19"/>
      <c r="BHP227" s="28"/>
      <c r="BHQ227" s="32"/>
      <c r="BHR227" s="20"/>
      <c r="BHS227" s="18"/>
      <c r="BHT227" s="19"/>
      <c r="BHU227" s="28"/>
      <c r="BHV227" s="32"/>
      <c r="BHW227" s="20"/>
      <c r="BHX227" s="18"/>
      <c r="BHY227" s="19"/>
      <c r="BHZ227" s="28"/>
      <c r="BIA227" s="32"/>
      <c r="BIB227" s="20"/>
      <c r="BIC227" s="18"/>
      <c r="BID227" s="19"/>
      <c r="BIE227" s="28"/>
      <c r="BIF227" s="32"/>
      <c r="BIG227" s="20"/>
      <c r="BIH227" s="18"/>
      <c r="BII227" s="19"/>
      <c r="BIJ227" s="28"/>
      <c r="BIK227" s="32"/>
      <c r="BIL227" s="20"/>
      <c r="BIM227" s="18"/>
      <c r="BIN227" s="19"/>
      <c r="BIO227" s="28"/>
      <c r="BIP227" s="32"/>
      <c r="BIQ227" s="20"/>
      <c r="BIR227" s="18"/>
      <c r="BIS227" s="19"/>
      <c r="BIT227" s="28"/>
      <c r="BIU227" s="32"/>
      <c r="BIV227" s="20"/>
      <c r="BIW227" s="18"/>
      <c r="BIX227" s="19"/>
      <c r="BIY227" s="28"/>
      <c r="BIZ227" s="32"/>
      <c r="BJA227" s="20"/>
      <c r="BJB227" s="18"/>
      <c r="BJC227" s="19"/>
      <c r="BJD227" s="28"/>
      <c r="BJE227" s="32"/>
      <c r="BJF227" s="20"/>
      <c r="BJG227" s="18"/>
      <c r="BJH227" s="19"/>
      <c r="BJI227" s="28"/>
      <c r="BJJ227" s="32"/>
      <c r="BJK227" s="20"/>
      <c r="BJL227" s="18"/>
      <c r="BJM227" s="19"/>
      <c r="BJN227" s="28"/>
      <c r="BJO227" s="32"/>
      <c r="BJP227" s="20"/>
      <c r="BJQ227" s="18"/>
      <c r="BJR227" s="19"/>
      <c r="BJS227" s="28"/>
      <c r="BJT227" s="32"/>
      <c r="BJU227" s="20"/>
      <c r="BJV227" s="18"/>
      <c r="BJW227" s="19"/>
      <c r="BJX227" s="28"/>
      <c r="BJY227" s="32"/>
      <c r="BJZ227" s="20"/>
      <c r="BKA227" s="18"/>
      <c r="BKB227" s="19"/>
      <c r="BKC227" s="28"/>
      <c r="BKD227" s="32"/>
      <c r="BKE227" s="20"/>
      <c r="BKF227" s="18"/>
      <c r="BKG227" s="19"/>
      <c r="BKH227" s="28"/>
      <c r="BKI227" s="32"/>
      <c r="BKJ227" s="20"/>
      <c r="BKK227" s="18"/>
      <c r="BKL227" s="19"/>
      <c r="BKM227" s="28"/>
      <c r="BKN227" s="32"/>
      <c r="BKO227" s="20"/>
      <c r="BKP227" s="18"/>
      <c r="BKQ227" s="19"/>
      <c r="BKR227" s="28"/>
      <c r="BKS227" s="32"/>
      <c r="BKT227" s="20"/>
      <c r="BKU227" s="18"/>
      <c r="BKV227" s="19"/>
      <c r="BKW227" s="28"/>
      <c r="BKX227" s="32"/>
      <c r="BKY227" s="20"/>
      <c r="BKZ227" s="18"/>
      <c r="BLA227" s="19"/>
      <c r="BLB227" s="28"/>
      <c r="BLC227" s="32"/>
      <c r="BLD227" s="20"/>
      <c r="BLE227" s="18"/>
      <c r="BLF227" s="19"/>
      <c r="BLG227" s="28"/>
      <c r="BLH227" s="32"/>
      <c r="BLI227" s="20"/>
      <c r="BLJ227" s="18"/>
      <c r="BLK227" s="19"/>
      <c r="BLL227" s="28"/>
      <c r="BLM227" s="32"/>
      <c r="BLN227" s="20"/>
      <c r="BLO227" s="18"/>
      <c r="BLP227" s="19"/>
      <c r="BLQ227" s="28"/>
      <c r="BLR227" s="32"/>
      <c r="BLS227" s="20"/>
      <c r="BLT227" s="18"/>
      <c r="BLU227" s="19"/>
      <c r="BLV227" s="28"/>
      <c r="BLW227" s="32"/>
      <c r="BLX227" s="20"/>
      <c r="BLY227" s="18"/>
      <c r="BLZ227" s="19"/>
      <c r="BMA227" s="28"/>
      <c r="BMB227" s="32"/>
      <c r="BMC227" s="20"/>
      <c r="BMD227" s="18"/>
      <c r="BME227" s="19"/>
      <c r="BMF227" s="28"/>
      <c r="BMG227" s="32"/>
      <c r="BMH227" s="20"/>
      <c r="BMI227" s="18"/>
      <c r="BMJ227" s="19"/>
      <c r="BMK227" s="28"/>
      <c r="BML227" s="32"/>
      <c r="BMM227" s="20"/>
      <c r="BMN227" s="18"/>
      <c r="BMO227" s="19"/>
      <c r="BMP227" s="28"/>
      <c r="BMQ227" s="32"/>
      <c r="BMR227" s="20"/>
      <c r="BMS227" s="18"/>
      <c r="BMT227" s="19"/>
      <c r="BMU227" s="28"/>
      <c r="BMV227" s="32"/>
      <c r="BMW227" s="20"/>
      <c r="BMX227" s="18"/>
      <c r="BMY227" s="19"/>
      <c r="BMZ227" s="28"/>
      <c r="BNA227" s="32"/>
      <c r="BNB227" s="20"/>
      <c r="BNC227" s="18"/>
      <c r="BND227" s="19"/>
      <c r="BNE227" s="28"/>
      <c r="BNF227" s="32"/>
      <c r="BNG227" s="20"/>
      <c r="BNH227" s="18"/>
      <c r="BNI227" s="19"/>
      <c r="BNJ227" s="28"/>
      <c r="BNK227" s="32"/>
      <c r="BNL227" s="20"/>
      <c r="BNM227" s="18"/>
      <c r="BNN227" s="19"/>
      <c r="BNO227" s="28"/>
      <c r="BNP227" s="32"/>
      <c r="BNQ227" s="20"/>
      <c r="BNR227" s="18"/>
      <c r="BNS227" s="19"/>
      <c r="BNT227" s="28"/>
      <c r="BNU227" s="32"/>
      <c r="BNV227" s="20"/>
      <c r="BNW227" s="18"/>
      <c r="BNX227" s="19"/>
      <c r="BNY227" s="28"/>
      <c r="BNZ227" s="32"/>
      <c r="BOA227" s="20"/>
      <c r="BOB227" s="18"/>
      <c r="BOC227" s="19"/>
      <c r="BOD227" s="28"/>
      <c r="BOE227" s="32"/>
      <c r="BOF227" s="20"/>
      <c r="BOG227" s="18"/>
      <c r="BOH227" s="19"/>
      <c r="BOI227" s="28"/>
      <c r="BOJ227" s="32"/>
      <c r="BOK227" s="20"/>
      <c r="BOL227" s="18"/>
      <c r="BOM227" s="19"/>
      <c r="BON227" s="28"/>
      <c r="BOO227" s="32"/>
      <c r="BOP227" s="20"/>
      <c r="BOQ227" s="18"/>
      <c r="BOR227" s="19"/>
      <c r="BOS227" s="28"/>
      <c r="BOT227" s="32"/>
      <c r="BOU227" s="20"/>
      <c r="BOV227" s="18"/>
      <c r="BOW227" s="19"/>
      <c r="BOX227" s="28"/>
      <c r="BOY227" s="32"/>
      <c r="BOZ227" s="20"/>
      <c r="BPA227" s="18"/>
      <c r="BPB227" s="19"/>
      <c r="BPC227" s="28"/>
      <c r="BPD227" s="32"/>
      <c r="BPE227" s="20"/>
      <c r="BPF227" s="18"/>
      <c r="BPG227" s="19"/>
      <c r="BPH227" s="28"/>
      <c r="BPI227" s="32"/>
      <c r="BPJ227" s="20"/>
      <c r="BPK227" s="18"/>
      <c r="BPL227" s="19"/>
      <c r="BPM227" s="28"/>
      <c r="BPN227" s="32"/>
      <c r="BPO227" s="20"/>
      <c r="BPP227" s="18"/>
      <c r="BPQ227" s="19"/>
      <c r="BPR227" s="28"/>
      <c r="BPS227" s="32"/>
      <c r="BPT227" s="20"/>
      <c r="BPU227" s="18"/>
      <c r="BPV227" s="19"/>
      <c r="BPW227" s="28"/>
      <c r="BPX227" s="32"/>
      <c r="BPY227" s="20"/>
      <c r="BPZ227" s="18"/>
      <c r="BQA227" s="19"/>
      <c r="BQB227" s="28"/>
      <c r="BQC227" s="32"/>
      <c r="BQD227" s="20"/>
      <c r="BQE227" s="18"/>
      <c r="BQF227" s="19"/>
      <c r="BQG227" s="28"/>
      <c r="BQH227" s="32"/>
      <c r="BQI227" s="20"/>
      <c r="BQJ227" s="18"/>
      <c r="BQK227" s="19"/>
      <c r="BQL227" s="28"/>
      <c r="BQM227" s="32"/>
      <c r="BQN227" s="20"/>
      <c r="BQO227" s="18"/>
      <c r="BQP227" s="19"/>
      <c r="BQQ227" s="28"/>
      <c r="BQR227" s="32"/>
      <c r="BQS227" s="20"/>
      <c r="BQT227" s="18"/>
      <c r="BQU227" s="19"/>
      <c r="BQV227" s="28"/>
      <c r="BQW227" s="32"/>
      <c r="BQX227" s="20"/>
      <c r="BQY227" s="18"/>
      <c r="BQZ227" s="19"/>
      <c r="BRA227" s="28"/>
      <c r="BRB227" s="32"/>
      <c r="BRC227" s="20"/>
      <c r="BRD227" s="18"/>
      <c r="BRE227" s="19"/>
      <c r="BRF227" s="28"/>
      <c r="BRG227" s="32"/>
      <c r="BRH227" s="20"/>
      <c r="BRI227" s="18"/>
      <c r="BRJ227" s="19"/>
      <c r="BRK227" s="28"/>
      <c r="BRL227" s="32"/>
      <c r="BRM227" s="20"/>
      <c r="BRN227" s="18"/>
      <c r="BRO227" s="19"/>
      <c r="BRP227" s="28"/>
      <c r="BRQ227" s="32"/>
      <c r="BRR227" s="20"/>
      <c r="BRS227" s="18"/>
      <c r="BRT227" s="19"/>
      <c r="BRU227" s="28"/>
      <c r="BRV227" s="32"/>
      <c r="BRW227" s="20"/>
      <c r="BRX227" s="18"/>
      <c r="BRY227" s="19"/>
      <c r="BRZ227" s="28"/>
      <c r="BSA227" s="32"/>
      <c r="BSB227" s="20"/>
      <c r="BSC227" s="18"/>
      <c r="BSD227" s="19"/>
      <c r="BSE227" s="28"/>
      <c r="BSF227" s="32"/>
      <c r="BSG227" s="20"/>
      <c r="BSH227" s="18"/>
      <c r="BSI227" s="19"/>
      <c r="BSJ227" s="28"/>
      <c r="BSK227" s="32"/>
      <c r="BSL227" s="20"/>
      <c r="BSM227" s="18"/>
      <c r="BSN227" s="19"/>
      <c r="BSO227" s="28"/>
      <c r="BSP227" s="32"/>
      <c r="BSQ227" s="20"/>
      <c r="BSR227" s="18"/>
      <c r="BSS227" s="19"/>
      <c r="BST227" s="28"/>
      <c r="BSU227" s="32"/>
      <c r="BSV227" s="20"/>
      <c r="BSW227" s="18"/>
      <c r="BSX227" s="19"/>
      <c r="BSY227" s="28"/>
      <c r="BSZ227" s="32"/>
      <c r="BTA227" s="20"/>
      <c r="BTB227" s="18"/>
      <c r="BTC227" s="19"/>
      <c r="BTD227" s="28"/>
      <c r="BTE227" s="32"/>
      <c r="BTF227" s="20"/>
      <c r="BTG227" s="18"/>
      <c r="BTH227" s="19"/>
      <c r="BTI227" s="28"/>
      <c r="BTJ227" s="32"/>
      <c r="BTK227" s="20"/>
      <c r="BTL227" s="18"/>
      <c r="BTM227" s="19"/>
      <c r="BTN227" s="28"/>
      <c r="BTO227" s="32"/>
      <c r="BTP227" s="20"/>
      <c r="BTQ227" s="18"/>
      <c r="BTR227" s="19"/>
      <c r="BTS227" s="28"/>
      <c r="BTT227" s="32"/>
      <c r="BTU227" s="20"/>
      <c r="BTV227" s="18"/>
      <c r="BTW227" s="19"/>
      <c r="BTX227" s="28"/>
      <c r="BTY227" s="32"/>
      <c r="BTZ227" s="20"/>
      <c r="BUA227" s="18"/>
      <c r="BUB227" s="19"/>
      <c r="BUC227" s="28"/>
      <c r="BUD227" s="32"/>
      <c r="BUE227" s="20"/>
      <c r="BUF227" s="18"/>
      <c r="BUG227" s="19"/>
      <c r="BUH227" s="28"/>
      <c r="BUI227" s="32"/>
      <c r="BUJ227" s="20"/>
      <c r="BUK227" s="18"/>
      <c r="BUL227" s="19"/>
      <c r="BUM227" s="28"/>
      <c r="BUN227" s="32"/>
      <c r="BUO227" s="20"/>
      <c r="BUP227" s="18"/>
      <c r="BUQ227" s="19"/>
      <c r="BUR227" s="28"/>
      <c r="BUS227" s="32"/>
      <c r="BUT227" s="20"/>
      <c r="BUU227" s="18"/>
      <c r="BUV227" s="19"/>
      <c r="BUW227" s="28"/>
      <c r="BUX227" s="32"/>
      <c r="BUY227" s="20"/>
      <c r="BUZ227" s="18"/>
      <c r="BVA227" s="19"/>
      <c r="BVB227" s="28"/>
      <c r="BVC227" s="32"/>
      <c r="BVD227" s="20"/>
      <c r="BVE227" s="18"/>
      <c r="BVF227" s="19"/>
      <c r="BVG227" s="28"/>
      <c r="BVH227" s="32"/>
      <c r="BVI227" s="20"/>
      <c r="BVJ227" s="18"/>
      <c r="BVK227" s="19"/>
      <c r="BVL227" s="28"/>
      <c r="BVM227" s="32"/>
      <c r="BVN227" s="20"/>
      <c r="BVO227" s="18"/>
      <c r="BVP227" s="19"/>
      <c r="BVQ227" s="28"/>
      <c r="BVR227" s="32"/>
      <c r="BVS227" s="20"/>
      <c r="BVT227" s="18"/>
      <c r="BVU227" s="19"/>
      <c r="BVV227" s="28"/>
      <c r="BVW227" s="32"/>
      <c r="BVX227" s="20"/>
      <c r="BVY227" s="18"/>
      <c r="BVZ227" s="19"/>
      <c r="BWA227" s="28"/>
      <c r="BWB227" s="32"/>
      <c r="BWC227" s="20"/>
      <c r="BWD227" s="18"/>
      <c r="BWE227" s="19"/>
      <c r="BWF227" s="28"/>
      <c r="BWG227" s="32"/>
      <c r="BWH227" s="20"/>
      <c r="BWI227" s="18"/>
      <c r="BWJ227" s="19"/>
      <c r="BWK227" s="28"/>
      <c r="BWL227" s="32"/>
      <c r="BWM227" s="20"/>
      <c r="BWN227" s="18"/>
      <c r="BWO227" s="19"/>
      <c r="BWP227" s="28"/>
      <c r="BWQ227" s="32"/>
      <c r="BWR227" s="20"/>
      <c r="BWS227" s="18"/>
      <c r="BWT227" s="19"/>
      <c r="BWU227" s="28"/>
      <c r="BWV227" s="32"/>
      <c r="BWW227" s="20"/>
      <c r="BWX227" s="18"/>
      <c r="BWY227" s="19"/>
      <c r="BWZ227" s="28"/>
      <c r="BXA227" s="32"/>
      <c r="BXB227" s="20"/>
      <c r="BXC227" s="18"/>
      <c r="BXD227" s="19"/>
      <c r="BXE227" s="28"/>
      <c r="BXF227" s="32"/>
      <c r="BXG227" s="20"/>
      <c r="BXH227" s="18"/>
      <c r="BXI227" s="19"/>
      <c r="BXJ227" s="28"/>
      <c r="BXK227" s="32"/>
      <c r="BXL227" s="20"/>
      <c r="BXM227" s="18"/>
      <c r="BXN227" s="19"/>
      <c r="BXO227" s="28"/>
      <c r="BXP227" s="32"/>
      <c r="BXQ227" s="20"/>
      <c r="BXR227" s="18"/>
      <c r="BXS227" s="19"/>
      <c r="BXT227" s="28"/>
      <c r="BXU227" s="32"/>
      <c r="BXV227" s="20"/>
      <c r="BXW227" s="18"/>
      <c r="BXX227" s="19"/>
      <c r="BXY227" s="28"/>
      <c r="BXZ227" s="32"/>
      <c r="BYA227" s="20"/>
      <c r="BYB227" s="18"/>
      <c r="BYC227" s="19"/>
      <c r="BYD227" s="28"/>
      <c r="BYE227" s="32"/>
      <c r="BYF227" s="20"/>
      <c r="BYG227" s="18"/>
      <c r="BYH227" s="19"/>
      <c r="BYI227" s="28"/>
      <c r="BYJ227" s="32"/>
      <c r="BYK227" s="20"/>
      <c r="BYL227" s="18"/>
      <c r="BYM227" s="19"/>
      <c r="BYN227" s="28"/>
      <c r="BYO227" s="32"/>
      <c r="BYP227" s="20"/>
      <c r="BYQ227" s="18"/>
      <c r="BYR227" s="19"/>
      <c r="BYS227" s="28"/>
      <c r="BYT227" s="32"/>
      <c r="BYU227" s="20"/>
      <c r="BYV227" s="18"/>
      <c r="BYW227" s="19"/>
      <c r="BYX227" s="28"/>
      <c r="BYY227" s="32"/>
      <c r="BYZ227" s="20"/>
      <c r="BZA227" s="18"/>
      <c r="BZB227" s="19"/>
      <c r="BZC227" s="28"/>
      <c r="BZD227" s="32"/>
      <c r="BZE227" s="20"/>
      <c r="BZF227" s="18"/>
      <c r="BZG227" s="19"/>
      <c r="BZH227" s="28"/>
      <c r="BZI227" s="32"/>
      <c r="BZJ227" s="20"/>
      <c r="BZK227" s="18"/>
      <c r="BZL227" s="19"/>
      <c r="BZM227" s="28"/>
      <c r="BZN227" s="32"/>
      <c r="BZO227" s="20"/>
      <c r="BZP227" s="18"/>
      <c r="BZQ227" s="19"/>
      <c r="BZR227" s="28"/>
      <c r="BZS227" s="32"/>
      <c r="BZT227" s="20"/>
      <c r="BZU227" s="18"/>
      <c r="BZV227" s="19"/>
      <c r="BZW227" s="28"/>
      <c r="BZX227" s="32"/>
      <c r="BZY227" s="20"/>
      <c r="BZZ227" s="18"/>
      <c r="CAA227" s="19"/>
      <c r="CAB227" s="28"/>
      <c r="CAC227" s="32"/>
      <c r="CAD227" s="20"/>
      <c r="CAE227" s="18"/>
      <c r="CAF227" s="19"/>
      <c r="CAG227" s="28"/>
      <c r="CAH227" s="32"/>
      <c r="CAI227" s="20"/>
      <c r="CAJ227" s="18"/>
      <c r="CAK227" s="19"/>
      <c r="CAL227" s="28"/>
      <c r="CAM227" s="32"/>
      <c r="CAN227" s="20"/>
      <c r="CAO227" s="18"/>
      <c r="CAP227" s="19"/>
      <c r="CAQ227" s="28"/>
      <c r="CAR227" s="32"/>
      <c r="CAS227" s="20"/>
      <c r="CAT227" s="18"/>
      <c r="CAU227" s="19"/>
      <c r="CAV227" s="28"/>
      <c r="CAW227" s="32"/>
      <c r="CAX227" s="20"/>
      <c r="CAY227" s="18"/>
      <c r="CAZ227" s="19"/>
      <c r="CBA227" s="28"/>
      <c r="CBB227" s="32"/>
      <c r="CBC227" s="20"/>
      <c r="CBD227" s="18"/>
      <c r="CBE227" s="19"/>
      <c r="CBF227" s="28"/>
      <c r="CBG227" s="32"/>
      <c r="CBH227" s="20"/>
      <c r="CBI227" s="18"/>
      <c r="CBJ227" s="19"/>
      <c r="CBK227" s="28"/>
      <c r="CBL227" s="32"/>
      <c r="CBM227" s="20"/>
      <c r="CBN227" s="18"/>
      <c r="CBO227" s="19"/>
      <c r="CBP227" s="28"/>
      <c r="CBQ227" s="32"/>
      <c r="CBR227" s="20"/>
      <c r="CBS227" s="18"/>
      <c r="CBT227" s="19"/>
      <c r="CBU227" s="28"/>
      <c r="CBV227" s="32"/>
      <c r="CBW227" s="20"/>
      <c r="CBX227" s="18"/>
      <c r="CBY227" s="19"/>
      <c r="CBZ227" s="28"/>
      <c r="CCA227" s="32"/>
      <c r="CCB227" s="20"/>
      <c r="CCC227" s="18"/>
      <c r="CCD227" s="19"/>
      <c r="CCE227" s="28"/>
      <c r="CCF227" s="32"/>
      <c r="CCG227" s="20"/>
      <c r="CCH227" s="18"/>
      <c r="CCI227" s="19"/>
      <c r="CCJ227" s="28"/>
      <c r="CCK227" s="32"/>
      <c r="CCL227" s="20"/>
      <c r="CCM227" s="18"/>
      <c r="CCN227" s="19"/>
      <c r="CCO227" s="28"/>
      <c r="CCP227" s="32"/>
      <c r="CCQ227" s="20"/>
      <c r="CCR227" s="18"/>
      <c r="CCS227" s="19"/>
      <c r="CCT227" s="28"/>
      <c r="CCU227" s="32"/>
      <c r="CCV227" s="20"/>
      <c r="CCW227" s="18"/>
      <c r="CCX227" s="19"/>
      <c r="CCY227" s="28"/>
      <c r="CCZ227" s="32"/>
      <c r="CDA227" s="20"/>
      <c r="CDB227" s="18"/>
      <c r="CDC227" s="19"/>
      <c r="CDD227" s="28"/>
      <c r="CDE227" s="32"/>
      <c r="CDF227" s="20"/>
      <c r="CDG227" s="18"/>
      <c r="CDH227" s="19"/>
      <c r="CDI227" s="28"/>
      <c r="CDJ227" s="32"/>
      <c r="CDK227" s="20"/>
      <c r="CDL227" s="18"/>
      <c r="CDM227" s="19"/>
      <c r="CDN227" s="28"/>
      <c r="CDO227" s="32"/>
      <c r="CDP227" s="20"/>
      <c r="CDQ227" s="18"/>
      <c r="CDR227" s="19"/>
      <c r="CDS227" s="28"/>
      <c r="CDT227" s="32"/>
      <c r="CDU227" s="20"/>
      <c r="CDV227" s="18"/>
      <c r="CDW227" s="19"/>
      <c r="CDX227" s="28"/>
      <c r="CDY227" s="32"/>
      <c r="CDZ227" s="20"/>
      <c r="CEA227" s="18"/>
      <c r="CEB227" s="19"/>
      <c r="CEC227" s="28"/>
      <c r="CED227" s="32"/>
      <c r="CEE227" s="20"/>
      <c r="CEF227" s="18"/>
      <c r="CEG227" s="19"/>
      <c r="CEH227" s="28"/>
      <c r="CEI227" s="32"/>
      <c r="CEJ227" s="20"/>
      <c r="CEK227" s="18"/>
      <c r="CEL227" s="19"/>
      <c r="CEM227" s="28"/>
      <c r="CEN227" s="32"/>
      <c r="CEO227" s="20"/>
      <c r="CEP227" s="18"/>
      <c r="CEQ227" s="19"/>
      <c r="CER227" s="28"/>
      <c r="CES227" s="32"/>
      <c r="CET227" s="20"/>
      <c r="CEU227" s="18"/>
      <c r="CEV227" s="19"/>
      <c r="CEW227" s="28"/>
      <c r="CEX227" s="32"/>
      <c r="CEY227" s="20"/>
      <c r="CEZ227" s="18"/>
      <c r="CFA227" s="19"/>
      <c r="CFB227" s="28"/>
      <c r="CFC227" s="32"/>
      <c r="CFD227" s="20"/>
      <c r="CFE227" s="18"/>
      <c r="CFF227" s="19"/>
      <c r="CFG227" s="28"/>
      <c r="CFH227" s="32"/>
      <c r="CFI227" s="20"/>
      <c r="CFJ227" s="18"/>
      <c r="CFK227" s="19"/>
      <c r="CFL227" s="28"/>
      <c r="CFM227" s="32"/>
      <c r="CFN227" s="20"/>
      <c r="CFO227" s="18"/>
      <c r="CFP227" s="19"/>
      <c r="CFQ227" s="28"/>
      <c r="CFR227" s="32"/>
      <c r="CFS227" s="20"/>
      <c r="CFT227" s="18"/>
      <c r="CFU227" s="19"/>
      <c r="CFV227" s="28"/>
      <c r="CFW227" s="32"/>
      <c r="CFX227" s="20"/>
      <c r="CFY227" s="18"/>
      <c r="CFZ227" s="19"/>
      <c r="CGA227" s="28"/>
      <c r="CGB227" s="32"/>
      <c r="CGC227" s="20"/>
      <c r="CGD227" s="18"/>
      <c r="CGE227" s="19"/>
      <c r="CGF227" s="28"/>
      <c r="CGG227" s="32"/>
      <c r="CGH227" s="20"/>
      <c r="CGI227" s="18"/>
      <c r="CGJ227" s="19"/>
      <c r="CGK227" s="28"/>
      <c r="CGL227" s="32"/>
      <c r="CGM227" s="20"/>
      <c r="CGN227" s="18"/>
      <c r="CGO227" s="19"/>
      <c r="CGP227" s="28"/>
      <c r="CGQ227" s="32"/>
      <c r="CGR227" s="20"/>
      <c r="CGS227" s="18"/>
      <c r="CGT227" s="19"/>
      <c r="CGU227" s="28"/>
      <c r="CGV227" s="32"/>
      <c r="CGW227" s="20"/>
      <c r="CGX227" s="18"/>
      <c r="CGY227" s="19"/>
      <c r="CGZ227" s="28"/>
      <c r="CHA227" s="32"/>
      <c r="CHB227" s="20"/>
      <c r="CHC227" s="18"/>
      <c r="CHD227" s="19"/>
      <c r="CHE227" s="28"/>
      <c r="CHF227" s="32"/>
      <c r="CHG227" s="20"/>
      <c r="CHH227" s="18"/>
      <c r="CHI227" s="19"/>
      <c r="CHJ227" s="28"/>
      <c r="CHK227" s="32"/>
      <c r="CHL227" s="20"/>
      <c r="CHM227" s="18"/>
      <c r="CHN227" s="19"/>
      <c r="CHO227" s="28"/>
      <c r="CHP227" s="32"/>
      <c r="CHQ227" s="20"/>
      <c r="CHR227" s="18"/>
      <c r="CHS227" s="19"/>
      <c r="CHT227" s="28"/>
      <c r="CHU227" s="32"/>
      <c r="CHV227" s="20"/>
      <c r="CHW227" s="18"/>
      <c r="CHX227" s="19"/>
      <c r="CHY227" s="28"/>
      <c r="CHZ227" s="32"/>
      <c r="CIA227" s="20"/>
      <c r="CIB227" s="18"/>
      <c r="CIC227" s="19"/>
      <c r="CID227" s="28"/>
      <c r="CIE227" s="32"/>
      <c r="CIF227" s="20"/>
      <c r="CIG227" s="18"/>
      <c r="CIH227" s="19"/>
      <c r="CII227" s="28"/>
      <c r="CIJ227" s="32"/>
      <c r="CIK227" s="20"/>
      <c r="CIL227" s="18"/>
      <c r="CIM227" s="19"/>
      <c r="CIN227" s="28"/>
      <c r="CIO227" s="32"/>
      <c r="CIP227" s="20"/>
      <c r="CIQ227" s="18"/>
      <c r="CIR227" s="19"/>
      <c r="CIS227" s="28"/>
      <c r="CIT227" s="32"/>
      <c r="CIU227" s="20"/>
      <c r="CIV227" s="18"/>
      <c r="CIW227" s="19"/>
      <c r="CIX227" s="28"/>
      <c r="CIY227" s="32"/>
      <c r="CIZ227" s="20"/>
      <c r="CJA227" s="18"/>
      <c r="CJB227" s="19"/>
      <c r="CJC227" s="28"/>
      <c r="CJD227" s="32"/>
      <c r="CJE227" s="20"/>
      <c r="CJF227" s="18"/>
      <c r="CJG227" s="19"/>
      <c r="CJH227" s="28"/>
      <c r="CJI227" s="32"/>
      <c r="CJJ227" s="20"/>
      <c r="CJK227" s="18"/>
      <c r="CJL227" s="19"/>
      <c r="CJM227" s="28"/>
      <c r="CJN227" s="32"/>
      <c r="CJO227" s="20"/>
      <c r="CJP227" s="18"/>
      <c r="CJQ227" s="19"/>
      <c r="CJR227" s="28"/>
      <c r="CJS227" s="32"/>
      <c r="CJT227" s="20"/>
      <c r="CJU227" s="18"/>
      <c r="CJV227" s="19"/>
      <c r="CJW227" s="28"/>
      <c r="CJX227" s="32"/>
      <c r="CJY227" s="20"/>
      <c r="CJZ227" s="18"/>
      <c r="CKA227" s="19"/>
      <c r="CKB227" s="28"/>
      <c r="CKC227" s="32"/>
      <c r="CKD227" s="20"/>
      <c r="CKE227" s="18"/>
      <c r="CKF227" s="19"/>
      <c r="CKG227" s="28"/>
      <c r="CKH227" s="32"/>
      <c r="CKI227" s="20"/>
      <c r="CKJ227" s="18"/>
      <c r="CKK227" s="19"/>
      <c r="CKL227" s="28"/>
      <c r="CKM227" s="32"/>
      <c r="CKN227" s="20"/>
      <c r="CKO227" s="18"/>
      <c r="CKP227" s="19"/>
      <c r="CKQ227" s="28"/>
      <c r="CKR227" s="32"/>
      <c r="CKS227" s="20"/>
      <c r="CKT227" s="18"/>
      <c r="CKU227" s="19"/>
      <c r="CKV227" s="28"/>
      <c r="CKW227" s="32"/>
      <c r="CKX227" s="20"/>
      <c r="CKY227" s="18"/>
      <c r="CKZ227" s="19"/>
      <c r="CLA227" s="28"/>
      <c r="CLB227" s="32"/>
      <c r="CLC227" s="20"/>
      <c r="CLD227" s="18"/>
      <c r="CLE227" s="19"/>
      <c r="CLF227" s="28"/>
      <c r="CLG227" s="32"/>
      <c r="CLH227" s="20"/>
      <c r="CLI227" s="18"/>
      <c r="CLJ227" s="19"/>
      <c r="CLK227" s="28"/>
      <c r="CLL227" s="32"/>
      <c r="CLM227" s="20"/>
      <c r="CLN227" s="18"/>
      <c r="CLO227" s="19"/>
      <c r="CLP227" s="28"/>
      <c r="CLQ227" s="32"/>
      <c r="CLR227" s="20"/>
      <c r="CLS227" s="18"/>
      <c r="CLT227" s="19"/>
      <c r="CLU227" s="28"/>
      <c r="CLV227" s="32"/>
      <c r="CLW227" s="20"/>
      <c r="CLX227" s="18"/>
      <c r="CLY227" s="19"/>
      <c r="CLZ227" s="28"/>
      <c r="CMA227" s="32"/>
      <c r="CMB227" s="20"/>
      <c r="CMC227" s="18"/>
      <c r="CMD227" s="19"/>
      <c r="CME227" s="28"/>
      <c r="CMF227" s="32"/>
      <c r="CMG227" s="20"/>
      <c r="CMH227" s="18"/>
      <c r="CMI227" s="19"/>
      <c r="CMJ227" s="28"/>
      <c r="CMK227" s="32"/>
      <c r="CML227" s="20"/>
      <c r="CMM227" s="18"/>
      <c r="CMN227" s="19"/>
      <c r="CMO227" s="28"/>
      <c r="CMP227" s="32"/>
      <c r="CMQ227" s="20"/>
      <c r="CMR227" s="18"/>
      <c r="CMS227" s="19"/>
      <c r="CMT227" s="28"/>
      <c r="CMU227" s="32"/>
      <c r="CMV227" s="20"/>
      <c r="CMW227" s="18"/>
      <c r="CMX227" s="19"/>
      <c r="CMY227" s="28"/>
      <c r="CMZ227" s="32"/>
      <c r="CNA227" s="20"/>
      <c r="CNB227" s="18"/>
      <c r="CNC227" s="19"/>
      <c r="CND227" s="28"/>
      <c r="CNE227" s="32"/>
      <c r="CNF227" s="20"/>
      <c r="CNG227" s="18"/>
      <c r="CNH227" s="19"/>
      <c r="CNI227" s="28"/>
      <c r="CNJ227" s="32"/>
      <c r="CNK227" s="20"/>
      <c r="CNL227" s="18"/>
      <c r="CNM227" s="19"/>
      <c r="CNN227" s="28"/>
      <c r="CNO227" s="32"/>
      <c r="CNP227" s="20"/>
      <c r="CNQ227" s="18"/>
      <c r="CNR227" s="19"/>
      <c r="CNS227" s="28"/>
      <c r="CNT227" s="32"/>
      <c r="CNU227" s="20"/>
      <c r="CNV227" s="18"/>
      <c r="CNW227" s="19"/>
      <c r="CNX227" s="28"/>
      <c r="CNY227" s="32"/>
      <c r="CNZ227" s="20"/>
      <c r="COA227" s="18"/>
      <c r="COB227" s="19"/>
      <c r="COC227" s="28"/>
      <c r="COD227" s="32"/>
      <c r="COE227" s="20"/>
      <c r="COF227" s="18"/>
      <c r="COG227" s="19"/>
      <c r="COH227" s="28"/>
      <c r="COI227" s="32"/>
      <c r="COJ227" s="20"/>
      <c r="COK227" s="18"/>
      <c r="COL227" s="19"/>
      <c r="COM227" s="28"/>
      <c r="CON227" s="32"/>
      <c r="COO227" s="20"/>
      <c r="COP227" s="18"/>
      <c r="COQ227" s="19"/>
      <c r="COR227" s="28"/>
      <c r="COS227" s="32"/>
      <c r="COT227" s="20"/>
      <c r="COU227" s="18"/>
      <c r="COV227" s="19"/>
      <c r="COW227" s="28"/>
      <c r="COX227" s="32"/>
      <c r="COY227" s="20"/>
      <c r="COZ227" s="18"/>
      <c r="CPA227" s="19"/>
      <c r="CPB227" s="28"/>
      <c r="CPC227" s="32"/>
      <c r="CPD227" s="20"/>
      <c r="CPE227" s="18"/>
      <c r="CPF227" s="19"/>
      <c r="CPG227" s="28"/>
      <c r="CPH227" s="32"/>
      <c r="CPI227" s="20"/>
      <c r="CPJ227" s="18"/>
      <c r="CPK227" s="19"/>
      <c r="CPL227" s="28"/>
      <c r="CPM227" s="32"/>
      <c r="CPN227" s="20"/>
      <c r="CPO227" s="18"/>
      <c r="CPP227" s="19"/>
      <c r="CPQ227" s="28"/>
      <c r="CPR227" s="32"/>
      <c r="CPS227" s="20"/>
      <c r="CPT227" s="18"/>
      <c r="CPU227" s="19"/>
      <c r="CPV227" s="28"/>
      <c r="CPW227" s="32"/>
      <c r="CPX227" s="20"/>
      <c r="CPY227" s="18"/>
      <c r="CPZ227" s="19"/>
      <c r="CQA227" s="28"/>
      <c r="CQB227" s="32"/>
      <c r="CQC227" s="20"/>
      <c r="CQD227" s="18"/>
      <c r="CQE227" s="19"/>
      <c r="CQF227" s="28"/>
      <c r="CQG227" s="32"/>
      <c r="CQH227" s="20"/>
      <c r="CQI227" s="18"/>
      <c r="CQJ227" s="19"/>
      <c r="CQK227" s="28"/>
      <c r="CQL227" s="32"/>
      <c r="CQM227" s="20"/>
      <c r="CQN227" s="18"/>
      <c r="CQO227" s="19"/>
      <c r="CQP227" s="28"/>
      <c r="CQQ227" s="32"/>
      <c r="CQR227" s="20"/>
      <c r="CQS227" s="18"/>
      <c r="CQT227" s="19"/>
      <c r="CQU227" s="28"/>
      <c r="CQV227" s="32"/>
      <c r="CQW227" s="20"/>
      <c r="CQX227" s="18"/>
      <c r="CQY227" s="19"/>
      <c r="CQZ227" s="28"/>
      <c r="CRA227" s="32"/>
      <c r="CRB227" s="20"/>
      <c r="CRC227" s="18"/>
      <c r="CRD227" s="19"/>
      <c r="CRE227" s="28"/>
      <c r="CRF227" s="32"/>
      <c r="CRG227" s="20"/>
      <c r="CRH227" s="18"/>
      <c r="CRI227" s="19"/>
      <c r="CRJ227" s="28"/>
      <c r="CRK227" s="32"/>
      <c r="CRL227" s="20"/>
      <c r="CRM227" s="18"/>
      <c r="CRN227" s="19"/>
      <c r="CRO227" s="28"/>
      <c r="CRP227" s="32"/>
      <c r="CRQ227" s="20"/>
      <c r="CRR227" s="18"/>
      <c r="CRS227" s="19"/>
      <c r="CRT227" s="28"/>
      <c r="CRU227" s="32"/>
      <c r="CRV227" s="20"/>
      <c r="CRW227" s="18"/>
      <c r="CRX227" s="19"/>
      <c r="CRY227" s="28"/>
      <c r="CRZ227" s="32"/>
      <c r="CSA227" s="20"/>
      <c r="CSB227" s="18"/>
      <c r="CSC227" s="19"/>
      <c r="CSD227" s="28"/>
      <c r="CSE227" s="32"/>
      <c r="CSF227" s="20"/>
      <c r="CSG227" s="18"/>
      <c r="CSH227" s="19"/>
      <c r="CSI227" s="28"/>
      <c r="CSJ227" s="32"/>
      <c r="CSK227" s="20"/>
      <c r="CSL227" s="18"/>
      <c r="CSM227" s="19"/>
      <c r="CSN227" s="28"/>
      <c r="CSO227" s="32"/>
      <c r="CSP227" s="20"/>
      <c r="CSQ227" s="18"/>
      <c r="CSR227" s="19"/>
      <c r="CSS227" s="28"/>
      <c r="CST227" s="32"/>
      <c r="CSU227" s="20"/>
      <c r="CSV227" s="18"/>
      <c r="CSW227" s="19"/>
      <c r="CSX227" s="28"/>
      <c r="CSY227" s="32"/>
      <c r="CSZ227" s="20"/>
      <c r="CTA227" s="18"/>
      <c r="CTB227" s="19"/>
      <c r="CTC227" s="28"/>
      <c r="CTD227" s="32"/>
      <c r="CTE227" s="20"/>
      <c r="CTF227" s="18"/>
      <c r="CTG227" s="19"/>
      <c r="CTH227" s="28"/>
      <c r="CTI227" s="32"/>
      <c r="CTJ227" s="20"/>
      <c r="CTK227" s="18"/>
      <c r="CTL227" s="19"/>
      <c r="CTM227" s="28"/>
      <c r="CTN227" s="32"/>
      <c r="CTO227" s="20"/>
      <c r="CTP227" s="18"/>
      <c r="CTQ227" s="19"/>
      <c r="CTR227" s="28"/>
      <c r="CTS227" s="32"/>
      <c r="CTT227" s="20"/>
      <c r="CTU227" s="18"/>
      <c r="CTV227" s="19"/>
      <c r="CTW227" s="28"/>
      <c r="CTX227" s="32"/>
      <c r="CTY227" s="20"/>
      <c r="CTZ227" s="18"/>
      <c r="CUA227" s="19"/>
      <c r="CUB227" s="28"/>
      <c r="CUC227" s="32"/>
      <c r="CUD227" s="20"/>
      <c r="CUE227" s="18"/>
      <c r="CUF227" s="19"/>
      <c r="CUG227" s="28"/>
      <c r="CUH227" s="32"/>
      <c r="CUI227" s="20"/>
      <c r="CUJ227" s="18"/>
      <c r="CUK227" s="19"/>
      <c r="CUL227" s="28"/>
      <c r="CUM227" s="32"/>
      <c r="CUN227" s="20"/>
      <c r="CUO227" s="18"/>
      <c r="CUP227" s="19"/>
      <c r="CUQ227" s="28"/>
      <c r="CUR227" s="32"/>
      <c r="CUS227" s="20"/>
      <c r="CUT227" s="18"/>
      <c r="CUU227" s="19"/>
      <c r="CUV227" s="28"/>
      <c r="CUW227" s="32"/>
      <c r="CUX227" s="20"/>
      <c r="CUY227" s="18"/>
      <c r="CUZ227" s="19"/>
      <c r="CVA227" s="28"/>
      <c r="CVB227" s="32"/>
      <c r="CVC227" s="20"/>
      <c r="CVD227" s="18"/>
      <c r="CVE227" s="19"/>
      <c r="CVF227" s="28"/>
      <c r="CVG227" s="32"/>
      <c r="CVH227" s="20"/>
      <c r="CVI227" s="18"/>
      <c r="CVJ227" s="19"/>
      <c r="CVK227" s="28"/>
      <c r="CVL227" s="32"/>
      <c r="CVM227" s="20"/>
      <c r="CVN227" s="18"/>
      <c r="CVO227" s="19"/>
      <c r="CVP227" s="28"/>
      <c r="CVQ227" s="32"/>
      <c r="CVR227" s="20"/>
      <c r="CVS227" s="18"/>
      <c r="CVT227" s="19"/>
      <c r="CVU227" s="28"/>
      <c r="CVV227" s="32"/>
      <c r="CVW227" s="20"/>
      <c r="CVX227" s="18"/>
      <c r="CVY227" s="19"/>
      <c r="CVZ227" s="28"/>
      <c r="CWA227" s="32"/>
      <c r="CWB227" s="20"/>
      <c r="CWC227" s="18"/>
      <c r="CWD227" s="19"/>
      <c r="CWE227" s="28"/>
      <c r="CWF227" s="32"/>
      <c r="CWG227" s="20"/>
      <c r="CWH227" s="18"/>
      <c r="CWI227" s="19"/>
      <c r="CWJ227" s="28"/>
      <c r="CWK227" s="32"/>
      <c r="CWL227" s="20"/>
      <c r="CWM227" s="18"/>
      <c r="CWN227" s="19"/>
      <c r="CWO227" s="28"/>
      <c r="CWP227" s="32"/>
      <c r="CWQ227" s="20"/>
      <c r="CWR227" s="18"/>
      <c r="CWS227" s="19"/>
      <c r="CWT227" s="28"/>
      <c r="CWU227" s="32"/>
      <c r="CWV227" s="20"/>
      <c r="CWW227" s="18"/>
      <c r="CWX227" s="19"/>
      <c r="CWY227" s="28"/>
      <c r="CWZ227" s="32"/>
      <c r="CXA227" s="20"/>
      <c r="CXB227" s="18"/>
      <c r="CXC227" s="19"/>
      <c r="CXD227" s="28"/>
      <c r="CXE227" s="32"/>
      <c r="CXF227" s="20"/>
      <c r="CXG227" s="18"/>
      <c r="CXH227" s="19"/>
      <c r="CXI227" s="28"/>
      <c r="CXJ227" s="32"/>
      <c r="CXK227" s="20"/>
      <c r="CXL227" s="18"/>
      <c r="CXM227" s="19"/>
      <c r="CXN227" s="28"/>
      <c r="CXO227" s="32"/>
      <c r="CXP227" s="20"/>
      <c r="CXQ227" s="18"/>
      <c r="CXR227" s="19"/>
      <c r="CXS227" s="28"/>
      <c r="CXT227" s="32"/>
      <c r="CXU227" s="20"/>
      <c r="CXV227" s="18"/>
      <c r="CXW227" s="19"/>
      <c r="CXX227" s="28"/>
      <c r="CXY227" s="32"/>
      <c r="CXZ227" s="20"/>
      <c r="CYA227" s="18"/>
      <c r="CYB227" s="19"/>
      <c r="CYC227" s="28"/>
      <c r="CYD227" s="32"/>
      <c r="CYE227" s="20"/>
      <c r="CYF227" s="18"/>
      <c r="CYG227" s="19"/>
      <c r="CYH227" s="28"/>
      <c r="CYI227" s="32"/>
      <c r="CYJ227" s="20"/>
      <c r="CYK227" s="18"/>
      <c r="CYL227" s="19"/>
      <c r="CYM227" s="28"/>
      <c r="CYN227" s="32"/>
      <c r="CYO227" s="20"/>
      <c r="CYP227" s="18"/>
      <c r="CYQ227" s="19"/>
      <c r="CYR227" s="28"/>
      <c r="CYS227" s="32"/>
      <c r="CYT227" s="20"/>
      <c r="CYU227" s="18"/>
      <c r="CYV227" s="19"/>
      <c r="CYW227" s="28"/>
      <c r="CYX227" s="32"/>
      <c r="CYY227" s="20"/>
      <c r="CYZ227" s="18"/>
      <c r="CZA227" s="19"/>
      <c r="CZB227" s="28"/>
      <c r="CZC227" s="32"/>
      <c r="CZD227" s="20"/>
      <c r="CZE227" s="18"/>
      <c r="CZF227" s="19"/>
      <c r="CZG227" s="28"/>
      <c r="CZH227" s="32"/>
      <c r="CZI227" s="20"/>
      <c r="CZJ227" s="18"/>
      <c r="CZK227" s="19"/>
      <c r="CZL227" s="28"/>
      <c r="CZM227" s="32"/>
      <c r="CZN227" s="20"/>
      <c r="CZO227" s="18"/>
      <c r="CZP227" s="19"/>
      <c r="CZQ227" s="28"/>
      <c r="CZR227" s="32"/>
      <c r="CZS227" s="20"/>
      <c r="CZT227" s="18"/>
      <c r="CZU227" s="19"/>
      <c r="CZV227" s="28"/>
      <c r="CZW227" s="32"/>
      <c r="CZX227" s="20"/>
      <c r="CZY227" s="18"/>
      <c r="CZZ227" s="19"/>
      <c r="DAA227" s="28"/>
      <c r="DAB227" s="32"/>
      <c r="DAC227" s="20"/>
      <c r="DAD227" s="18"/>
      <c r="DAE227" s="19"/>
      <c r="DAF227" s="28"/>
      <c r="DAG227" s="32"/>
      <c r="DAH227" s="20"/>
      <c r="DAI227" s="18"/>
      <c r="DAJ227" s="19"/>
      <c r="DAK227" s="28"/>
      <c r="DAL227" s="32"/>
      <c r="DAM227" s="20"/>
      <c r="DAN227" s="18"/>
      <c r="DAO227" s="19"/>
      <c r="DAP227" s="28"/>
      <c r="DAQ227" s="32"/>
      <c r="DAR227" s="20"/>
      <c r="DAS227" s="18"/>
      <c r="DAT227" s="19"/>
      <c r="DAU227" s="28"/>
      <c r="DAV227" s="32"/>
      <c r="DAW227" s="20"/>
      <c r="DAX227" s="18"/>
      <c r="DAY227" s="19"/>
      <c r="DAZ227" s="28"/>
      <c r="DBA227" s="32"/>
      <c r="DBB227" s="20"/>
      <c r="DBC227" s="18"/>
      <c r="DBD227" s="19"/>
      <c r="DBE227" s="28"/>
      <c r="DBF227" s="32"/>
      <c r="DBG227" s="20"/>
      <c r="DBH227" s="18"/>
      <c r="DBI227" s="19"/>
      <c r="DBJ227" s="28"/>
      <c r="DBK227" s="32"/>
      <c r="DBL227" s="20"/>
      <c r="DBM227" s="18"/>
      <c r="DBN227" s="19"/>
      <c r="DBO227" s="28"/>
      <c r="DBP227" s="32"/>
      <c r="DBQ227" s="20"/>
      <c r="DBR227" s="18"/>
      <c r="DBS227" s="19"/>
      <c r="DBT227" s="28"/>
      <c r="DBU227" s="32"/>
      <c r="DBV227" s="20"/>
      <c r="DBW227" s="18"/>
      <c r="DBX227" s="19"/>
      <c r="DBY227" s="28"/>
      <c r="DBZ227" s="32"/>
      <c r="DCA227" s="20"/>
      <c r="DCB227" s="18"/>
      <c r="DCC227" s="19"/>
      <c r="DCD227" s="28"/>
      <c r="DCE227" s="32"/>
      <c r="DCF227" s="20"/>
      <c r="DCG227" s="18"/>
      <c r="DCH227" s="19"/>
      <c r="DCI227" s="28"/>
      <c r="DCJ227" s="32"/>
      <c r="DCK227" s="20"/>
      <c r="DCL227" s="18"/>
      <c r="DCM227" s="19"/>
      <c r="DCN227" s="28"/>
      <c r="DCO227" s="32"/>
      <c r="DCP227" s="20"/>
      <c r="DCQ227" s="18"/>
      <c r="DCR227" s="19"/>
      <c r="DCS227" s="28"/>
      <c r="DCT227" s="32"/>
      <c r="DCU227" s="20"/>
      <c r="DCV227" s="18"/>
      <c r="DCW227" s="19"/>
      <c r="DCX227" s="28"/>
      <c r="DCY227" s="32"/>
      <c r="DCZ227" s="20"/>
      <c r="DDA227" s="18"/>
      <c r="DDB227" s="19"/>
      <c r="DDC227" s="28"/>
      <c r="DDD227" s="32"/>
      <c r="DDE227" s="20"/>
      <c r="DDF227" s="18"/>
      <c r="DDG227" s="19"/>
      <c r="DDH227" s="28"/>
      <c r="DDI227" s="32"/>
      <c r="DDJ227" s="20"/>
      <c r="DDK227" s="18"/>
      <c r="DDL227" s="19"/>
      <c r="DDM227" s="28"/>
      <c r="DDN227" s="32"/>
      <c r="DDO227" s="20"/>
      <c r="DDP227" s="18"/>
      <c r="DDQ227" s="19"/>
      <c r="DDR227" s="28"/>
      <c r="DDS227" s="32"/>
      <c r="DDT227" s="20"/>
      <c r="DDU227" s="18"/>
      <c r="DDV227" s="19"/>
      <c r="DDW227" s="28"/>
      <c r="DDX227" s="32"/>
      <c r="DDY227" s="20"/>
      <c r="DDZ227" s="18"/>
      <c r="DEA227" s="19"/>
      <c r="DEB227" s="28"/>
      <c r="DEC227" s="32"/>
      <c r="DED227" s="20"/>
      <c r="DEE227" s="18"/>
      <c r="DEF227" s="19"/>
      <c r="DEG227" s="28"/>
      <c r="DEH227" s="32"/>
      <c r="DEI227" s="20"/>
      <c r="DEJ227" s="18"/>
      <c r="DEK227" s="19"/>
      <c r="DEL227" s="28"/>
      <c r="DEM227" s="32"/>
      <c r="DEN227" s="20"/>
      <c r="DEO227" s="18"/>
      <c r="DEP227" s="19"/>
      <c r="DEQ227" s="28"/>
      <c r="DER227" s="32"/>
      <c r="DES227" s="20"/>
      <c r="DET227" s="18"/>
      <c r="DEU227" s="19"/>
      <c r="DEV227" s="28"/>
      <c r="DEW227" s="32"/>
      <c r="DEX227" s="20"/>
      <c r="DEY227" s="18"/>
      <c r="DEZ227" s="19"/>
      <c r="DFA227" s="28"/>
      <c r="DFB227" s="32"/>
      <c r="DFC227" s="20"/>
      <c r="DFD227" s="18"/>
      <c r="DFE227" s="19"/>
      <c r="DFF227" s="28"/>
      <c r="DFG227" s="32"/>
      <c r="DFH227" s="20"/>
      <c r="DFI227" s="18"/>
      <c r="DFJ227" s="19"/>
      <c r="DFK227" s="28"/>
      <c r="DFL227" s="32"/>
      <c r="DFM227" s="20"/>
      <c r="DFN227" s="18"/>
      <c r="DFO227" s="19"/>
      <c r="DFP227" s="28"/>
      <c r="DFQ227" s="32"/>
      <c r="DFR227" s="20"/>
      <c r="DFS227" s="18"/>
      <c r="DFT227" s="19"/>
      <c r="DFU227" s="28"/>
      <c r="DFV227" s="32"/>
      <c r="DFW227" s="20"/>
      <c r="DFX227" s="18"/>
      <c r="DFY227" s="19"/>
      <c r="DFZ227" s="28"/>
      <c r="DGA227" s="32"/>
      <c r="DGB227" s="20"/>
      <c r="DGC227" s="18"/>
      <c r="DGD227" s="19"/>
      <c r="DGE227" s="28"/>
      <c r="DGF227" s="32"/>
      <c r="DGG227" s="20"/>
      <c r="DGH227" s="18"/>
      <c r="DGI227" s="19"/>
      <c r="DGJ227" s="28"/>
      <c r="DGK227" s="32"/>
      <c r="DGL227" s="20"/>
      <c r="DGM227" s="18"/>
      <c r="DGN227" s="19"/>
      <c r="DGO227" s="28"/>
      <c r="DGP227" s="32"/>
      <c r="DGQ227" s="20"/>
      <c r="DGR227" s="18"/>
      <c r="DGS227" s="19"/>
      <c r="DGT227" s="28"/>
      <c r="DGU227" s="32"/>
      <c r="DGV227" s="20"/>
      <c r="DGW227" s="18"/>
      <c r="DGX227" s="19"/>
      <c r="DGY227" s="28"/>
      <c r="DGZ227" s="32"/>
      <c r="DHA227" s="20"/>
      <c r="DHB227" s="18"/>
      <c r="DHC227" s="19"/>
      <c r="DHD227" s="28"/>
      <c r="DHE227" s="32"/>
      <c r="DHF227" s="20"/>
      <c r="DHG227" s="18"/>
      <c r="DHH227" s="19"/>
      <c r="DHI227" s="28"/>
      <c r="DHJ227" s="32"/>
      <c r="DHK227" s="20"/>
      <c r="DHL227" s="18"/>
      <c r="DHM227" s="19"/>
      <c r="DHN227" s="28"/>
      <c r="DHO227" s="32"/>
      <c r="DHP227" s="20"/>
      <c r="DHQ227" s="18"/>
      <c r="DHR227" s="19"/>
      <c r="DHS227" s="28"/>
      <c r="DHT227" s="32"/>
      <c r="DHU227" s="20"/>
      <c r="DHV227" s="18"/>
      <c r="DHW227" s="19"/>
      <c r="DHX227" s="28"/>
      <c r="DHY227" s="32"/>
      <c r="DHZ227" s="20"/>
      <c r="DIA227" s="18"/>
      <c r="DIB227" s="19"/>
      <c r="DIC227" s="28"/>
      <c r="DID227" s="32"/>
      <c r="DIE227" s="20"/>
      <c r="DIF227" s="18"/>
      <c r="DIG227" s="19"/>
      <c r="DIH227" s="28"/>
      <c r="DII227" s="32"/>
      <c r="DIJ227" s="20"/>
      <c r="DIK227" s="18"/>
      <c r="DIL227" s="19"/>
      <c r="DIM227" s="28"/>
      <c r="DIN227" s="32"/>
      <c r="DIO227" s="20"/>
      <c r="DIP227" s="18"/>
      <c r="DIQ227" s="19"/>
      <c r="DIR227" s="28"/>
      <c r="DIS227" s="32"/>
      <c r="DIT227" s="20"/>
      <c r="DIU227" s="18"/>
      <c r="DIV227" s="19"/>
      <c r="DIW227" s="28"/>
      <c r="DIX227" s="32"/>
      <c r="DIY227" s="20"/>
      <c r="DIZ227" s="18"/>
      <c r="DJA227" s="19"/>
      <c r="DJB227" s="28"/>
      <c r="DJC227" s="32"/>
      <c r="DJD227" s="20"/>
      <c r="DJE227" s="18"/>
      <c r="DJF227" s="19"/>
      <c r="DJG227" s="28"/>
      <c r="DJH227" s="32"/>
      <c r="DJI227" s="20"/>
      <c r="DJJ227" s="18"/>
      <c r="DJK227" s="19"/>
      <c r="DJL227" s="28"/>
      <c r="DJM227" s="32"/>
      <c r="DJN227" s="20"/>
      <c r="DJO227" s="18"/>
      <c r="DJP227" s="19"/>
      <c r="DJQ227" s="28"/>
      <c r="DJR227" s="32"/>
      <c r="DJS227" s="20"/>
      <c r="DJT227" s="18"/>
      <c r="DJU227" s="19"/>
      <c r="DJV227" s="28"/>
      <c r="DJW227" s="32"/>
      <c r="DJX227" s="20"/>
      <c r="DJY227" s="18"/>
      <c r="DJZ227" s="19"/>
      <c r="DKA227" s="28"/>
      <c r="DKB227" s="32"/>
      <c r="DKC227" s="20"/>
      <c r="DKD227" s="18"/>
      <c r="DKE227" s="19"/>
      <c r="DKF227" s="28"/>
      <c r="DKG227" s="32"/>
      <c r="DKH227" s="20"/>
      <c r="DKI227" s="18"/>
      <c r="DKJ227" s="19"/>
      <c r="DKK227" s="28"/>
      <c r="DKL227" s="32"/>
      <c r="DKM227" s="20"/>
      <c r="DKN227" s="18"/>
      <c r="DKO227" s="19"/>
      <c r="DKP227" s="28"/>
      <c r="DKQ227" s="32"/>
      <c r="DKR227" s="20"/>
      <c r="DKS227" s="18"/>
      <c r="DKT227" s="19"/>
      <c r="DKU227" s="28"/>
      <c r="DKV227" s="32"/>
      <c r="DKW227" s="20"/>
      <c r="DKX227" s="18"/>
      <c r="DKY227" s="19"/>
      <c r="DKZ227" s="28"/>
      <c r="DLA227" s="32"/>
      <c r="DLB227" s="20"/>
      <c r="DLC227" s="18"/>
      <c r="DLD227" s="19"/>
      <c r="DLE227" s="28"/>
      <c r="DLF227" s="32"/>
      <c r="DLG227" s="20"/>
      <c r="DLH227" s="18"/>
      <c r="DLI227" s="19"/>
      <c r="DLJ227" s="28"/>
      <c r="DLK227" s="32"/>
      <c r="DLL227" s="20"/>
      <c r="DLM227" s="18"/>
      <c r="DLN227" s="19"/>
      <c r="DLO227" s="28"/>
      <c r="DLP227" s="32"/>
      <c r="DLQ227" s="20"/>
      <c r="DLR227" s="18"/>
      <c r="DLS227" s="19"/>
      <c r="DLT227" s="28"/>
      <c r="DLU227" s="32"/>
      <c r="DLV227" s="20"/>
      <c r="DLW227" s="18"/>
      <c r="DLX227" s="19"/>
      <c r="DLY227" s="28"/>
      <c r="DLZ227" s="32"/>
      <c r="DMA227" s="20"/>
      <c r="DMB227" s="18"/>
      <c r="DMC227" s="19"/>
      <c r="DMD227" s="28"/>
      <c r="DME227" s="32"/>
      <c r="DMF227" s="20"/>
      <c r="DMG227" s="18"/>
      <c r="DMH227" s="19"/>
      <c r="DMI227" s="28"/>
      <c r="DMJ227" s="32"/>
      <c r="DMK227" s="20"/>
      <c r="DML227" s="18"/>
      <c r="DMM227" s="19"/>
      <c r="DMN227" s="28"/>
      <c r="DMO227" s="32"/>
      <c r="DMP227" s="20"/>
      <c r="DMQ227" s="18"/>
      <c r="DMR227" s="19"/>
      <c r="DMS227" s="28"/>
      <c r="DMT227" s="32"/>
      <c r="DMU227" s="20"/>
      <c r="DMV227" s="18"/>
      <c r="DMW227" s="19"/>
      <c r="DMX227" s="28"/>
      <c r="DMY227" s="32"/>
      <c r="DMZ227" s="20"/>
      <c r="DNA227" s="18"/>
      <c r="DNB227" s="19"/>
      <c r="DNC227" s="28"/>
      <c r="DND227" s="32"/>
      <c r="DNE227" s="20"/>
      <c r="DNF227" s="18"/>
      <c r="DNG227" s="19"/>
      <c r="DNH227" s="28"/>
      <c r="DNI227" s="32"/>
      <c r="DNJ227" s="20"/>
      <c r="DNK227" s="18"/>
      <c r="DNL227" s="19"/>
      <c r="DNM227" s="28"/>
      <c r="DNN227" s="32"/>
      <c r="DNO227" s="20"/>
      <c r="DNP227" s="18"/>
      <c r="DNQ227" s="19"/>
      <c r="DNR227" s="28"/>
      <c r="DNS227" s="32"/>
      <c r="DNT227" s="20"/>
      <c r="DNU227" s="18"/>
      <c r="DNV227" s="19"/>
      <c r="DNW227" s="28"/>
      <c r="DNX227" s="32"/>
      <c r="DNY227" s="20"/>
      <c r="DNZ227" s="18"/>
      <c r="DOA227" s="19"/>
      <c r="DOB227" s="28"/>
      <c r="DOC227" s="32"/>
      <c r="DOD227" s="20"/>
      <c r="DOE227" s="18"/>
      <c r="DOF227" s="19"/>
      <c r="DOG227" s="28"/>
      <c r="DOH227" s="32"/>
      <c r="DOI227" s="20"/>
      <c r="DOJ227" s="18"/>
      <c r="DOK227" s="19"/>
      <c r="DOL227" s="28"/>
      <c r="DOM227" s="32"/>
      <c r="DON227" s="20"/>
      <c r="DOO227" s="18"/>
      <c r="DOP227" s="19"/>
      <c r="DOQ227" s="28"/>
      <c r="DOR227" s="32"/>
      <c r="DOS227" s="20"/>
      <c r="DOT227" s="18"/>
      <c r="DOU227" s="19"/>
      <c r="DOV227" s="28"/>
      <c r="DOW227" s="32"/>
      <c r="DOX227" s="20"/>
      <c r="DOY227" s="18"/>
      <c r="DOZ227" s="19"/>
      <c r="DPA227" s="28"/>
      <c r="DPB227" s="32"/>
      <c r="DPC227" s="20"/>
      <c r="DPD227" s="18"/>
      <c r="DPE227" s="19"/>
      <c r="DPF227" s="28"/>
      <c r="DPG227" s="32"/>
      <c r="DPH227" s="20"/>
      <c r="DPI227" s="18"/>
      <c r="DPJ227" s="19"/>
      <c r="DPK227" s="28"/>
      <c r="DPL227" s="32"/>
      <c r="DPM227" s="20"/>
      <c r="DPN227" s="18"/>
      <c r="DPO227" s="19"/>
      <c r="DPP227" s="28"/>
      <c r="DPQ227" s="32"/>
      <c r="DPR227" s="20"/>
      <c r="DPS227" s="18"/>
      <c r="DPT227" s="19"/>
      <c r="DPU227" s="28"/>
      <c r="DPV227" s="32"/>
      <c r="DPW227" s="20"/>
      <c r="DPX227" s="18"/>
      <c r="DPY227" s="19"/>
      <c r="DPZ227" s="28"/>
      <c r="DQA227" s="32"/>
      <c r="DQB227" s="20"/>
      <c r="DQC227" s="18"/>
      <c r="DQD227" s="19"/>
      <c r="DQE227" s="28"/>
      <c r="DQF227" s="32"/>
      <c r="DQG227" s="20"/>
      <c r="DQH227" s="18"/>
      <c r="DQI227" s="19"/>
      <c r="DQJ227" s="28"/>
      <c r="DQK227" s="32"/>
      <c r="DQL227" s="20"/>
      <c r="DQM227" s="18"/>
      <c r="DQN227" s="19"/>
      <c r="DQO227" s="28"/>
      <c r="DQP227" s="32"/>
      <c r="DQQ227" s="20"/>
      <c r="DQR227" s="18"/>
      <c r="DQS227" s="19"/>
      <c r="DQT227" s="28"/>
      <c r="DQU227" s="32"/>
      <c r="DQV227" s="20"/>
      <c r="DQW227" s="18"/>
      <c r="DQX227" s="19"/>
      <c r="DQY227" s="28"/>
      <c r="DQZ227" s="32"/>
      <c r="DRA227" s="20"/>
      <c r="DRB227" s="18"/>
      <c r="DRC227" s="19"/>
      <c r="DRD227" s="28"/>
      <c r="DRE227" s="32"/>
      <c r="DRF227" s="20"/>
      <c r="DRG227" s="18"/>
      <c r="DRH227" s="19"/>
      <c r="DRI227" s="28"/>
      <c r="DRJ227" s="32"/>
      <c r="DRK227" s="20"/>
      <c r="DRL227" s="18"/>
      <c r="DRM227" s="19"/>
      <c r="DRN227" s="28"/>
      <c r="DRO227" s="32"/>
      <c r="DRP227" s="20"/>
      <c r="DRQ227" s="18"/>
      <c r="DRR227" s="19"/>
      <c r="DRS227" s="28"/>
      <c r="DRT227" s="32"/>
      <c r="DRU227" s="20"/>
      <c r="DRV227" s="18"/>
      <c r="DRW227" s="19"/>
      <c r="DRX227" s="28"/>
      <c r="DRY227" s="32"/>
      <c r="DRZ227" s="20"/>
      <c r="DSA227" s="18"/>
      <c r="DSB227" s="19"/>
      <c r="DSC227" s="28"/>
      <c r="DSD227" s="32"/>
      <c r="DSE227" s="20"/>
      <c r="DSF227" s="18"/>
      <c r="DSG227" s="19"/>
      <c r="DSH227" s="28"/>
      <c r="DSI227" s="32"/>
      <c r="DSJ227" s="20"/>
      <c r="DSK227" s="18"/>
      <c r="DSL227" s="19"/>
      <c r="DSM227" s="28"/>
      <c r="DSN227" s="32"/>
      <c r="DSO227" s="20"/>
      <c r="DSP227" s="18"/>
      <c r="DSQ227" s="19"/>
      <c r="DSR227" s="28"/>
      <c r="DSS227" s="32"/>
      <c r="DST227" s="20"/>
      <c r="DSU227" s="18"/>
      <c r="DSV227" s="19"/>
      <c r="DSW227" s="28"/>
      <c r="DSX227" s="32"/>
      <c r="DSY227" s="20"/>
      <c r="DSZ227" s="18"/>
      <c r="DTA227" s="19"/>
      <c r="DTB227" s="28"/>
      <c r="DTC227" s="32"/>
      <c r="DTD227" s="20"/>
      <c r="DTE227" s="18"/>
      <c r="DTF227" s="19"/>
      <c r="DTG227" s="28"/>
      <c r="DTH227" s="32"/>
      <c r="DTI227" s="20"/>
      <c r="DTJ227" s="18"/>
      <c r="DTK227" s="19"/>
      <c r="DTL227" s="28"/>
      <c r="DTM227" s="32"/>
      <c r="DTN227" s="20"/>
      <c r="DTO227" s="18"/>
      <c r="DTP227" s="19"/>
      <c r="DTQ227" s="28"/>
      <c r="DTR227" s="32"/>
      <c r="DTS227" s="20"/>
      <c r="DTT227" s="18"/>
      <c r="DTU227" s="19"/>
      <c r="DTV227" s="28"/>
      <c r="DTW227" s="32"/>
      <c r="DTX227" s="20"/>
      <c r="DTY227" s="18"/>
      <c r="DTZ227" s="19"/>
      <c r="DUA227" s="28"/>
      <c r="DUB227" s="32"/>
      <c r="DUC227" s="20"/>
      <c r="DUD227" s="18"/>
      <c r="DUE227" s="19"/>
      <c r="DUF227" s="28"/>
      <c r="DUG227" s="32"/>
      <c r="DUH227" s="20"/>
      <c r="DUI227" s="18"/>
      <c r="DUJ227" s="19"/>
      <c r="DUK227" s="28"/>
      <c r="DUL227" s="32"/>
      <c r="DUM227" s="20"/>
      <c r="DUN227" s="18"/>
      <c r="DUO227" s="19"/>
      <c r="DUP227" s="28"/>
      <c r="DUQ227" s="32"/>
      <c r="DUR227" s="20"/>
      <c r="DUS227" s="18"/>
      <c r="DUT227" s="19"/>
      <c r="DUU227" s="28"/>
      <c r="DUV227" s="32"/>
      <c r="DUW227" s="20"/>
      <c r="DUX227" s="18"/>
      <c r="DUY227" s="19"/>
      <c r="DUZ227" s="28"/>
      <c r="DVA227" s="32"/>
      <c r="DVB227" s="20"/>
      <c r="DVC227" s="18"/>
      <c r="DVD227" s="19"/>
      <c r="DVE227" s="28"/>
      <c r="DVF227" s="32"/>
      <c r="DVG227" s="20"/>
      <c r="DVH227" s="18"/>
      <c r="DVI227" s="19"/>
      <c r="DVJ227" s="28"/>
      <c r="DVK227" s="32"/>
      <c r="DVL227" s="20"/>
      <c r="DVM227" s="18"/>
      <c r="DVN227" s="19"/>
      <c r="DVO227" s="28"/>
      <c r="DVP227" s="32"/>
      <c r="DVQ227" s="20"/>
      <c r="DVR227" s="18"/>
      <c r="DVS227" s="19"/>
      <c r="DVT227" s="28"/>
      <c r="DVU227" s="32"/>
      <c r="DVV227" s="20"/>
      <c r="DVW227" s="18"/>
      <c r="DVX227" s="19"/>
      <c r="DVY227" s="28"/>
      <c r="DVZ227" s="32"/>
      <c r="DWA227" s="20"/>
      <c r="DWB227" s="18"/>
      <c r="DWC227" s="19"/>
      <c r="DWD227" s="28"/>
      <c r="DWE227" s="32"/>
      <c r="DWF227" s="20"/>
      <c r="DWG227" s="18"/>
      <c r="DWH227" s="19"/>
      <c r="DWI227" s="28"/>
      <c r="DWJ227" s="32"/>
      <c r="DWK227" s="20"/>
      <c r="DWL227" s="18"/>
      <c r="DWM227" s="19"/>
      <c r="DWN227" s="28"/>
      <c r="DWO227" s="32"/>
      <c r="DWP227" s="20"/>
      <c r="DWQ227" s="18"/>
      <c r="DWR227" s="19"/>
      <c r="DWS227" s="28"/>
      <c r="DWT227" s="32"/>
      <c r="DWU227" s="20"/>
      <c r="DWV227" s="18"/>
      <c r="DWW227" s="19"/>
      <c r="DWX227" s="28"/>
      <c r="DWY227" s="32"/>
      <c r="DWZ227" s="20"/>
      <c r="DXA227" s="18"/>
      <c r="DXB227" s="19"/>
      <c r="DXC227" s="28"/>
      <c r="DXD227" s="32"/>
      <c r="DXE227" s="20"/>
      <c r="DXF227" s="18"/>
      <c r="DXG227" s="19"/>
      <c r="DXH227" s="28"/>
      <c r="DXI227" s="32"/>
      <c r="DXJ227" s="20"/>
      <c r="DXK227" s="18"/>
      <c r="DXL227" s="19"/>
      <c r="DXM227" s="28"/>
      <c r="DXN227" s="32"/>
      <c r="DXO227" s="20"/>
      <c r="DXP227" s="18"/>
      <c r="DXQ227" s="19"/>
      <c r="DXR227" s="28"/>
      <c r="DXS227" s="32"/>
      <c r="DXT227" s="20"/>
      <c r="DXU227" s="18"/>
      <c r="DXV227" s="19"/>
      <c r="DXW227" s="28"/>
      <c r="DXX227" s="32"/>
      <c r="DXY227" s="20"/>
      <c r="DXZ227" s="18"/>
      <c r="DYA227" s="19"/>
      <c r="DYB227" s="28"/>
      <c r="DYC227" s="32"/>
      <c r="DYD227" s="20"/>
      <c r="DYE227" s="18"/>
      <c r="DYF227" s="19"/>
      <c r="DYG227" s="28"/>
      <c r="DYH227" s="32"/>
      <c r="DYI227" s="20"/>
      <c r="DYJ227" s="18"/>
      <c r="DYK227" s="19"/>
      <c r="DYL227" s="28"/>
      <c r="DYM227" s="32"/>
      <c r="DYN227" s="20"/>
      <c r="DYO227" s="18"/>
      <c r="DYP227" s="19"/>
      <c r="DYQ227" s="28"/>
      <c r="DYR227" s="32"/>
      <c r="DYS227" s="20"/>
      <c r="DYT227" s="18"/>
      <c r="DYU227" s="19"/>
      <c r="DYV227" s="28"/>
      <c r="DYW227" s="32"/>
      <c r="DYX227" s="20"/>
      <c r="DYY227" s="18"/>
      <c r="DYZ227" s="19"/>
      <c r="DZA227" s="28"/>
      <c r="DZB227" s="32"/>
      <c r="DZC227" s="20"/>
      <c r="DZD227" s="18"/>
      <c r="DZE227" s="19"/>
      <c r="DZF227" s="28"/>
      <c r="DZG227" s="32"/>
      <c r="DZH227" s="20"/>
      <c r="DZI227" s="18"/>
      <c r="DZJ227" s="19"/>
      <c r="DZK227" s="28"/>
      <c r="DZL227" s="32"/>
      <c r="DZM227" s="20"/>
      <c r="DZN227" s="18"/>
      <c r="DZO227" s="19"/>
      <c r="DZP227" s="28"/>
      <c r="DZQ227" s="32"/>
      <c r="DZR227" s="20"/>
      <c r="DZS227" s="18"/>
      <c r="DZT227" s="19"/>
      <c r="DZU227" s="28"/>
      <c r="DZV227" s="32"/>
      <c r="DZW227" s="20"/>
      <c r="DZX227" s="18"/>
      <c r="DZY227" s="19"/>
      <c r="DZZ227" s="28"/>
      <c r="EAA227" s="32"/>
      <c r="EAB227" s="20"/>
      <c r="EAC227" s="18"/>
      <c r="EAD227" s="19"/>
      <c r="EAE227" s="28"/>
      <c r="EAF227" s="32"/>
      <c r="EAG227" s="20"/>
      <c r="EAH227" s="18"/>
      <c r="EAI227" s="19"/>
      <c r="EAJ227" s="28"/>
      <c r="EAK227" s="32"/>
      <c r="EAL227" s="20"/>
      <c r="EAM227" s="18"/>
      <c r="EAN227" s="19"/>
      <c r="EAO227" s="28"/>
      <c r="EAP227" s="32"/>
      <c r="EAQ227" s="20"/>
      <c r="EAR227" s="18"/>
      <c r="EAS227" s="19"/>
      <c r="EAT227" s="28"/>
      <c r="EAU227" s="32"/>
      <c r="EAV227" s="20"/>
      <c r="EAW227" s="18"/>
      <c r="EAX227" s="19"/>
      <c r="EAY227" s="28"/>
      <c r="EAZ227" s="32"/>
      <c r="EBA227" s="20"/>
      <c r="EBB227" s="18"/>
      <c r="EBC227" s="19"/>
      <c r="EBD227" s="28"/>
      <c r="EBE227" s="32"/>
      <c r="EBF227" s="20"/>
      <c r="EBG227" s="18"/>
      <c r="EBH227" s="19"/>
      <c r="EBI227" s="28"/>
      <c r="EBJ227" s="32"/>
      <c r="EBK227" s="20"/>
      <c r="EBL227" s="18"/>
      <c r="EBM227" s="19"/>
      <c r="EBN227" s="28"/>
      <c r="EBO227" s="32"/>
      <c r="EBP227" s="20"/>
      <c r="EBQ227" s="18"/>
      <c r="EBR227" s="19"/>
      <c r="EBS227" s="28"/>
      <c r="EBT227" s="32"/>
      <c r="EBU227" s="20"/>
      <c r="EBV227" s="18"/>
      <c r="EBW227" s="19"/>
      <c r="EBX227" s="28"/>
      <c r="EBY227" s="32"/>
      <c r="EBZ227" s="20"/>
      <c r="ECA227" s="18"/>
      <c r="ECB227" s="19"/>
      <c r="ECC227" s="28"/>
      <c r="ECD227" s="32"/>
      <c r="ECE227" s="20"/>
      <c r="ECF227" s="18"/>
      <c r="ECG227" s="19"/>
      <c r="ECH227" s="28"/>
      <c r="ECI227" s="32"/>
      <c r="ECJ227" s="20"/>
      <c r="ECK227" s="18"/>
      <c r="ECL227" s="19"/>
      <c r="ECM227" s="28"/>
      <c r="ECN227" s="32"/>
      <c r="ECO227" s="20"/>
      <c r="ECP227" s="18"/>
      <c r="ECQ227" s="19"/>
      <c r="ECR227" s="28"/>
      <c r="ECS227" s="32"/>
      <c r="ECT227" s="20"/>
      <c r="ECU227" s="18"/>
      <c r="ECV227" s="19"/>
      <c r="ECW227" s="28"/>
      <c r="ECX227" s="32"/>
      <c r="ECY227" s="20"/>
      <c r="ECZ227" s="18"/>
      <c r="EDA227" s="19"/>
      <c r="EDB227" s="28"/>
      <c r="EDC227" s="32"/>
      <c r="EDD227" s="20"/>
      <c r="EDE227" s="18"/>
      <c r="EDF227" s="19"/>
      <c r="EDG227" s="28"/>
      <c r="EDH227" s="32"/>
      <c r="EDI227" s="20"/>
      <c r="EDJ227" s="18"/>
      <c r="EDK227" s="19"/>
      <c r="EDL227" s="28"/>
      <c r="EDM227" s="32"/>
      <c r="EDN227" s="20"/>
      <c r="EDO227" s="18"/>
      <c r="EDP227" s="19"/>
      <c r="EDQ227" s="28"/>
      <c r="EDR227" s="32"/>
      <c r="EDS227" s="20"/>
      <c r="EDT227" s="18"/>
      <c r="EDU227" s="19"/>
      <c r="EDV227" s="28"/>
      <c r="EDW227" s="32"/>
      <c r="EDX227" s="20"/>
      <c r="EDY227" s="18"/>
      <c r="EDZ227" s="19"/>
      <c r="EEA227" s="28"/>
      <c r="EEB227" s="32"/>
      <c r="EEC227" s="20"/>
      <c r="EED227" s="18"/>
      <c r="EEE227" s="19"/>
      <c r="EEF227" s="28"/>
      <c r="EEG227" s="32"/>
      <c r="EEH227" s="20"/>
      <c r="EEI227" s="18"/>
      <c r="EEJ227" s="19"/>
      <c r="EEK227" s="28"/>
      <c r="EEL227" s="32"/>
      <c r="EEM227" s="20"/>
      <c r="EEN227" s="18"/>
      <c r="EEO227" s="19"/>
      <c r="EEP227" s="28"/>
      <c r="EEQ227" s="32"/>
      <c r="EER227" s="20"/>
      <c r="EES227" s="18"/>
      <c r="EET227" s="19"/>
      <c r="EEU227" s="28"/>
      <c r="EEV227" s="32"/>
      <c r="EEW227" s="20"/>
      <c r="EEX227" s="18"/>
      <c r="EEY227" s="19"/>
      <c r="EEZ227" s="28"/>
      <c r="EFA227" s="32"/>
      <c r="EFB227" s="20"/>
      <c r="EFC227" s="18"/>
      <c r="EFD227" s="19"/>
      <c r="EFE227" s="28"/>
      <c r="EFF227" s="32"/>
      <c r="EFG227" s="20"/>
      <c r="EFH227" s="18"/>
      <c r="EFI227" s="19"/>
      <c r="EFJ227" s="28"/>
      <c r="EFK227" s="32"/>
      <c r="EFL227" s="20"/>
      <c r="EFM227" s="18"/>
      <c r="EFN227" s="19"/>
      <c r="EFO227" s="28"/>
      <c r="EFP227" s="32"/>
      <c r="EFQ227" s="20"/>
      <c r="EFR227" s="18"/>
      <c r="EFS227" s="19"/>
      <c r="EFT227" s="28"/>
      <c r="EFU227" s="32"/>
      <c r="EFV227" s="20"/>
      <c r="EFW227" s="18"/>
      <c r="EFX227" s="19"/>
      <c r="EFY227" s="28"/>
      <c r="EFZ227" s="32"/>
      <c r="EGA227" s="20"/>
      <c r="EGB227" s="18"/>
      <c r="EGC227" s="19"/>
      <c r="EGD227" s="28"/>
      <c r="EGE227" s="32"/>
      <c r="EGF227" s="20"/>
      <c r="EGG227" s="18"/>
      <c r="EGH227" s="19"/>
      <c r="EGI227" s="28"/>
      <c r="EGJ227" s="32"/>
      <c r="EGK227" s="20"/>
      <c r="EGL227" s="18"/>
      <c r="EGM227" s="19"/>
      <c r="EGN227" s="28"/>
      <c r="EGO227" s="32"/>
      <c r="EGP227" s="20"/>
      <c r="EGQ227" s="18"/>
      <c r="EGR227" s="19"/>
      <c r="EGS227" s="28"/>
      <c r="EGT227" s="32"/>
      <c r="EGU227" s="20"/>
      <c r="EGV227" s="18"/>
      <c r="EGW227" s="19"/>
      <c r="EGX227" s="28"/>
      <c r="EGY227" s="32"/>
      <c r="EGZ227" s="20"/>
      <c r="EHA227" s="18"/>
      <c r="EHB227" s="19"/>
      <c r="EHC227" s="28"/>
      <c r="EHD227" s="32"/>
      <c r="EHE227" s="20"/>
      <c r="EHF227" s="18"/>
      <c r="EHG227" s="19"/>
      <c r="EHH227" s="28"/>
      <c r="EHI227" s="32"/>
      <c r="EHJ227" s="20"/>
      <c r="EHK227" s="18"/>
      <c r="EHL227" s="19"/>
      <c r="EHM227" s="28"/>
      <c r="EHN227" s="32"/>
      <c r="EHO227" s="20"/>
      <c r="EHP227" s="18"/>
      <c r="EHQ227" s="19"/>
      <c r="EHR227" s="28"/>
      <c r="EHS227" s="32"/>
      <c r="EHT227" s="20"/>
      <c r="EHU227" s="18"/>
      <c r="EHV227" s="19"/>
      <c r="EHW227" s="28"/>
      <c r="EHX227" s="32"/>
      <c r="EHY227" s="20"/>
      <c r="EHZ227" s="18"/>
      <c r="EIA227" s="19"/>
      <c r="EIB227" s="28"/>
      <c r="EIC227" s="32"/>
      <c r="EID227" s="20"/>
      <c r="EIE227" s="18"/>
      <c r="EIF227" s="19"/>
      <c r="EIG227" s="28"/>
      <c r="EIH227" s="32"/>
      <c r="EII227" s="20"/>
      <c r="EIJ227" s="18"/>
      <c r="EIK227" s="19"/>
      <c r="EIL227" s="28"/>
      <c r="EIM227" s="32"/>
      <c r="EIN227" s="20"/>
      <c r="EIO227" s="18"/>
      <c r="EIP227" s="19"/>
      <c r="EIQ227" s="28"/>
      <c r="EIR227" s="32"/>
      <c r="EIS227" s="20"/>
      <c r="EIT227" s="18"/>
      <c r="EIU227" s="19"/>
      <c r="EIV227" s="28"/>
      <c r="EIW227" s="32"/>
      <c r="EIX227" s="20"/>
      <c r="EIY227" s="18"/>
      <c r="EIZ227" s="19"/>
      <c r="EJA227" s="28"/>
      <c r="EJB227" s="32"/>
      <c r="EJC227" s="20"/>
      <c r="EJD227" s="18"/>
      <c r="EJE227" s="19"/>
      <c r="EJF227" s="28"/>
      <c r="EJG227" s="32"/>
      <c r="EJH227" s="20"/>
      <c r="EJI227" s="18"/>
      <c r="EJJ227" s="19"/>
      <c r="EJK227" s="28"/>
      <c r="EJL227" s="32"/>
      <c r="EJM227" s="20"/>
      <c r="EJN227" s="18"/>
      <c r="EJO227" s="19"/>
      <c r="EJP227" s="28"/>
      <c r="EJQ227" s="32"/>
      <c r="EJR227" s="20"/>
      <c r="EJS227" s="18"/>
      <c r="EJT227" s="19"/>
      <c r="EJU227" s="28"/>
      <c r="EJV227" s="32"/>
      <c r="EJW227" s="20"/>
      <c r="EJX227" s="18"/>
      <c r="EJY227" s="19"/>
      <c r="EJZ227" s="28"/>
      <c r="EKA227" s="32"/>
      <c r="EKB227" s="20"/>
      <c r="EKC227" s="18"/>
      <c r="EKD227" s="19"/>
      <c r="EKE227" s="28"/>
      <c r="EKF227" s="32"/>
      <c r="EKG227" s="20"/>
      <c r="EKH227" s="18"/>
      <c r="EKI227" s="19"/>
      <c r="EKJ227" s="28"/>
      <c r="EKK227" s="32"/>
      <c r="EKL227" s="20"/>
      <c r="EKM227" s="18"/>
      <c r="EKN227" s="19"/>
      <c r="EKO227" s="28"/>
      <c r="EKP227" s="32"/>
      <c r="EKQ227" s="20"/>
      <c r="EKR227" s="18"/>
      <c r="EKS227" s="19"/>
      <c r="EKT227" s="28"/>
      <c r="EKU227" s="32"/>
      <c r="EKV227" s="20"/>
      <c r="EKW227" s="18"/>
      <c r="EKX227" s="19"/>
      <c r="EKY227" s="28"/>
      <c r="EKZ227" s="32"/>
      <c r="ELA227" s="20"/>
      <c r="ELB227" s="18"/>
      <c r="ELC227" s="19"/>
      <c r="ELD227" s="28"/>
      <c r="ELE227" s="32"/>
      <c r="ELF227" s="20"/>
      <c r="ELG227" s="18"/>
      <c r="ELH227" s="19"/>
      <c r="ELI227" s="28"/>
      <c r="ELJ227" s="32"/>
      <c r="ELK227" s="20"/>
      <c r="ELL227" s="18"/>
      <c r="ELM227" s="19"/>
      <c r="ELN227" s="28"/>
      <c r="ELO227" s="32"/>
      <c r="ELP227" s="20"/>
      <c r="ELQ227" s="18"/>
      <c r="ELR227" s="19"/>
      <c r="ELS227" s="28"/>
      <c r="ELT227" s="32"/>
      <c r="ELU227" s="20"/>
      <c r="ELV227" s="18"/>
      <c r="ELW227" s="19"/>
      <c r="ELX227" s="28"/>
      <c r="ELY227" s="32"/>
      <c r="ELZ227" s="20"/>
      <c r="EMA227" s="18"/>
      <c r="EMB227" s="19"/>
      <c r="EMC227" s="28"/>
      <c r="EMD227" s="32"/>
      <c r="EME227" s="20"/>
      <c r="EMF227" s="18"/>
      <c r="EMG227" s="19"/>
      <c r="EMH227" s="28"/>
      <c r="EMI227" s="32"/>
      <c r="EMJ227" s="20"/>
      <c r="EMK227" s="18"/>
      <c r="EML227" s="19"/>
      <c r="EMM227" s="28"/>
      <c r="EMN227" s="32"/>
      <c r="EMO227" s="20"/>
      <c r="EMP227" s="18"/>
      <c r="EMQ227" s="19"/>
      <c r="EMR227" s="28"/>
      <c r="EMS227" s="32"/>
      <c r="EMT227" s="20"/>
      <c r="EMU227" s="18"/>
      <c r="EMV227" s="19"/>
      <c r="EMW227" s="28"/>
      <c r="EMX227" s="32"/>
      <c r="EMY227" s="20"/>
      <c r="EMZ227" s="18"/>
      <c r="ENA227" s="19"/>
      <c r="ENB227" s="28"/>
      <c r="ENC227" s="32"/>
      <c r="END227" s="20"/>
      <c r="ENE227" s="18"/>
      <c r="ENF227" s="19"/>
      <c r="ENG227" s="28"/>
      <c r="ENH227" s="32"/>
      <c r="ENI227" s="20"/>
      <c r="ENJ227" s="18"/>
      <c r="ENK227" s="19"/>
      <c r="ENL227" s="28"/>
      <c r="ENM227" s="32"/>
      <c r="ENN227" s="20"/>
      <c r="ENO227" s="18"/>
      <c r="ENP227" s="19"/>
      <c r="ENQ227" s="28"/>
      <c r="ENR227" s="32"/>
      <c r="ENS227" s="20"/>
      <c r="ENT227" s="18"/>
      <c r="ENU227" s="19"/>
      <c r="ENV227" s="28"/>
      <c r="ENW227" s="32"/>
      <c r="ENX227" s="20"/>
      <c r="ENY227" s="18"/>
      <c r="ENZ227" s="19"/>
      <c r="EOA227" s="28"/>
      <c r="EOB227" s="32"/>
      <c r="EOC227" s="20"/>
      <c r="EOD227" s="18"/>
      <c r="EOE227" s="19"/>
      <c r="EOF227" s="28"/>
      <c r="EOG227" s="32"/>
      <c r="EOH227" s="20"/>
      <c r="EOI227" s="18"/>
      <c r="EOJ227" s="19"/>
      <c r="EOK227" s="28"/>
      <c r="EOL227" s="32"/>
      <c r="EOM227" s="20"/>
      <c r="EON227" s="18"/>
      <c r="EOO227" s="19"/>
      <c r="EOP227" s="28"/>
      <c r="EOQ227" s="32"/>
      <c r="EOR227" s="20"/>
      <c r="EOS227" s="18"/>
      <c r="EOT227" s="19"/>
      <c r="EOU227" s="28"/>
      <c r="EOV227" s="32"/>
      <c r="EOW227" s="20"/>
      <c r="EOX227" s="18"/>
      <c r="EOY227" s="19"/>
      <c r="EOZ227" s="28"/>
      <c r="EPA227" s="32"/>
      <c r="EPB227" s="20"/>
      <c r="EPC227" s="18"/>
      <c r="EPD227" s="19"/>
      <c r="EPE227" s="28"/>
      <c r="EPF227" s="32"/>
      <c r="EPG227" s="20"/>
      <c r="EPH227" s="18"/>
      <c r="EPI227" s="19"/>
      <c r="EPJ227" s="28"/>
      <c r="EPK227" s="32"/>
      <c r="EPL227" s="20"/>
      <c r="EPM227" s="18"/>
      <c r="EPN227" s="19"/>
      <c r="EPO227" s="28"/>
      <c r="EPP227" s="32"/>
      <c r="EPQ227" s="20"/>
      <c r="EPR227" s="18"/>
      <c r="EPS227" s="19"/>
      <c r="EPT227" s="28"/>
      <c r="EPU227" s="32"/>
      <c r="EPV227" s="20"/>
      <c r="EPW227" s="18"/>
      <c r="EPX227" s="19"/>
      <c r="EPY227" s="28"/>
      <c r="EPZ227" s="32"/>
      <c r="EQA227" s="20"/>
      <c r="EQB227" s="18"/>
      <c r="EQC227" s="19"/>
      <c r="EQD227" s="28"/>
      <c r="EQE227" s="32"/>
      <c r="EQF227" s="20"/>
      <c r="EQG227" s="18"/>
      <c r="EQH227" s="19"/>
      <c r="EQI227" s="28"/>
      <c r="EQJ227" s="32"/>
      <c r="EQK227" s="20"/>
      <c r="EQL227" s="18"/>
      <c r="EQM227" s="19"/>
      <c r="EQN227" s="28"/>
      <c r="EQO227" s="32"/>
      <c r="EQP227" s="20"/>
      <c r="EQQ227" s="18"/>
      <c r="EQR227" s="19"/>
      <c r="EQS227" s="28"/>
      <c r="EQT227" s="32"/>
      <c r="EQU227" s="20"/>
      <c r="EQV227" s="18"/>
      <c r="EQW227" s="19"/>
      <c r="EQX227" s="28"/>
      <c r="EQY227" s="32"/>
      <c r="EQZ227" s="20"/>
      <c r="ERA227" s="18"/>
      <c r="ERB227" s="19"/>
      <c r="ERC227" s="28"/>
      <c r="ERD227" s="32"/>
      <c r="ERE227" s="20"/>
      <c r="ERF227" s="18"/>
      <c r="ERG227" s="19"/>
      <c r="ERH227" s="28"/>
      <c r="ERI227" s="32"/>
      <c r="ERJ227" s="20"/>
      <c r="ERK227" s="18"/>
      <c r="ERL227" s="19"/>
      <c r="ERM227" s="28"/>
      <c r="ERN227" s="32"/>
      <c r="ERO227" s="20"/>
      <c r="ERP227" s="18"/>
      <c r="ERQ227" s="19"/>
      <c r="ERR227" s="28"/>
      <c r="ERS227" s="32"/>
      <c r="ERT227" s="20"/>
      <c r="ERU227" s="18"/>
      <c r="ERV227" s="19"/>
      <c r="ERW227" s="28"/>
      <c r="ERX227" s="32"/>
      <c r="ERY227" s="20"/>
      <c r="ERZ227" s="18"/>
      <c r="ESA227" s="19"/>
      <c r="ESB227" s="28"/>
      <c r="ESC227" s="32"/>
      <c r="ESD227" s="20"/>
      <c r="ESE227" s="18"/>
      <c r="ESF227" s="19"/>
      <c r="ESG227" s="28"/>
      <c r="ESH227" s="32"/>
      <c r="ESI227" s="20"/>
      <c r="ESJ227" s="18"/>
      <c r="ESK227" s="19"/>
      <c r="ESL227" s="28"/>
      <c r="ESM227" s="32"/>
      <c r="ESN227" s="20"/>
      <c r="ESO227" s="18"/>
      <c r="ESP227" s="19"/>
      <c r="ESQ227" s="28"/>
      <c r="ESR227" s="32"/>
      <c r="ESS227" s="20"/>
      <c r="EST227" s="18"/>
      <c r="ESU227" s="19"/>
      <c r="ESV227" s="28"/>
      <c r="ESW227" s="32"/>
      <c r="ESX227" s="20"/>
      <c r="ESY227" s="18"/>
      <c r="ESZ227" s="19"/>
      <c r="ETA227" s="28"/>
      <c r="ETB227" s="32"/>
      <c r="ETC227" s="20"/>
      <c r="ETD227" s="18"/>
      <c r="ETE227" s="19"/>
      <c r="ETF227" s="28"/>
      <c r="ETG227" s="32"/>
      <c r="ETH227" s="20"/>
      <c r="ETI227" s="18"/>
      <c r="ETJ227" s="19"/>
      <c r="ETK227" s="28"/>
      <c r="ETL227" s="32"/>
      <c r="ETM227" s="20"/>
      <c r="ETN227" s="18"/>
      <c r="ETO227" s="19"/>
      <c r="ETP227" s="28"/>
      <c r="ETQ227" s="32"/>
      <c r="ETR227" s="20"/>
      <c r="ETS227" s="18"/>
      <c r="ETT227" s="19"/>
      <c r="ETU227" s="28"/>
      <c r="ETV227" s="32"/>
      <c r="ETW227" s="20"/>
      <c r="ETX227" s="18"/>
      <c r="ETY227" s="19"/>
      <c r="ETZ227" s="28"/>
      <c r="EUA227" s="32"/>
      <c r="EUB227" s="20"/>
      <c r="EUC227" s="18"/>
      <c r="EUD227" s="19"/>
      <c r="EUE227" s="28"/>
      <c r="EUF227" s="32"/>
      <c r="EUG227" s="20"/>
      <c r="EUH227" s="18"/>
      <c r="EUI227" s="19"/>
      <c r="EUJ227" s="28"/>
      <c r="EUK227" s="32"/>
      <c r="EUL227" s="20"/>
      <c r="EUM227" s="18"/>
      <c r="EUN227" s="19"/>
      <c r="EUO227" s="28"/>
      <c r="EUP227" s="32"/>
      <c r="EUQ227" s="20"/>
      <c r="EUR227" s="18"/>
      <c r="EUS227" s="19"/>
      <c r="EUT227" s="28"/>
      <c r="EUU227" s="32"/>
      <c r="EUV227" s="20"/>
      <c r="EUW227" s="18"/>
      <c r="EUX227" s="19"/>
      <c r="EUY227" s="28"/>
      <c r="EUZ227" s="32"/>
      <c r="EVA227" s="20"/>
      <c r="EVB227" s="18"/>
      <c r="EVC227" s="19"/>
      <c r="EVD227" s="28"/>
      <c r="EVE227" s="32"/>
      <c r="EVF227" s="20"/>
      <c r="EVG227" s="18"/>
      <c r="EVH227" s="19"/>
      <c r="EVI227" s="28"/>
      <c r="EVJ227" s="32"/>
      <c r="EVK227" s="20"/>
      <c r="EVL227" s="18"/>
      <c r="EVM227" s="19"/>
      <c r="EVN227" s="28"/>
      <c r="EVO227" s="32"/>
      <c r="EVP227" s="20"/>
      <c r="EVQ227" s="18"/>
      <c r="EVR227" s="19"/>
      <c r="EVS227" s="28"/>
      <c r="EVT227" s="32"/>
      <c r="EVU227" s="20"/>
      <c r="EVV227" s="18"/>
      <c r="EVW227" s="19"/>
      <c r="EVX227" s="28"/>
      <c r="EVY227" s="32"/>
      <c r="EVZ227" s="20"/>
      <c r="EWA227" s="18"/>
      <c r="EWB227" s="19"/>
      <c r="EWC227" s="28"/>
      <c r="EWD227" s="32"/>
      <c r="EWE227" s="20"/>
      <c r="EWF227" s="18"/>
      <c r="EWG227" s="19"/>
      <c r="EWH227" s="28"/>
      <c r="EWI227" s="32"/>
      <c r="EWJ227" s="20"/>
      <c r="EWK227" s="18"/>
      <c r="EWL227" s="19"/>
      <c r="EWM227" s="28"/>
      <c r="EWN227" s="32"/>
      <c r="EWO227" s="20"/>
      <c r="EWP227" s="18"/>
      <c r="EWQ227" s="19"/>
      <c r="EWR227" s="28"/>
      <c r="EWS227" s="32"/>
      <c r="EWT227" s="20"/>
      <c r="EWU227" s="18"/>
      <c r="EWV227" s="19"/>
      <c r="EWW227" s="28"/>
      <c r="EWX227" s="32"/>
      <c r="EWY227" s="20"/>
      <c r="EWZ227" s="18"/>
      <c r="EXA227" s="19"/>
      <c r="EXB227" s="28"/>
      <c r="EXC227" s="32"/>
      <c r="EXD227" s="20"/>
      <c r="EXE227" s="18"/>
      <c r="EXF227" s="19"/>
      <c r="EXG227" s="28"/>
      <c r="EXH227" s="32"/>
      <c r="EXI227" s="20"/>
      <c r="EXJ227" s="18"/>
      <c r="EXK227" s="19"/>
      <c r="EXL227" s="28"/>
      <c r="EXM227" s="32"/>
      <c r="EXN227" s="20"/>
      <c r="EXO227" s="18"/>
      <c r="EXP227" s="19"/>
      <c r="EXQ227" s="28"/>
      <c r="EXR227" s="32"/>
      <c r="EXS227" s="20"/>
      <c r="EXT227" s="18"/>
      <c r="EXU227" s="19"/>
      <c r="EXV227" s="28"/>
      <c r="EXW227" s="32"/>
      <c r="EXX227" s="20"/>
      <c r="EXY227" s="18"/>
      <c r="EXZ227" s="19"/>
      <c r="EYA227" s="28"/>
      <c r="EYB227" s="32"/>
      <c r="EYC227" s="20"/>
      <c r="EYD227" s="18"/>
      <c r="EYE227" s="19"/>
      <c r="EYF227" s="28"/>
      <c r="EYG227" s="32"/>
      <c r="EYH227" s="20"/>
      <c r="EYI227" s="18"/>
      <c r="EYJ227" s="19"/>
      <c r="EYK227" s="28"/>
      <c r="EYL227" s="32"/>
      <c r="EYM227" s="20"/>
      <c r="EYN227" s="18"/>
      <c r="EYO227" s="19"/>
      <c r="EYP227" s="28"/>
      <c r="EYQ227" s="32"/>
      <c r="EYR227" s="20"/>
      <c r="EYS227" s="18"/>
      <c r="EYT227" s="19"/>
      <c r="EYU227" s="28"/>
      <c r="EYV227" s="32"/>
      <c r="EYW227" s="20"/>
      <c r="EYX227" s="18"/>
      <c r="EYY227" s="19"/>
      <c r="EYZ227" s="28"/>
      <c r="EZA227" s="32"/>
      <c r="EZB227" s="20"/>
      <c r="EZC227" s="18"/>
      <c r="EZD227" s="19"/>
      <c r="EZE227" s="28"/>
      <c r="EZF227" s="32"/>
      <c r="EZG227" s="20"/>
      <c r="EZH227" s="18"/>
      <c r="EZI227" s="19"/>
      <c r="EZJ227" s="28"/>
      <c r="EZK227" s="32"/>
      <c r="EZL227" s="20"/>
      <c r="EZM227" s="18"/>
      <c r="EZN227" s="19"/>
      <c r="EZO227" s="28"/>
      <c r="EZP227" s="32"/>
      <c r="EZQ227" s="20"/>
      <c r="EZR227" s="18"/>
      <c r="EZS227" s="19"/>
      <c r="EZT227" s="28"/>
      <c r="EZU227" s="32"/>
      <c r="EZV227" s="20"/>
      <c r="EZW227" s="18"/>
      <c r="EZX227" s="19"/>
      <c r="EZY227" s="28"/>
      <c r="EZZ227" s="32"/>
      <c r="FAA227" s="20"/>
      <c r="FAB227" s="18"/>
      <c r="FAC227" s="19"/>
      <c r="FAD227" s="28"/>
      <c r="FAE227" s="32"/>
      <c r="FAF227" s="20"/>
      <c r="FAG227" s="18"/>
      <c r="FAH227" s="19"/>
      <c r="FAI227" s="28"/>
      <c r="FAJ227" s="32"/>
      <c r="FAK227" s="20"/>
      <c r="FAL227" s="18"/>
      <c r="FAM227" s="19"/>
      <c r="FAN227" s="28"/>
      <c r="FAO227" s="32"/>
      <c r="FAP227" s="20"/>
      <c r="FAQ227" s="18"/>
      <c r="FAR227" s="19"/>
      <c r="FAS227" s="28"/>
      <c r="FAT227" s="32"/>
      <c r="FAU227" s="20"/>
      <c r="FAV227" s="18"/>
      <c r="FAW227" s="19"/>
      <c r="FAX227" s="28"/>
      <c r="FAY227" s="32"/>
      <c r="FAZ227" s="20"/>
      <c r="FBA227" s="18"/>
      <c r="FBB227" s="19"/>
      <c r="FBC227" s="28"/>
      <c r="FBD227" s="32"/>
      <c r="FBE227" s="20"/>
      <c r="FBF227" s="18"/>
      <c r="FBG227" s="19"/>
      <c r="FBH227" s="28"/>
      <c r="FBI227" s="32"/>
      <c r="FBJ227" s="20"/>
      <c r="FBK227" s="18"/>
      <c r="FBL227" s="19"/>
      <c r="FBM227" s="28"/>
      <c r="FBN227" s="32"/>
      <c r="FBO227" s="20"/>
      <c r="FBP227" s="18"/>
      <c r="FBQ227" s="19"/>
      <c r="FBR227" s="28"/>
      <c r="FBS227" s="32"/>
      <c r="FBT227" s="20"/>
      <c r="FBU227" s="18"/>
      <c r="FBV227" s="19"/>
      <c r="FBW227" s="28"/>
      <c r="FBX227" s="32"/>
      <c r="FBY227" s="20"/>
      <c r="FBZ227" s="18"/>
      <c r="FCA227" s="19"/>
      <c r="FCB227" s="28"/>
      <c r="FCC227" s="32"/>
      <c r="FCD227" s="20"/>
      <c r="FCE227" s="18"/>
      <c r="FCF227" s="19"/>
      <c r="FCG227" s="28"/>
      <c r="FCH227" s="32"/>
      <c r="FCI227" s="20"/>
      <c r="FCJ227" s="18"/>
      <c r="FCK227" s="19"/>
      <c r="FCL227" s="28"/>
      <c r="FCM227" s="32"/>
      <c r="FCN227" s="20"/>
      <c r="FCO227" s="18"/>
      <c r="FCP227" s="19"/>
      <c r="FCQ227" s="28"/>
      <c r="FCR227" s="32"/>
      <c r="FCS227" s="20"/>
      <c r="FCT227" s="18"/>
      <c r="FCU227" s="19"/>
      <c r="FCV227" s="28"/>
      <c r="FCW227" s="32"/>
      <c r="FCX227" s="20"/>
      <c r="FCY227" s="18"/>
      <c r="FCZ227" s="19"/>
      <c r="FDA227" s="28"/>
      <c r="FDB227" s="32"/>
      <c r="FDC227" s="20"/>
      <c r="FDD227" s="18"/>
      <c r="FDE227" s="19"/>
      <c r="FDF227" s="28"/>
      <c r="FDG227" s="32"/>
      <c r="FDH227" s="20"/>
      <c r="FDI227" s="18"/>
      <c r="FDJ227" s="19"/>
      <c r="FDK227" s="28"/>
      <c r="FDL227" s="32"/>
      <c r="FDM227" s="20"/>
      <c r="FDN227" s="18"/>
      <c r="FDO227" s="19"/>
      <c r="FDP227" s="28"/>
      <c r="FDQ227" s="32"/>
      <c r="FDR227" s="20"/>
      <c r="FDS227" s="18"/>
      <c r="FDT227" s="19"/>
      <c r="FDU227" s="28"/>
      <c r="FDV227" s="32"/>
      <c r="FDW227" s="20"/>
      <c r="FDX227" s="18"/>
      <c r="FDY227" s="19"/>
      <c r="FDZ227" s="28"/>
      <c r="FEA227" s="32"/>
      <c r="FEB227" s="20"/>
      <c r="FEC227" s="18"/>
      <c r="FED227" s="19"/>
      <c r="FEE227" s="28"/>
      <c r="FEF227" s="32"/>
      <c r="FEG227" s="20"/>
      <c r="FEH227" s="18"/>
      <c r="FEI227" s="19"/>
      <c r="FEJ227" s="28"/>
      <c r="FEK227" s="32"/>
      <c r="FEL227" s="20"/>
      <c r="FEM227" s="18"/>
      <c r="FEN227" s="19"/>
      <c r="FEO227" s="28"/>
      <c r="FEP227" s="32"/>
      <c r="FEQ227" s="20"/>
      <c r="FER227" s="18"/>
      <c r="FES227" s="19"/>
      <c r="FET227" s="28"/>
      <c r="FEU227" s="32"/>
      <c r="FEV227" s="20"/>
      <c r="FEW227" s="18"/>
      <c r="FEX227" s="19"/>
      <c r="FEY227" s="28"/>
      <c r="FEZ227" s="32"/>
      <c r="FFA227" s="20"/>
      <c r="FFB227" s="18"/>
      <c r="FFC227" s="19"/>
      <c r="FFD227" s="28"/>
      <c r="FFE227" s="32"/>
      <c r="FFF227" s="20"/>
      <c r="FFG227" s="18"/>
      <c r="FFH227" s="19"/>
      <c r="FFI227" s="28"/>
      <c r="FFJ227" s="32"/>
      <c r="FFK227" s="20"/>
      <c r="FFL227" s="18"/>
      <c r="FFM227" s="19"/>
      <c r="FFN227" s="28"/>
      <c r="FFO227" s="32"/>
      <c r="FFP227" s="20"/>
      <c r="FFQ227" s="18"/>
      <c r="FFR227" s="19"/>
      <c r="FFS227" s="28"/>
      <c r="FFT227" s="32"/>
      <c r="FFU227" s="20"/>
      <c r="FFV227" s="18"/>
      <c r="FFW227" s="19"/>
      <c r="FFX227" s="28"/>
      <c r="FFY227" s="32"/>
      <c r="FFZ227" s="20"/>
      <c r="FGA227" s="18"/>
      <c r="FGB227" s="19"/>
      <c r="FGC227" s="28"/>
      <c r="FGD227" s="32"/>
      <c r="FGE227" s="20"/>
      <c r="FGF227" s="18"/>
      <c r="FGG227" s="19"/>
      <c r="FGH227" s="28"/>
      <c r="FGI227" s="32"/>
      <c r="FGJ227" s="20"/>
      <c r="FGK227" s="18"/>
      <c r="FGL227" s="19"/>
      <c r="FGM227" s="28"/>
      <c r="FGN227" s="32"/>
      <c r="FGO227" s="20"/>
      <c r="FGP227" s="18"/>
      <c r="FGQ227" s="19"/>
      <c r="FGR227" s="28"/>
      <c r="FGS227" s="32"/>
      <c r="FGT227" s="20"/>
      <c r="FGU227" s="18"/>
      <c r="FGV227" s="19"/>
      <c r="FGW227" s="28"/>
      <c r="FGX227" s="32"/>
      <c r="FGY227" s="20"/>
      <c r="FGZ227" s="18"/>
      <c r="FHA227" s="19"/>
      <c r="FHB227" s="28"/>
      <c r="FHC227" s="32"/>
      <c r="FHD227" s="20"/>
      <c r="FHE227" s="18"/>
      <c r="FHF227" s="19"/>
      <c r="FHG227" s="28"/>
      <c r="FHH227" s="32"/>
      <c r="FHI227" s="20"/>
      <c r="FHJ227" s="18"/>
      <c r="FHK227" s="19"/>
      <c r="FHL227" s="28"/>
      <c r="FHM227" s="32"/>
      <c r="FHN227" s="20"/>
      <c r="FHO227" s="18"/>
      <c r="FHP227" s="19"/>
      <c r="FHQ227" s="28"/>
      <c r="FHR227" s="32"/>
      <c r="FHS227" s="20"/>
      <c r="FHT227" s="18"/>
      <c r="FHU227" s="19"/>
      <c r="FHV227" s="28"/>
      <c r="FHW227" s="32"/>
      <c r="FHX227" s="20"/>
      <c r="FHY227" s="18"/>
      <c r="FHZ227" s="19"/>
      <c r="FIA227" s="28"/>
      <c r="FIB227" s="32"/>
      <c r="FIC227" s="20"/>
      <c r="FID227" s="18"/>
      <c r="FIE227" s="19"/>
      <c r="FIF227" s="28"/>
      <c r="FIG227" s="32"/>
      <c r="FIH227" s="20"/>
      <c r="FII227" s="18"/>
      <c r="FIJ227" s="19"/>
      <c r="FIK227" s="28"/>
      <c r="FIL227" s="32"/>
      <c r="FIM227" s="20"/>
      <c r="FIN227" s="18"/>
      <c r="FIO227" s="19"/>
      <c r="FIP227" s="28"/>
      <c r="FIQ227" s="32"/>
      <c r="FIR227" s="20"/>
      <c r="FIS227" s="18"/>
      <c r="FIT227" s="19"/>
      <c r="FIU227" s="28"/>
      <c r="FIV227" s="32"/>
      <c r="FIW227" s="20"/>
      <c r="FIX227" s="18"/>
      <c r="FIY227" s="19"/>
      <c r="FIZ227" s="28"/>
      <c r="FJA227" s="32"/>
      <c r="FJB227" s="20"/>
      <c r="FJC227" s="18"/>
      <c r="FJD227" s="19"/>
      <c r="FJE227" s="28"/>
      <c r="FJF227" s="32"/>
      <c r="FJG227" s="20"/>
      <c r="FJH227" s="18"/>
      <c r="FJI227" s="19"/>
      <c r="FJJ227" s="28"/>
      <c r="FJK227" s="32"/>
      <c r="FJL227" s="20"/>
      <c r="FJM227" s="18"/>
      <c r="FJN227" s="19"/>
      <c r="FJO227" s="28"/>
      <c r="FJP227" s="32"/>
      <c r="FJQ227" s="20"/>
      <c r="FJR227" s="18"/>
      <c r="FJS227" s="19"/>
      <c r="FJT227" s="28"/>
      <c r="FJU227" s="32"/>
      <c r="FJV227" s="20"/>
      <c r="FJW227" s="18"/>
      <c r="FJX227" s="19"/>
      <c r="FJY227" s="28"/>
      <c r="FJZ227" s="32"/>
      <c r="FKA227" s="20"/>
      <c r="FKB227" s="18"/>
      <c r="FKC227" s="19"/>
      <c r="FKD227" s="28"/>
      <c r="FKE227" s="32"/>
      <c r="FKF227" s="20"/>
      <c r="FKG227" s="18"/>
      <c r="FKH227" s="19"/>
      <c r="FKI227" s="28"/>
      <c r="FKJ227" s="32"/>
      <c r="FKK227" s="20"/>
      <c r="FKL227" s="18"/>
      <c r="FKM227" s="19"/>
      <c r="FKN227" s="28"/>
      <c r="FKO227" s="32"/>
      <c r="FKP227" s="20"/>
      <c r="FKQ227" s="18"/>
      <c r="FKR227" s="19"/>
      <c r="FKS227" s="28"/>
      <c r="FKT227" s="32"/>
      <c r="FKU227" s="20"/>
      <c r="FKV227" s="18"/>
      <c r="FKW227" s="19"/>
      <c r="FKX227" s="28"/>
      <c r="FKY227" s="32"/>
      <c r="FKZ227" s="20"/>
      <c r="FLA227" s="18"/>
      <c r="FLB227" s="19"/>
      <c r="FLC227" s="28"/>
      <c r="FLD227" s="32"/>
      <c r="FLE227" s="20"/>
      <c r="FLF227" s="18"/>
      <c r="FLG227" s="19"/>
      <c r="FLH227" s="28"/>
      <c r="FLI227" s="32"/>
      <c r="FLJ227" s="20"/>
      <c r="FLK227" s="18"/>
      <c r="FLL227" s="19"/>
      <c r="FLM227" s="28"/>
      <c r="FLN227" s="32"/>
      <c r="FLO227" s="20"/>
      <c r="FLP227" s="18"/>
      <c r="FLQ227" s="19"/>
      <c r="FLR227" s="28"/>
      <c r="FLS227" s="32"/>
      <c r="FLT227" s="20"/>
      <c r="FLU227" s="18"/>
      <c r="FLV227" s="19"/>
      <c r="FLW227" s="28"/>
      <c r="FLX227" s="32"/>
      <c r="FLY227" s="20"/>
      <c r="FLZ227" s="18"/>
      <c r="FMA227" s="19"/>
      <c r="FMB227" s="28"/>
      <c r="FMC227" s="32"/>
      <c r="FMD227" s="20"/>
      <c r="FME227" s="18"/>
      <c r="FMF227" s="19"/>
      <c r="FMG227" s="28"/>
      <c r="FMH227" s="32"/>
      <c r="FMI227" s="20"/>
      <c r="FMJ227" s="18"/>
      <c r="FMK227" s="19"/>
      <c r="FML227" s="28"/>
      <c r="FMM227" s="32"/>
      <c r="FMN227" s="20"/>
      <c r="FMO227" s="18"/>
      <c r="FMP227" s="19"/>
      <c r="FMQ227" s="28"/>
      <c r="FMR227" s="32"/>
      <c r="FMS227" s="20"/>
      <c r="FMT227" s="18"/>
      <c r="FMU227" s="19"/>
      <c r="FMV227" s="28"/>
      <c r="FMW227" s="32"/>
      <c r="FMX227" s="20"/>
      <c r="FMY227" s="18"/>
      <c r="FMZ227" s="19"/>
      <c r="FNA227" s="28"/>
      <c r="FNB227" s="32"/>
      <c r="FNC227" s="20"/>
      <c r="FND227" s="18"/>
      <c r="FNE227" s="19"/>
      <c r="FNF227" s="28"/>
      <c r="FNG227" s="32"/>
      <c r="FNH227" s="20"/>
      <c r="FNI227" s="18"/>
      <c r="FNJ227" s="19"/>
      <c r="FNK227" s="28"/>
      <c r="FNL227" s="32"/>
      <c r="FNM227" s="20"/>
      <c r="FNN227" s="18"/>
      <c r="FNO227" s="19"/>
      <c r="FNP227" s="28"/>
      <c r="FNQ227" s="32"/>
      <c r="FNR227" s="20"/>
      <c r="FNS227" s="18"/>
      <c r="FNT227" s="19"/>
      <c r="FNU227" s="28"/>
      <c r="FNV227" s="32"/>
      <c r="FNW227" s="20"/>
      <c r="FNX227" s="18"/>
      <c r="FNY227" s="19"/>
      <c r="FNZ227" s="28"/>
      <c r="FOA227" s="32"/>
      <c r="FOB227" s="20"/>
      <c r="FOC227" s="18"/>
      <c r="FOD227" s="19"/>
      <c r="FOE227" s="28"/>
      <c r="FOF227" s="32"/>
      <c r="FOG227" s="20"/>
      <c r="FOH227" s="18"/>
      <c r="FOI227" s="19"/>
      <c r="FOJ227" s="28"/>
      <c r="FOK227" s="32"/>
      <c r="FOL227" s="20"/>
      <c r="FOM227" s="18"/>
      <c r="FON227" s="19"/>
      <c r="FOO227" s="28"/>
      <c r="FOP227" s="32"/>
      <c r="FOQ227" s="20"/>
      <c r="FOR227" s="18"/>
      <c r="FOS227" s="19"/>
      <c r="FOT227" s="28"/>
      <c r="FOU227" s="32"/>
      <c r="FOV227" s="20"/>
      <c r="FOW227" s="18"/>
      <c r="FOX227" s="19"/>
      <c r="FOY227" s="28"/>
      <c r="FOZ227" s="32"/>
      <c r="FPA227" s="20"/>
      <c r="FPB227" s="18"/>
      <c r="FPC227" s="19"/>
      <c r="FPD227" s="28"/>
      <c r="FPE227" s="32"/>
      <c r="FPF227" s="20"/>
      <c r="FPG227" s="18"/>
      <c r="FPH227" s="19"/>
      <c r="FPI227" s="28"/>
      <c r="FPJ227" s="32"/>
      <c r="FPK227" s="20"/>
      <c r="FPL227" s="18"/>
      <c r="FPM227" s="19"/>
      <c r="FPN227" s="28"/>
      <c r="FPO227" s="32"/>
      <c r="FPP227" s="20"/>
      <c r="FPQ227" s="18"/>
      <c r="FPR227" s="19"/>
      <c r="FPS227" s="28"/>
      <c r="FPT227" s="32"/>
      <c r="FPU227" s="20"/>
      <c r="FPV227" s="18"/>
      <c r="FPW227" s="19"/>
      <c r="FPX227" s="28"/>
      <c r="FPY227" s="32"/>
      <c r="FPZ227" s="20"/>
      <c r="FQA227" s="18"/>
      <c r="FQB227" s="19"/>
      <c r="FQC227" s="28"/>
      <c r="FQD227" s="32"/>
      <c r="FQE227" s="20"/>
      <c r="FQF227" s="18"/>
      <c r="FQG227" s="19"/>
      <c r="FQH227" s="28"/>
      <c r="FQI227" s="32"/>
      <c r="FQJ227" s="20"/>
      <c r="FQK227" s="18"/>
      <c r="FQL227" s="19"/>
      <c r="FQM227" s="28"/>
      <c r="FQN227" s="32"/>
      <c r="FQO227" s="20"/>
      <c r="FQP227" s="18"/>
      <c r="FQQ227" s="19"/>
      <c r="FQR227" s="28"/>
      <c r="FQS227" s="32"/>
      <c r="FQT227" s="20"/>
      <c r="FQU227" s="18"/>
      <c r="FQV227" s="19"/>
      <c r="FQW227" s="28"/>
      <c r="FQX227" s="32"/>
      <c r="FQY227" s="20"/>
      <c r="FQZ227" s="18"/>
      <c r="FRA227" s="19"/>
      <c r="FRB227" s="28"/>
      <c r="FRC227" s="32"/>
      <c r="FRD227" s="20"/>
      <c r="FRE227" s="18"/>
      <c r="FRF227" s="19"/>
      <c r="FRG227" s="28"/>
      <c r="FRH227" s="32"/>
      <c r="FRI227" s="20"/>
      <c r="FRJ227" s="18"/>
      <c r="FRK227" s="19"/>
      <c r="FRL227" s="28"/>
      <c r="FRM227" s="32"/>
      <c r="FRN227" s="20"/>
      <c r="FRO227" s="18"/>
      <c r="FRP227" s="19"/>
      <c r="FRQ227" s="28"/>
      <c r="FRR227" s="32"/>
      <c r="FRS227" s="20"/>
      <c r="FRT227" s="18"/>
      <c r="FRU227" s="19"/>
      <c r="FRV227" s="28"/>
      <c r="FRW227" s="32"/>
      <c r="FRX227" s="20"/>
      <c r="FRY227" s="18"/>
      <c r="FRZ227" s="19"/>
      <c r="FSA227" s="28"/>
      <c r="FSB227" s="32"/>
      <c r="FSC227" s="20"/>
      <c r="FSD227" s="18"/>
      <c r="FSE227" s="19"/>
      <c r="FSF227" s="28"/>
      <c r="FSG227" s="32"/>
      <c r="FSH227" s="20"/>
      <c r="FSI227" s="18"/>
      <c r="FSJ227" s="19"/>
      <c r="FSK227" s="28"/>
      <c r="FSL227" s="32"/>
      <c r="FSM227" s="20"/>
      <c r="FSN227" s="18"/>
      <c r="FSO227" s="19"/>
      <c r="FSP227" s="28"/>
      <c r="FSQ227" s="32"/>
      <c r="FSR227" s="20"/>
      <c r="FSS227" s="18"/>
      <c r="FST227" s="19"/>
      <c r="FSU227" s="28"/>
      <c r="FSV227" s="32"/>
      <c r="FSW227" s="20"/>
      <c r="FSX227" s="18"/>
      <c r="FSY227" s="19"/>
      <c r="FSZ227" s="28"/>
      <c r="FTA227" s="32"/>
      <c r="FTB227" s="20"/>
      <c r="FTC227" s="18"/>
      <c r="FTD227" s="19"/>
      <c r="FTE227" s="28"/>
      <c r="FTF227" s="32"/>
      <c r="FTG227" s="20"/>
      <c r="FTH227" s="18"/>
      <c r="FTI227" s="19"/>
      <c r="FTJ227" s="28"/>
      <c r="FTK227" s="32"/>
      <c r="FTL227" s="20"/>
      <c r="FTM227" s="18"/>
      <c r="FTN227" s="19"/>
      <c r="FTO227" s="28"/>
      <c r="FTP227" s="32"/>
      <c r="FTQ227" s="20"/>
      <c r="FTR227" s="18"/>
      <c r="FTS227" s="19"/>
      <c r="FTT227" s="28"/>
      <c r="FTU227" s="32"/>
      <c r="FTV227" s="20"/>
      <c r="FTW227" s="18"/>
      <c r="FTX227" s="19"/>
      <c r="FTY227" s="28"/>
      <c r="FTZ227" s="32"/>
      <c r="FUA227" s="20"/>
      <c r="FUB227" s="18"/>
      <c r="FUC227" s="19"/>
      <c r="FUD227" s="28"/>
      <c r="FUE227" s="32"/>
      <c r="FUF227" s="20"/>
      <c r="FUG227" s="18"/>
      <c r="FUH227" s="19"/>
      <c r="FUI227" s="28"/>
      <c r="FUJ227" s="32"/>
      <c r="FUK227" s="20"/>
      <c r="FUL227" s="18"/>
      <c r="FUM227" s="19"/>
      <c r="FUN227" s="28"/>
      <c r="FUO227" s="32"/>
      <c r="FUP227" s="20"/>
      <c r="FUQ227" s="18"/>
      <c r="FUR227" s="19"/>
      <c r="FUS227" s="28"/>
      <c r="FUT227" s="32"/>
      <c r="FUU227" s="20"/>
      <c r="FUV227" s="18"/>
      <c r="FUW227" s="19"/>
      <c r="FUX227" s="28"/>
      <c r="FUY227" s="32"/>
      <c r="FUZ227" s="20"/>
      <c r="FVA227" s="18"/>
      <c r="FVB227" s="19"/>
      <c r="FVC227" s="28"/>
      <c r="FVD227" s="32"/>
      <c r="FVE227" s="20"/>
      <c r="FVF227" s="18"/>
      <c r="FVG227" s="19"/>
      <c r="FVH227" s="28"/>
      <c r="FVI227" s="32"/>
      <c r="FVJ227" s="20"/>
      <c r="FVK227" s="18"/>
      <c r="FVL227" s="19"/>
      <c r="FVM227" s="28"/>
      <c r="FVN227" s="32"/>
      <c r="FVO227" s="20"/>
      <c r="FVP227" s="18"/>
      <c r="FVQ227" s="19"/>
      <c r="FVR227" s="28"/>
      <c r="FVS227" s="32"/>
      <c r="FVT227" s="20"/>
      <c r="FVU227" s="18"/>
      <c r="FVV227" s="19"/>
      <c r="FVW227" s="28"/>
      <c r="FVX227" s="32"/>
      <c r="FVY227" s="20"/>
      <c r="FVZ227" s="18"/>
      <c r="FWA227" s="19"/>
      <c r="FWB227" s="28"/>
      <c r="FWC227" s="32"/>
      <c r="FWD227" s="20"/>
      <c r="FWE227" s="18"/>
      <c r="FWF227" s="19"/>
      <c r="FWG227" s="28"/>
      <c r="FWH227" s="32"/>
      <c r="FWI227" s="20"/>
      <c r="FWJ227" s="18"/>
      <c r="FWK227" s="19"/>
      <c r="FWL227" s="28"/>
      <c r="FWM227" s="32"/>
      <c r="FWN227" s="20"/>
      <c r="FWO227" s="18"/>
      <c r="FWP227" s="19"/>
      <c r="FWQ227" s="28"/>
      <c r="FWR227" s="32"/>
      <c r="FWS227" s="20"/>
      <c r="FWT227" s="18"/>
      <c r="FWU227" s="19"/>
      <c r="FWV227" s="28"/>
      <c r="FWW227" s="32"/>
      <c r="FWX227" s="20"/>
      <c r="FWY227" s="18"/>
      <c r="FWZ227" s="19"/>
      <c r="FXA227" s="28"/>
      <c r="FXB227" s="32"/>
      <c r="FXC227" s="20"/>
      <c r="FXD227" s="18"/>
      <c r="FXE227" s="19"/>
      <c r="FXF227" s="28"/>
      <c r="FXG227" s="32"/>
      <c r="FXH227" s="20"/>
      <c r="FXI227" s="18"/>
      <c r="FXJ227" s="19"/>
      <c r="FXK227" s="28"/>
      <c r="FXL227" s="32"/>
      <c r="FXM227" s="20"/>
      <c r="FXN227" s="18"/>
      <c r="FXO227" s="19"/>
      <c r="FXP227" s="28"/>
      <c r="FXQ227" s="32"/>
      <c r="FXR227" s="20"/>
      <c r="FXS227" s="18"/>
      <c r="FXT227" s="19"/>
      <c r="FXU227" s="28"/>
      <c r="FXV227" s="32"/>
      <c r="FXW227" s="20"/>
      <c r="FXX227" s="18"/>
      <c r="FXY227" s="19"/>
      <c r="FXZ227" s="28"/>
      <c r="FYA227" s="32"/>
      <c r="FYB227" s="20"/>
      <c r="FYC227" s="18"/>
      <c r="FYD227" s="19"/>
      <c r="FYE227" s="28"/>
      <c r="FYF227" s="32"/>
      <c r="FYG227" s="20"/>
      <c r="FYH227" s="18"/>
      <c r="FYI227" s="19"/>
      <c r="FYJ227" s="28"/>
      <c r="FYK227" s="32"/>
      <c r="FYL227" s="20"/>
      <c r="FYM227" s="18"/>
      <c r="FYN227" s="19"/>
      <c r="FYO227" s="28"/>
      <c r="FYP227" s="32"/>
      <c r="FYQ227" s="20"/>
      <c r="FYR227" s="18"/>
      <c r="FYS227" s="19"/>
      <c r="FYT227" s="28"/>
      <c r="FYU227" s="32"/>
      <c r="FYV227" s="20"/>
      <c r="FYW227" s="18"/>
      <c r="FYX227" s="19"/>
      <c r="FYY227" s="28"/>
      <c r="FYZ227" s="32"/>
      <c r="FZA227" s="20"/>
      <c r="FZB227" s="18"/>
      <c r="FZC227" s="19"/>
      <c r="FZD227" s="28"/>
      <c r="FZE227" s="32"/>
      <c r="FZF227" s="20"/>
      <c r="FZG227" s="18"/>
      <c r="FZH227" s="19"/>
      <c r="FZI227" s="28"/>
      <c r="FZJ227" s="32"/>
      <c r="FZK227" s="20"/>
      <c r="FZL227" s="18"/>
      <c r="FZM227" s="19"/>
      <c r="FZN227" s="28"/>
      <c r="FZO227" s="32"/>
      <c r="FZP227" s="20"/>
      <c r="FZQ227" s="18"/>
      <c r="FZR227" s="19"/>
      <c r="FZS227" s="28"/>
      <c r="FZT227" s="32"/>
      <c r="FZU227" s="20"/>
      <c r="FZV227" s="18"/>
      <c r="FZW227" s="19"/>
      <c r="FZX227" s="28"/>
      <c r="FZY227" s="32"/>
      <c r="FZZ227" s="20"/>
      <c r="GAA227" s="18"/>
      <c r="GAB227" s="19"/>
      <c r="GAC227" s="28"/>
      <c r="GAD227" s="32"/>
      <c r="GAE227" s="20"/>
      <c r="GAF227" s="18"/>
      <c r="GAG227" s="19"/>
      <c r="GAH227" s="28"/>
      <c r="GAI227" s="32"/>
      <c r="GAJ227" s="20"/>
      <c r="GAK227" s="18"/>
      <c r="GAL227" s="19"/>
      <c r="GAM227" s="28"/>
      <c r="GAN227" s="32"/>
      <c r="GAO227" s="20"/>
      <c r="GAP227" s="18"/>
      <c r="GAQ227" s="19"/>
      <c r="GAR227" s="28"/>
      <c r="GAS227" s="32"/>
      <c r="GAT227" s="20"/>
      <c r="GAU227" s="18"/>
      <c r="GAV227" s="19"/>
      <c r="GAW227" s="28"/>
      <c r="GAX227" s="32"/>
      <c r="GAY227" s="20"/>
      <c r="GAZ227" s="18"/>
      <c r="GBA227" s="19"/>
      <c r="GBB227" s="28"/>
      <c r="GBC227" s="32"/>
      <c r="GBD227" s="20"/>
      <c r="GBE227" s="18"/>
      <c r="GBF227" s="19"/>
      <c r="GBG227" s="28"/>
      <c r="GBH227" s="32"/>
      <c r="GBI227" s="20"/>
      <c r="GBJ227" s="18"/>
      <c r="GBK227" s="19"/>
      <c r="GBL227" s="28"/>
      <c r="GBM227" s="32"/>
      <c r="GBN227" s="20"/>
      <c r="GBO227" s="18"/>
      <c r="GBP227" s="19"/>
      <c r="GBQ227" s="28"/>
      <c r="GBR227" s="32"/>
      <c r="GBS227" s="20"/>
      <c r="GBT227" s="18"/>
      <c r="GBU227" s="19"/>
      <c r="GBV227" s="28"/>
      <c r="GBW227" s="32"/>
      <c r="GBX227" s="20"/>
      <c r="GBY227" s="18"/>
      <c r="GBZ227" s="19"/>
      <c r="GCA227" s="28"/>
      <c r="GCB227" s="32"/>
      <c r="GCC227" s="20"/>
      <c r="GCD227" s="18"/>
      <c r="GCE227" s="19"/>
      <c r="GCF227" s="28"/>
      <c r="GCG227" s="32"/>
      <c r="GCH227" s="20"/>
      <c r="GCI227" s="18"/>
      <c r="GCJ227" s="19"/>
      <c r="GCK227" s="28"/>
      <c r="GCL227" s="32"/>
      <c r="GCM227" s="20"/>
      <c r="GCN227" s="18"/>
      <c r="GCO227" s="19"/>
      <c r="GCP227" s="28"/>
      <c r="GCQ227" s="32"/>
      <c r="GCR227" s="20"/>
      <c r="GCS227" s="18"/>
      <c r="GCT227" s="19"/>
      <c r="GCU227" s="28"/>
      <c r="GCV227" s="32"/>
      <c r="GCW227" s="20"/>
      <c r="GCX227" s="18"/>
      <c r="GCY227" s="19"/>
      <c r="GCZ227" s="28"/>
      <c r="GDA227" s="32"/>
      <c r="GDB227" s="20"/>
      <c r="GDC227" s="18"/>
      <c r="GDD227" s="19"/>
      <c r="GDE227" s="28"/>
      <c r="GDF227" s="32"/>
      <c r="GDG227" s="20"/>
      <c r="GDH227" s="18"/>
      <c r="GDI227" s="19"/>
      <c r="GDJ227" s="28"/>
      <c r="GDK227" s="32"/>
      <c r="GDL227" s="20"/>
      <c r="GDM227" s="18"/>
      <c r="GDN227" s="19"/>
      <c r="GDO227" s="28"/>
      <c r="GDP227" s="32"/>
      <c r="GDQ227" s="20"/>
      <c r="GDR227" s="18"/>
      <c r="GDS227" s="19"/>
      <c r="GDT227" s="28"/>
      <c r="GDU227" s="32"/>
      <c r="GDV227" s="20"/>
      <c r="GDW227" s="18"/>
      <c r="GDX227" s="19"/>
      <c r="GDY227" s="28"/>
      <c r="GDZ227" s="32"/>
      <c r="GEA227" s="20"/>
      <c r="GEB227" s="18"/>
      <c r="GEC227" s="19"/>
      <c r="GED227" s="28"/>
      <c r="GEE227" s="32"/>
      <c r="GEF227" s="20"/>
      <c r="GEG227" s="18"/>
      <c r="GEH227" s="19"/>
      <c r="GEI227" s="28"/>
      <c r="GEJ227" s="32"/>
      <c r="GEK227" s="20"/>
      <c r="GEL227" s="18"/>
      <c r="GEM227" s="19"/>
      <c r="GEN227" s="28"/>
      <c r="GEO227" s="32"/>
      <c r="GEP227" s="20"/>
      <c r="GEQ227" s="18"/>
      <c r="GER227" s="19"/>
      <c r="GES227" s="28"/>
      <c r="GET227" s="32"/>
      <c r="GEU227" s="20"/>
      <c r="GEV227" s="18"/>
      <c r="GEW227" s="19"/>
      <c r="GEX227" s="28"/>
      <c r="GEY227" s="32"/>
      <c r="GEZ227" s="20"/>
      <c r="GFA227" s="18"/>
      <c r="GFB227" s="19"/>
      <c r="GFC227" s="28"/>
      <c r="GFD227" s="32"/>
      <c r="GFE227" s="20"/>
      <c r="GFF227" s="18"/>
      <c r="GFG227" s="19"/>
      <c r="GFH227" s="28"/>
      <c r="GFI227" s="32"/>
      <c r="GFJ227" s="20"/>
      <c r="GFK227" s="18"/>
      <c r="GFL227" s="19"/>
      <c r="GFM227" s="28"/>
      <c r="GFN227" s="32"/>
      <c r="GFO227" s="20"/>
      <c r="GFP227" s="18"/>
      <c r="GFQ227" s="19"/>
      <c r="GFR227" s="28"/>
      <c r="GFS227" s="32"/>
      <c r="GFT227" s="20"/>
      <c r="GFU227" s="18"/>
      <c r="GFV227" s="19"/>
      <c r="GFW227" s="28"/>
      <c r="GFX227" s="32"/>
      <c r="GFY227" s="20"/>
      <c r="GFZ227" s="18"/>
      <c r="GGA227" s="19"/>
      <c r="GGB227" s="28"/>
      <c r="GGC227" s="32"/>
      <c r="GGD227" s="20"/>
      <c r="GGE227" s="18"/>
      <c r="GGF227" s="19"/>
      <c r="GGG227" s="28"/>
      <c r="GGH227" s="32"/>
      <c r="GGI227" s="20"/>
      <c r="GGJ227" s="18"/>
      <c r="GGK227" s="19"/>
      <c r="GGL227" s="28"/>
      <c r="GGM227" s="32"/>
      <c r="GGN227" s="20"/>
      <c r="GGO227" s="18"/>
      <c r="GGP227" s="19"/>
      <c r="GGQ227" s="28"/>
      <c r="GGR227" s="32"/>
      <c r="GGS227" s="20"/>
      <c r="GGT227" s="18"/>
      <c r="GGU227" s="19"/>
      <c r="GGV227" s="28"/>
      <c r="GGW227" s="32"/>
      <c r="GGX227" s="20"/>
      <c r="GGY227" s="18"/>
      <c r="GGZ227" s="19"/>
      <c r="GHA227" s="28"/>
      <c r="GHB227" s="32"/>
      <c r="GHC227" s="20"/>
      <c r="GHD227" s="18"/>
      <c r="GHE227" s="19"/>
      <c r="GHF227" s="28"/>
      <c r="GHG227" s="32"/>
      <c r="GHH227" s="20"/>
      <c r="GHI227" s="18"/>
      <c r="GHJ227" s="19"/>
      <c r="GHK227" s="28"/>
      <c r="GHL227" s="32"/>
      <c r="GHM227" s="20"/>
      <c r="GHN227" s="18"/>
      <c r="GHO227" s="19"/>
      <c r="GHP227" s="28"/>
      <c r="GHQ227" s="32"/>
      <c r="GHR227" s="20"/>
      <c r="GHS227" s="18"/>
      <c r="GHT227" s="19"/>
      <c r="GHU227" s="28"/>
      <c r="GHV227" s="32"/>
      <c r="GHW227" s="20"/>
      <c r="GHX227" s="18"/>
      <c r="GHY227" s="19"/>
      <c r="GHZ227" s="28"/>
      <c r="GIA227" s="32"/>
      <c r="GIB227" s="20"/>
      <c r="GIC227" s="18"/>
      <c r="GID227" s="19"/>
      <c r="GIE227" s="28"/>
      <c r="GIF227" s="32"/>
      <c r="GIG227" s="20"/>
      <c r="GIH227" s="18"/>
      <c r="GII227" s="19"/>
      <c r="GIJ227" s="28"/>
      <c r="GIK227" s="32"/>
      <c r="GIL227" s="20"/>
      <c r="GIM227" s="18"/>
      <c r="GIN227" s="19"/>
      <c r="GIO227" s="28"/>
      <c r="GIP227" s="32"/>
      <c r="GIQ227" s="20"/>
      <c r="GIR227" s="18"/>
      <c r="GIS227" s="19"/>
      <c r="GIT227" s="28"/>
      <c r="GIU227" s="32"/>
      <c r="GIV227" s="20"/>
      <c r="GIW227" s="18"/>
      <c r="GIX227" s="19"/>
      <c r="GIY227" s="28"/>
      <c r="GIZ227" s="32"/>
      <c r="GJA227" s="20"/>
      <c r="GJB227" s="18"/>
      <c r="GJC227" s="19"/>
      <c r="GJD227" s="28"/>
      <c r="GJE227" s="32"/>
      <c r="GJF227" s="20"/>
      <c r="GJG227" s="18"/>
      <c r="GJH227" s="19"/>
      <c r="GJI227" s="28"/>
      <c r="GJJ227" s="32"/>
      <c r="GJK227" s="20"/>
      <c r="GJL227" s="18"/>
      <c r="GJM227" s="19"/>
      <c r="GJN227" s="28"/>
      <c r="GJO227" s="32"/>
      <c r="GJP227" s="20"/>
      <c r="GJQ227" s="18"/>
      <c r="GJR227" s="19"/>
      <c r="GJS227" s="28"/>
      <c r="GJT227" s="32"/>
      <c r="GJU227" s="20"/>
      <c r="GJV227" s="18"/>
      <c r="GJW227" s="19"/>
      <c r="GJX227" s="28"/>
      <c r="GJY227" s="32"/>
      <c r="GJZ227" s="20"/>
      <c r="GKA227" s="18"/>
      <c r="GKB227" s="19"/>
      <c r="GKC227" s="28"/>
      <c r="GKD227" s="32"/>
      <c r="GKE227" s="20"/>
      <c r="GKF227" s="18"/>
      <c r="GKG227" s="19"/>
      <c r="GKH227" s="28"/>
      <c r="GKI227" s="32"/>
      <c r="GKJ227" s="20"/>
      <c r="GKK227" s="18"/>
      <c r="GKL227" s="19"/>
      <c r="GKM227" s="28"/>
      <c r="GKN227" s="32"/>
      <c r="GKO227" s="20"/>
      <c r="GKP227" s="18"/>
      <c r="GKQ227" s="19"/>
      <c r="GKR227" s="28"/>
      <c r="GKS227" s="32"/>
      <c r="GKT227" s="20"/>
      <c r="GKU227" s="18"/>
      <c r="GKV227" s="19"/>
      <c r="GKW227" s="28"/>
      <c r="GKX227" s="32"/>
      <c r="GKY227" s="20"/>
      <c r="GKZ227" s="18"/>
      <c r="GLA227" s="19"/>
      <c r="GLB227" s="28"/>
      <c r="GLC227" s="32"/>
      <c r="GLD227" s="20"/>
      <c r="GLE227" s="18"/>
      <c r="GLF227" s="19"/>
      <c r="GLG227" s="28"/>
      <c r="GLH227" s="32"/>
      <c r="GLI227" s="20"/>
      <c r="GLJ227" s="18"/>
      <c r="GLK227" s="19"/>
      <c r="GLL227" s="28"/>
      <c r="GLM227" s="32"/>
      <c r="GLN227" s="20"/>
      <c r="GLO227" s="18"/>
      <c r="GLP227" s="19"/>
      <c r="GLQ227" s="28"/>
      <c r="GLR227" s="32"/>
      <c r="GLS227" s="20"/>
      <c r="GLT227" s="18"/>
      <c r="GLU227" s="19"/>
      <c r="GLV227" s="28"/>
      <c r="GLW227" s="32"/>
      <c r="GLX227" s="20"/>
      <c r="GLY227" s="18"/>
      <c r="GLZ227" s="19"/>
      <c r="GMA227" s="28"/>
      <c r="GMB227" s="32"/>
      <c r="GMC227" s="20"/>
      <c r="GMD227" s="18"/>
      <c r="GME227" s="19"/>
      <c r="GMF227" s="28"/>
      <c r="GMG227" s="32"/>
      <c r="GMH227" s="20"/>
      <c r="GMI227" s="18"/>
      <c r="GMJ227" s="19"/>
      <c r="GMK227" s="28"/>
      <c r="GML227" s="32"/>
      <c r="GMM227" s="20"/>
      <c r="GMN227" s="18"/>
      <c r="GMO227" s="19"/>
      <c r="GMP227" s="28"/>
      <c r="GMQ227" s="32"/>
      <c r="GMR227" s="20"/>
      <c r="GMS227" s="18"/>
      <c r="GMT227" s="19"/>
      <c r="GMU227" s="28"/>
      <c r="GMV227" s="32"/>
      <c r="GMW227" s="20"/>
      <c r="GMX227" s="18"/>
      <c r="GMY227" s="19"/>
      <c r="GMZ227" s="28"/>
      <c r="GNA227" s="32"/>
      <c r="GNB227" s="20"/>
      <c r="GNC227" s="18"/>
      <c r="GND227" s="19"/>
      <c r="GNE227" s="28"/>
      <c r="GNF227" s="32"/>
      <c r="GNG227" s="20"/>
      <c r="GNH227" s="18"/>
      <c r="GNI227" s="19"/>
      <c r="GNJ227" s="28"/>
      <c r="GNK227" s="32"/>
      <c r="GNL227" s="20"/>
      <c r="GNM227" s="18"/>
      <c r="GNN227" s="19"/>
      <c r="GNO227" s="28"/>
      <c r="GNP227" s="32"/>
      <c r="GNQ227" s="20"/>
      <c r="GNR227" s="18"/>
      <c r="GNS227" s="19"/>
      <c r="GNT227" s="28"/>
      <c r="GNU227" s="32"/>
      <c r="GNV227" s="20"/>
      <c r="GNW227" s="18"/>
      <c r="GNX227" s="19"/>
      <c r="GNY227" s="28"/>
      <c r="GNZ227" s="32"/>
      <c r="GOA227" s="20"/>
      <c r="GOB227" s="18"/>
      <c r="GOC227" s="19"/>
      <c r="GOD227" s="28"/>
      <c r="GOE227" s="32"/>
      <c r="GOF227" s="20"/>
      <c r="GOG227" s="18"/>
      <c r="GOH227" s="19"/>
      <c r="GOI227" s="28"/>
      <c r="GOJ227" s="32"/>
      <c r="GOK227" s="20"/>
      <c r="GOL227" s="18"/>
      <c r="GOM227" s="19"/>
      <c r="GON227" s="28"/>
      <c r="GOO227" s="32"/>
      <c r="GOP227" s="20"/>
      <c r="GOQ227" s="18"/>
      <c r="GOR227" s="19"/>
      <c r="GOS227" s="28"/>
      <c r="GOT227" s="32"/>
      <c r="GOU227" s="20"/>
      <c r="GOV227" s="18"/>
      <c r="GOW227" s="19"/>
      <c r="GOX227" s="28"/>
      <c r="GOY227" s="32"/>
      <c r="GOZ227" s="20"/>
      <c r="GPA227" s="18"/>
      <c r="GPB227" s="19"/>
      <c r="GPC227" s="28"/>
      <c r="GPD227" s="32"/>
      <c r="GPE227" s="20"/>
      <c r="GPF227" s="18"/>
      <c r="GPG227" s="19"/>
      <c r="GPH227" s="28"/>
      <c r="GPI227" s="32"/>
      <c r="GPJ227" s="20"/>
      <c r="GPK227" s="18"/>
      <c r="GPL227" s="19"/>
      <c r="GPM227" s="28"/>
      <c r="GPN227" s="32"/>
      <c r="GPO227" s="20"/>
      <c r="GPP227" s="18"/>
      <c r="GPQ227" s="19"/>
      <c r="GPR227" s="28"/>
      <c r="GPS227" s="32"/>
      <c r="GPT227" s="20"/>
      <c r="GPU227" s="18"/>
      <c r="GPV227" s="19"/>
      <c r="GPW227" s="28"/>
      <c r="GPX227" s="32"/>
      <c r="GPY227" s="20"/>
      <c r="GPZ227" s="18"/>
      <c r="GQA227" s="19"/>
      <c r="GQB227" s="28"/>
      <c r="GQC227" s="32"/>
      <c r="GQD227" s="20"/>
      <c r="GQE227" s="18"/>
      <c r="GQF227" s="19"/>
      <c r="GQG227" s="28"/>
      <c r="GQH227" s="32"/>
      <c r="GQI227" s="20"/>
      <c r="GQJ227" s="18"/>
      <c r="GQK227" s="19"/>
      <c r="GQL227" s="28"/>
      <c r="GQM227" s="32"/>
      <c r="GQN227" s="20"/>
      <c r="GQO227" s="18"/>
      <c r="GQP227" s="19"/>
      <c r="GQQ227" s="28"/>
      <c r="GQR227" s="32"/>
      <c r="GQS227" s="20"/>
      <c r="GQT227" s="18"/>
      <c r="GQU227" s="19"/>
      <c r="GQV227" s="28"/>
      <c r="GQW227" s="32"/>
      <c r="GQX227" s="20"/>
      <c r="GQY227" s="18"/>
      <c r="GQZ227" s="19"/>
      <c r="GRA227" s="28"/>
      <c r="GRB227" s="32"/>
      <c r="GRC227" s="20"/>
      <c r="GRD227" s="18"/>
      <c r="GRE227" s="19"/>
      <c r="GRF227" s="28"/>
      <c r="GRG227" s="32"/>
      <c r="GRH227" s="20"/>
      <c r="GRI227" s="18"/>
      <c r="GRJ227" s="19"/>
      <c r="GRK227" s="28"/>
      <c r="GRL227" s="32"/>
      <c r="GRM227" s="20"/>
      <c r="GRN227" s="18"/>
      <c r="GRO227" s="19"/>
      <c r="GRP227" s="28"/>
      <c r="GRQ227" s="32"/>
      <c r="GRR227" s="20"/>
      <c r="GRS227" s="18"/>
      <c r="GRT227" s="19"/>
      <c r="GRU227" s="28"/>
      <c r="GRV227" s="32"/>
      <c r="GRW227" s="20"/>
      <c r="GRX227" s="18"/>
      <c r="GRY227" s="19"/>
      <c r="GRZ227" s="28"/>
      <c r="GSA227" s="32"/>
      <c r="GSB227" s="20"/>
      <c r="GSC227" s="18"/>
      <c r="GSD227" s="19"/>
      <c r="GSE227" s="28"/>
      <c r="GSF227" s="32"/>
      <c r="GSG227" s="20"/>
      <c r="GSH227" s="18"/>
      <c r="GSI227" s="19"/>
      <c r="GSJ227" s="28"/>
      <c r="GSK227" s="32"/>
      <c r="GSL227" s="20"/>
      <c r="GSM227" s="18"/>
      <c r="GSN227" s="19"/>
      <c r="GSO227" s="28"/>
      <c r="GSP227" s="32"/>
      <c r="GSQ227" s="20"/>
      <c r="GSR227" s="18"/>
      <c r="GSS227" s="19"/>
      <c r="GST227" s="28"/>
      <c r="GSU227" s="32"/>
      <c r="GSV227" s="20"/>
      <c r="GSW227" s="18"/>
      <c r="GSX227" s="19"/>
      <c r="GSY227" s="28"/>
      <c r="GSZ227" s="32"/>
      <c r="GTA227" s="20"/>
      <c r="GTB227" s="18"/>
      <c r="GTC227" s="19"/>
      <c r="GTD227" s="28"/>
      <c r="GTE227" s="32"/>
      <c r="GTF227" s="20"/>
      <c r="GTG227" s="18"/>
      <c r="GTH227" s="19"/>
      <c r="GTI227" s="28"/>
      <c r="GTJ227" s="32"/>
      <c r="GTK227" s="20"/>
      <c r="GTL227" s="18"/>
      <c r="GTM227" s="19"/>
      <c r="GTN227" s="28"/>
      <c r="GTO227" s="32"/>
      <c r="GTP227" s="20"/>
      <c r="GTQ227" s="18"/>
      <c r="GTR227" s="19"/>
      <c r="GTS227" s="28"/>
      <c r="GTT227" s="32"/>
      <c r="GTU227" s="20"/>
      <c r="GTV227" s="18"/>
      <c r="GTW227" s="19"/>
      <c r="GTX227" s="28"/>
      <c r="GTY227" s="32"/>
      <c r="GTZ227" s="20"/>
      <c r="GUA227" s="18"/>
      <c r="GUB227" s="19"/>
      <c r="GUC227" s="28"/>
      <c r="GUD227" s="32"/>
      <c r="GUE227" s="20"/>
      <c r="GUF227" s="18"/>
      <c r="GUG227" s="19"/>
      <c r="GUH227" s="28"/>
      <c r="GUI227" s="32"/>
      <c r="GUJ227" s="20"/>
      <c r="GUK227" s="18"/>
      <c r="GUL227" s="19"/>
      <c r="GUM227" s="28"/>
      <c r="GUN227" s="32"/>
      <c r="GUO227" s="20"/>
      <c r="GUP227" s="18"/>
      <c r="GUQ227" s="19"/>
      <c r="GUR227" s="28"/>
      <c r="GUS227" s="32"/>
      <c r="GUT227" s="20"/>
      <c r="GUU227" s="18"/>
      <c r="GUV227" s="19"/>
      <c r="GUW227" s="28"/>
      <c r="GUX227" s="32"/>
      <c r="GUY227" s="20"/>
      <c r="GUZ227" s="18"/>
      <c r="GVA227" s="19"/>
      <c r="GVB227" s="28"/>
      <c r="GVC227" s="32"/>
      <c r="GVD227" s="20"/>
      <c r="GVE227" s="18"/>
      <c r="GVF227" s="19"/>
      <c r="GVG227" s="28"/>
      <c r="GVH227" s="32"/>
      <c r="GVI227" s="20"/>
      <c r="GVJ227" s="18"/>
      <c r="GVK227" s="19"/>
      <c r="GVL227" s="28"/>
      <c r="GVM227" s="32"/>
      <c r="GVN227" s="20"/>
      <c r="GVO227" s="18"/>
      <c r="GVP227" s="19"/>
      <c r="GVQ227" s="28"/>
      <c r="GVR227" s="32"/>
      <c r="GVS227" s="20"/>
      <c r="GVT227" s="18"/>
      <c r="GVU227" s="19"/>
      <c r="GVV227" s="28"/>
      <c r="GVW227" s="32"/>
      <c r="GVX227" s="20"/>
      <c r="GVY227" s="18"/>
      <c r="GVZ227" s="19"/>
      <c r="GWA227" s="28"/>
      <c r="GWB227" s="32"/>
      <c r="GWC227" s="20"/>
      <c r="GWD227" s="18"/>
      <c r="GWE227" s="19"/>
      <c r="GWF227" s="28"/>
      <c r="GWG227" s="32"/>
      <c r="GWH227" s="20"/>
      <c r="GWI227" s="18"/>
      <c r="GWJ227" s="19"/>
      <c r="GWK227" s="28"/>
      <c r="GWL227" s="32"/>
      <c r="GWM227" s="20"/>
      <c r="GWN227" s="18"/>
      <c r="GWO227" s="19"/>
      <c r="GWP227" s="28"/>
      <c r="GWQ227" s="32"/>
      <c r="GWR227" s="20"/>
      <c r="GWS227" s="18"/>
      <c r="GWT227" s="19"/>
      <c r="GWU227" s="28"/>
      <c r="GWV227" s="32"/>
      <c r="GWW227" s="20"/>
      <c r="GWX227" s="18"/>
      <c r="GWY227" s="19"/>
      <c r="GWZ227" s="28"/>
      <c r="GXA227" s="32"/>
      <c r="GXB227" s="20"/>
      <c r="GXC227" s="18"/>
      <c r="GXD227" s="19"/>
      <c r="GXE227" s="28"/>
      <c r="GXF227" s="32"/>
      <c r="GXG227" s="20"/>
      <c r="GXH227" s="18"/>
      <c r="GXI227" s="19"/>
      <c r="GXJ227" s="28"/>
      <c r="GXK227" s="32"/>
      <c r="GXL227" s="20"/>
      <c r="GXM227" s="18"/>
      <c r="GXN227" s="19"/>
      <c r="GXO227" s="28"/>
      <c r="GXP227" s="32"/>
      <c r="GXQ227" s="20"/>
      <c r="GXR227" s="18"/>
      <c r="GXS227" s="19"/>
      <c r="GXT227" s="28"/>
      <c r="GXU227" s="32"/>
      <c r="GXV227" s="20"/>
      <c r="GXW227" s="18"/>
      <c r="GXX227" s="19"/>
      <c r="GXY227" s="28"/>
      <c r="GXZ227" s="32"/>
      <c r="GYA227" s="20"/>
      <c r="GYB227" s="18"/>
      <c r="GYC227" s="19"/>
      <c r="GYD227" s="28"/>
      <c r="GYE227" s="32"/>
      <c r="GYF227" s="20"/>
      <c r="GYG227" s="18"/>
      <c r="GYH227" s="19"/>
      <c r="GYI227" s="28"/>
      <c r="GYJ227" s="32"/>
      <c r="GYK227" s="20"/>
      <c r="GYL227" s="18"/>
      <c r="GYM227" s="19"/>
      <c r="GYN227" s="28"/>
      <c r="GYO227" s="32"/>
      <c r="GYP227" s="20"/>
      <c r="GYQ227" s="18"/>
      <c r="GYR227" s="19"/>
      <c r="GYS227" s="28"/>
      <c r="GYT227" s="32"/>
      <c r="GYU227" s="20"/>
      <c r="GYV227" s="18"/>
      <c r="GYW227" s="19"/>
      <c r="GYX227" s="28"/>
      <c r="GYY227" s="32"/>
      <c r="GYZ227" s="20"/>
      <c r="GZA227" s="18"/>
      <c r="GZB227" s="19"/>
      <c r="GZC227" s="28"/>
      <c r="GZD227" s="32"/>
      <c r="GZE227" s="20"/>
      <c r="GZF227" s="18"/>
      <c r="GZG227" s="19"/>
      <c r="GZH227" s="28"/>
      <c r="GZI227" s="32"/>
      <c r="GZJ227" s="20"/>
      <c r="GZK227" s="18"/>
      <c r="GZL227" s="19"/>
      <c r="GZM227" s="28"/>
      <c r="GZN227" s="32"/>
      <c r="GZO227" s="20"/>
      <c r="GZP227" s="18"/>
      <c r="GZQ227" s="19"/>
      <c r="GZR227" s="28"/>
      <c r="GZS227" s="32"/>
      <c r="GZT227" s="20"/>
      <c r="GZU227" s="18"/>
      <c r="GZV227" s="19"/>
      <c r="GZW227" s="28"/>
      <c r="GZX227" s="32"/>
      <c r="GZY227" s="20"/>
      <c r="GZZ227" s="18"/>
      <c r="HAA227" s="19"/>
      <c r="HAB227" s="28"/>
      <c r="HAC227" s="32"/>
      <c r="HAD227" s="20"/>
      <c r="HAE227" s="18"/>
      <c r="HAF227" s="19"/>
      <c r="HAG227" s="28"/>
      <c r="HAH227" s="32"/>
      <c r="HAI227" s="20"/>
      <c r="HAJ227" s="18"/>
      <c r="HAK227" s="19"/>
      <c r="HAL227" s="28"/>
      <c r="HAM227" s="32"/>
      <c r="HAN227" s="20"/>
      <c r="HAO227" s="18"/>
      <c r="HAP227" s="19"/>
      <c r="HAQ227" s="28"/>
      <c r="HAR227" s="32"/>
      <c r="HAS227" s="20"/>
      <c r="HAT227" s="18"/>
      <c r="HAU227" s="19"/>
      <c r="HAV227" s="28"/>
      <c r="HAW227" s="32"/>
      <c r="HAX227" s="20"/>
      <c r="HAY227" s="18"/>
      <c r="HAZ227" s="19"/>
      <c r="HBA227" s="28"/>
      <c r="HBB227" s="32"/>
      <c r="HBC227" s="20"/>
      <c r="HBD227" s="18"/>
      <c r="HBE227" s="19"/>
      <c r="HBF227" s="28"/>
      <c r="HBG227" s="32"/>
      <c r="HBH227" s="20"/>
      <c r="HBI227" s="18"/>
      <c r="HBJ227" s="19"/>
      <c r="HBK227" s="28"/>
      <c r="HBL227" s="32"/>
      <c r="HBM227" s="20"/>
      <c r="HBN227" s="18"/>
      <c r="HBO227" s="19"/>
      <c r="HBP227" s="28"/>
      <c r="HBQ227" s="32"/>
      <c r="HBR227" s="20"/>
      <c r="HBS227" s="18"/>
      <c r="HBT227" s="19"/>
      <c r="HBU227" s="28"/>
      <c r="HBV227" s="32"/>
      <c r="HBW227" s="20"/>
      <c r="HBX227" s="18"/>
      <c r="HBY227" s="19"/>
      <c r="HBZ227" s="28"/>
      <c r="HCA227" s="32"/>
      <c r="HCB227" s="20"/>
      <c r="HCC227" s="18"/>
      <c r="HCD227" s="19"/>
      <c r="HCE227" s="28"/>
      <c r="HCF227" s="32"/>
      <c r="HCG227" s="20"/>
      <c r="HCH227" s="18"/>
      <c r="HCI227" s="19"/>
      <c r="HCJ227" s="28"/>
      <c r="HCK227" s="32"/>
      <c r="HCL227" s="20"/>
      <c r="HCM227" s="18"/>
      <c r="HCN227" s="19"/>
      <c r="HCO227" s="28"/>
      <c r="HCP227" s="32"/>
      <c r="HCQ227" s="20"/>
      <c r="HCR227" s="18"/>
      <c r="HCS227" s="19"/>
      <c r="HCT227" s="28"/>
      <c r="HCU227" s="32"/>
      <c r="HCV227" s="20"/>
      <c r="HCW227" s="18"/>
      <c r="HCX227" s="19"/>
      <c r="HCY227" s="28"/>
      <c r="HCZ227" s="32"/>
      <c r="HDA227" s="20"/>
      <c r="HDB227" s="18"/>
      <c r="HDC227" s="19"/>
      <c r="HDD227" s="28"/>
      <c r="HDE227" s="32"/>
      <c r="HDF227" s="20"/>
      <c r="HDG227" s="18"/>
      <c r="HDH227" s="19"/>
      <c r="HDI227" s="28"/>
      <c r="HDJ227" s="32"/>
      <c r="HDK227" s="20"/>
      <c r="HDL227" s="18"/>
      <c r="HDM227" s="19"/>
      <c r="HDN227" s="28"/>
      <c r="HDO227" s="32"/>
      <c r="HDP227" s="20"/>
      <c r="HDQ227" s="18"/>
      <c r="HDR227" s="19"/>
      <c r="HDS227" s="28"/>
      <c r="HDT227" s="32"/>
      <c r="HDU227" s="20"/>
      <c r="HDV227" s="18"/>
      <c r="HDW227" s="19"/>
      <c r="HDX227" s="28"/>
      <c r="HDY227" s="32"/>
      <c r="HDZ227" s="20"/>
      <c r="HEA227" s="18"/>
      <c r="HEB227" s="19"/>
      <c r="HEC227" s="28"/>
      <c r="HED227" s="32"/>
      <c r="HEE227" s="20"/>
      <c r="HEF227" s="18"/>
      <c r="HEG227" s="19"/>
      <c r="HEH227" s="28"/>
      <c r="HEI227" s="32"/>
      <c r="HEJ227" s="20"/>
      <c r="HEK227" s="18"/>
      <c r="HEL227" s="19"/>
      <c r="HEM227" s="28"/>
      <c r="HEN227" s="32"/>
      <c r="HEO227" s="20"/>
      <c r="HEP227" s="18"/>
      <c r="HEQ227" s="19"/>
      <c r="HER227" s="28"/>
      <c r="HES227" s="32"/>
      <c r="HET227" s="20"/>
      <c r="HEU227" s="18"/>
      <c r="HEV227" s="19"/>
      <c r="HEW227" s="28"/>
      <c r="HEX227" s="32"/>
      <c r="HEY227" s="20"/>
      <c r="HEZ227" s="18"/>
      <c r="HFA227" s="19"/>
      <c r="HFB227" s="28"/>
      <c r="HFC227" s="32"/>
      <c r="HFD227" s="20"/>
      <c r="HFE227" s="18"/>
      <c r="HFF227" s="19"/>
      <c r="HFG227" s="28"/>
      <c r="HFH227" s="32"/>
      <c r="HFI227" s="20"/>
      <c r="HFJ227" s="18"/>
      <c r="HFK227" s="19"/>
      <c r="HFL227" s="28"/>
      <c r="HFM227" s="32"/>
      <c r="HFN227" s="20"/>
      <c r="HFO227" s="18"/>
      <c r="HFP227" s="19"/>
      <c r="HFQ227" s="28"/>
      <c r="HFR227" s="32"/>
      <c r="HFS227" s="20"/>
      <c r="HFT227" s="18"/>
      <c r="HFU227" s="19"/>
      <c r="HFV227" s="28"/>
      <c r="HFW227" s="32"/>
      <c r="HFX227" s="20"/>
      <c r="HFY227" s="18"/>
      <c r="HFZ227" s="19"/>
      <c r="HGA227" s="28"/>
      <c r="HGB227" s="32"/>
      <c r="HGC227" s="20"/>
      <c r="HGD227" s="18"/>
      <c r="HGE227" s="19"/>
      <c r="HGF227" s="28"/>
      <c r="HGG227" s="32"/>
      <c r="HGH227" s="20"/>
      <c r="HGI227" s="18"/>
      <c r="HGJ227" s="19"/>
      <c r="HGK227" s="28"/>
      <c r="HGL227" s="32"/>
      <c r="HGM227" s="20"/>
      <c r="HGN227" s="18"/>
      <c r="HGO227" s="19"/>
      <c r="HGP227" s="28"/>
      <c r="HGQ227" s="32"/>
      <c r="HGR227" s="20"/>
      <c r="HGS227" s="18"/>
      <c r="HGT227" s="19"/>
      <c r="HGU227" s="28"/>
      <c r="HGV227" s="32"/>
      <c r="HGW227" s="20"/>
      <c r="HGX227" s="18"/>
      <c r="HGY227" s="19"/>
      <c r="HGZ227" s="28"/>
      <c r="HHA227" s="32"/>
      <c r="HHB227" s="20"/>
      <c r="HHC227" s="18"/>
      <c r="HHD227" s="19"/>
      <c r="HHE227" s="28"/>
      <c r="HHF227" s="32"/>
      <c r="HHG227" s="20"/>
      <c r="HHH227" s="18"/>
      <c r="HHI227" s="19"/>
      <c r="HHJ227" s="28"/>
      <c r="HHK227" s="32"/>
      <c r="HHL227" s="20"/>
      <c r="HHM227" s="18"/>
      <c r="HHN227" s="19"/>
      <c r="HHO227" s="28"/>
      <c r="HHP227" s="32"/>
      <c r="HHQ227" s="20"/>
      <c r="HHR227" s="18"/>
      <c r="HHS227" s="19"/>
      <c r="HHT227" s="28"/>
      <c r="HHU227" s="32"/>
      <c r="HHV227" s="20"/>
      <c r="HHW227" s="18"/>
      <c r="HHX227" s="19"/>
      <c r="HHY227" s="28"/>
      <c r="HHZ227" s="32"/>
      <c r="HIA227" s="20"/>
      <c r="HIB227" s="18"/>
      <c r="HIC227" s="19"/>
      <c r="HID227" s="28"/>
      <c r="HIE227" s="32"/>
      <c r="HIF227" s="20"/>
      <c r="HIG227" s="18"/>
      <c r="HIH227" s="19"/>
      <c r="HII227" s="28"/>
      <c r="HIJ227" s="32"/>
      <c r="HIK227" s="20"/>
      <c r="HIL227" s="18"/>
      <c r="HIM227" s="19"/>
      <c r="HIN227" s="28"/>
      <c r="HIO227" s="32"/>
      <c r="HIP227" s="20"/>
      <c r="HIQ227" s="18"/>
      <c r="HIR227" s="19"/>
      <c r="HIS227" s="28"/>
      <c r="HIT227" s="32"/>
      <c r="HIU227" s="20"/>
      <c r="HIV227" s="18"/>
      <c r="HIW227" s="19"/>
      <c r="HIX227" s="28"/>
      <c r="HIY227" s="32"/>
      <c r="HIZ227" s="20"/>
      <c r="HJA227" s="18"/>
      <c r="HJB227" s="19"/>
      <c r="HJC227" s="28"/>
      <c r="HJD227" s="32"/>
      <c r="HJE227" s="20"/>
      <c r="HJF227" s="18"/>
      <c r="HJG227" s="19"/>
      <c r="HJH227" s="28"/>
      <c r="HJI227" s="32"/>
      <c r="HJJ227" s="20"/>
      <c r="HJK227" s="18"/>
      <c r="HJL227" s="19"/>
      <c r="HJM227" s="28"/>
      <c r="HJN227" s="32"/>
      <c r="HJO227" s="20"/>
      <c r="HJP227" s="18"/>
      <c r="HJQ227" s="19"/>
      <c r="HJR227" s="28"/>
      <c r="HJS227" s="32"/>
      <c r="HJT227" s="20"/>
      <c r="HJU227" s="18"/>
      <c r="HJV227" s="19"/>
      <c r="HJW227" s="28"/>
      <c r="HJX227" s="32"/>
      <c r="HJY227" s="20"/>
      <c r="HJZ227" s="18"/>
      <c r="HKA227" s="19"/>
      <c r="HKB227" s="28"/>
      <c r="HKC227" s="32"/>
      <c r="HKD227" s="20"/>
      <c r="HKE227" s="18"/>
      <c r="HKF227" s="19"/>
      <c r="HKG227" s="28"/>
      <c r="HKH227" s="32"/>
      <c r="HKI227" s="20"/>
      <c r="HKJ227" s="18"/>
      <c r="HKK227" s="19"/>
      <c r="HKL227" s="28"/>
      <c r="HKM227" s="32"/>
      <c r="HKN227" s="20"/>
      <c r="HKO227" s="18"/>
      <c r="HKP227" s="19"/>
      <c r="HKQ227" s="28"/>
      <c r="HKR227" s="32"/>
      <c r="HKS227" s="20"/>
      <c r="HKT227" s="18"/>
      <c r="HKU227" s="19"/>
      <c r="HKV227" s="28"/>
      <c r="HKW227" s="32"/>
      <c r="HKX227" s="20"/>
      <c r="HKY227" s="18"/>
      <c r="HKZ227" s="19"/>
      <c r="HLA227" s="28"/>
      <c r="HLB227" s="32"/>
      <c r="HLC227" s="20"/>
      <c r="HLD227" s="18"/>
      <c r="HLE227" s="19"/>
      <c r="HLF227" s="28"/>
      <c r="HLG227" s="32"/>
      <c r="HLH227" s="20"/>
      <c r="HLI227" s="18"/>
      <c r="HLJ227" s="19"/>
      <c r="HLK227" s="28"/>
      <c r="HLL227" s="32"/>
      <c r="HLM227" s="20"/>
      <c r="HLN227" s="18"/>
      <c r="HLO227" s="19"/>
      <c r="HLP227" s="28"/>
      <c r="HLQ227" s="32"/>
      <c r="HLR227" s="20"/>
      <c r="HLS227" s="18"/>
      <c r="HLT227" s="19"/>
      <c r="HLU227" s="28"/>
      <c r="HLV227" s="32"/>
      <c r="HLW227" s="20"/>
      <c r="HLX227" s="18"/>
      <c r="HLY227" s="19"/>
      <c r="HLZ227" s="28"/>
      <c r="HMA227" s="32"/>
      <c r="HMB227" s="20"/>
      <c r="HMC227" s="18"/>
      <c r="HMD227" s="19"/>
      <c r="HME227" s="28"/>
      <c r="HMF227" s="32"/>
      <c r="HMG227" s="20"/>
      <c r="HMH227" s="18"/>
      <c r="HMI227" s="19"/>
      <c r="HMJ227" s="28"/>
      <c r="HMK227" s="32"/>
      <c r="HML227" s="20"/>
      <c r="HMM227" s="18"/>
      <c r="HMN227" s="19"/>
      <c r="HMO227" s="28"/>
      <c r="HMP227" s="32"/>
      <c r="HMQ227" s="20"/>
      <c r="HMR227" s="18"/>
      <c r="HMS227" s="19"/>
      <c r="HMT227" s="28"/>
      <c r="HMU227" s="32"/>
      <c r="HMV227" s="20"/>
      <c r="HMW227" s="18"/>
      <c r="HMX227" s="19"/>
      <c r="HMY227" s="28"/>
      <c r="HMZ227" s="32"/>
      <c r="HNA227" s="20"/>
      <c r="HNB227" s="18"/>
      <c r="HNC227" s="19"/>
      <c r="HND227" s="28"/>
      <c r="HNE227" s="32"/>
      <c r="HNF227" s="20"/>
      <c r="HNG227" s="18"/>
      <c r="HNH227" s="19"/>
      <c r="HNI227" s="28"/>
      <c r="HNJ227" s="32"/>
      <c r="HNK227" s="20"/>
      <c r="HNL227" s="18"/>
      <c r="HNM227" s="19"/>
      <c r="HNN227" s="28"/>
      <c r="HNO227" s="32"/>
      <c r="HNP227" s="20"/>
      <c r="HNQ227" s="18"/>
      <c r="HNR227" s="19"/>
      <c r="HNS227" s="28"/>
      <c r="HNT227" s="32"/>
      <c r="HNU227" s="20"/>
      <c r="HNV227" s="18"/>
      <c r="HNW227" s="19"/>
      <c r="HNX227" s="28"/>
      <c r="HNY227" s="32"/>
      <c r="HNZ227" s="20"/>
      <c r="HOA227" s="18"/>
      <c r="HOB227" s="19"/>
      <c r="HOC227" s="28"/>
      <c r="HOD227" s="32"/>
      <c r="HOE227" s="20"/>
      <c r="HOF227" s="18"/>
      <c r="HOG227" s="19"/>
      <c r="HOH227" s="28"/>
      <c r="HOI227" s="32"/>
      <c r="HOJ227" s="20"/>
      <c r="HOK227" s="18"/>
      <c r="HOL227" s="19"/>
      <c r="HOM227" s="28"/>
      <c r="HON227" s="32"/>
      <c r="HOO227" s="20"/>
      <c r="HOP227" s="18"/>
      <c r="HOQ227" s="19"/>
      <c r="HOR227" s="28"/>
      <c r="HOS227" s="32"/>
      <c r="HOT227" s="20"/>
      <c r="HOU227" s="18"/>
      <c r="HOV227" s="19"/>
      <c r="HOW227" s="28"/>
      <c r="HOX227" s="32"/>
      <c r="HOY227" s="20"/>
      <c r="HOZ227" s="18"/>
      <c r="HPA227" s="19"/>
      <c r="HPB227" s="28"/>
      <c r="HPC227" s="32"/>
      <c r="HPD227" s="20"/>
      <c r="HPE227" s="18"/>
      <c r="HPF227" s="19"/>
      <c r="HPG227" s="28"/>
      <c r="HPH227" s="32"/>
      <c r="HPI227" s="20"/>
      <c r="HPJ227" s="18"/>
      <c r="HPK227" s="19"/>
      <c r="HPL227" s="28"/>
      <c r="HPM227" s="32"/>
      <c r="HPN227" s="20"/>
      <c r="HPO227" s="18"/>
      <c r="HPP227" s="19"/>
      <c r="HPQ227" s="28"/>
      <c r="HPR227" s="32"/>
      <c r="HPS227" s="20"/>
      <c r="HPT227" s="18"/>
      <c r="HPU227" s="19"/>
      <c r="HPV227" s="28"/>
      <c r="HPW227" s="32"/>
      <c r="HPX227" s="20"/>
      <c r="HPY227" s="18"/>
      <c r="HPZ227" s="19"/>
      <c r="HQA227" s="28"/>
      <c r="HQB227" s="32"/>
      <c r="HQC227" s="20"/>
      <c r="HQD227" s="18"/>
      <c r="HQE227" s="19"/>
      <c r="HQF227" s="28"/>
      <c r="HQG227" s="32"/>
      <c r="HQH227" s="20"/>
      <c r="HQI227" s="18"/>
      <c r="HQJ227" s="19"/>
      <c r="HQK227" s="28"/>
      <c r="HQL227" s="32"/>
      <c r="HQM227" s="20"/>
      <c r="HQN227" s="18"/>
      <c r="HQO227" s="19"/>
      <c r="HQP227" s="28"/>
      <c r="HQQ227" s="32"/>
      <c r="HQR227" s="20"/>
      <c r="HQS227" s="18"/>
      <c r="HQT227" s="19"/>
      <c r="HQU227" s="28"/>
      <c r="HQV227" s="32"/>
      <c r="HQW227" s="20"/>
      <c r="HQX227" s="18"/>
      <c r="HQY227" s="19"/>
      <c r="HQZ227" s="28"/>
      <c r="HRA227" s="32"/>
      <c r="HRB227" s="20"/>
      <c r="HRC227" s="18"/>
      <c r="HRD227" s="19"/>
      <c r="HRE227" s="28"/>
      <c r="HRF227" s="32"/>
      <c r="HRG227" s="20"/>
      <c r="HRH227" s="18"/>
      <c r="HRI227" s="19"/>
      <c r="HRJ227" s="28"/>
      <c r="HRK227" s="32"/>
      <c r="HRL227" s="20"/>
      <c r="HRM227" s="18"/>
      <c r="HRN227" s="19"/>
      <c r="HRO227" s="28"/>
      <c r="HRP227" s="32"/>
      <c r="HRQ227" s="20"/>
      <c r="HRR227" s="18"/>
      <c r="HRS227" s="19"/>
      <c r="HRT227" s="28"/>
      <c r="HRU227" s="32"/>
      <c r="HRV227" s="20"/>
      <c r="HRW227" s="18"/>
      <c r="HRX227" s="19"/>
      <c r="HRY227" s="28"/>
      <c r="HRZ227" s="32"/>
      <c r="HSA227" s="20"/>
      <c r="HSB227" s="18"/>
      <c r="HSC227" s="19"/>
      <c r="HSD227" s="28"/>
      <c r="HSE227" s="32"/>
      <c r="HSF227" s="20"/>
      <c r="HSG227" s="18"/>
      <c r="HSH227" s="19"/>
      <c r="HSI227" s="28"/>
      <c r="HSJ227" s="32"/>
      <c r="HSK227" s="20"/>
      <c r="HSL227" s="18"/>
      <c r="HSM227" s="19"/>
      <c r="HSN227" s="28"/>
      <c r="HSO227" s="32"/>
      <c r="HSP227" s="20"/>
      <c r="HSQ227" s="18"/>
      <c r="HSR227" s="19"/>
      <c r="HSS227" s="28"/>
      <c r="HST227" s="32"/>
      <c r="HSU227" s="20"/>
      <c r="HSV227" s="18"/>
      <c r="HSW227" s="19"/>
      <c r="HSX227" s="28"/>
      <c r="HSY227" s="32"/>
      <c r="HSZ227" s="20"/>
      <c r="HTA227" s="18"/>
      <c r="HTB227" s="19"/>
      <c r="HTC227" s="28"/>
      <c r="HTD227" s="32"/>
      <c r="HTE227" s="20"/>
      <c r="HTF227" s="18"/>
      <c r="HTG227" s="19"/>
      <c r="HTH227" s="28"/>
      <c r="HTI227" s="32"/>
      <c r="HTJ227" s="20"/>
      <c r="HTK227" s="18"/>
      <c r="HTL227" s="19"/>
      <c r="HTM227" s="28"/>
      <c r="HTN227" s="32"/>
      <c r="HTO227" s="20"/>
      <c r="HTP227" s="18"/>
      <c r="HTQ227" s="19"/>
      <c r="HTR227" s="28"/>
      <c r="HTS227" s="32"/>
      <c r="HTT227" s="20"/>
      <c r="HTU227" s="18"/>
      <c r="HTV227" s="19"/>
      <c r="HTW227" s="28"/>
      <c r="HTX227" s="32"/>
      <c r="HTY227" s="20"/>
      <c r="HTZ227" s="18"/>
      <c r="HUA227" s="19"/>
      <c r="HUB227" s="28"/>
      <c r="HUC227" s="32"/>
      <c r="HUD227" s="20"/>
      <c r="HUE227" s="18"/>
      <c r="HUF227" s="19"/>
      <c r="HUG227" s="28"/>
      <c r="HUH227" s="32"/>
      <c r="HUI227" s="20"/>
      <c r="HUJ227" s="18"/>
      <c r="HUK227" s="19"/>
      <c r="HUL227" s="28"/>
      <c r="HUM227" s="32"/>
      <c r="HUN227" s="20"/>
      <c r="HUO227" s="18"/>
      <c r="HUP227" s="19"/>
      <c r="HUQ227" s="28"/>
      <c r="HUR227" s="32"/>
      <c r="HUS227" s="20"/>
      <c r="HUT227" s="18"/>
      <c r="HUU227" s="19"/>
      <c r="HUV227" s="28"/>
      <c r="HUW227" s="32"/>
      <c r="HUX227" s="20"/>
      <c r="HUY227" s="18"/>
      <c r="HUZ227" s="19"/>
      <c r="HVA227" s="28"/>
      <c r="HVB227" s="32"/>
      <c r="HVC227" s="20"/>
      <c r="HVD227" s="18"/>
      <c r="HVE227" s="19"/>
      <c r="HVF227" s="28"/>
      <c r="HVG227" s="32"/>
      <c r="HVH227" s="20"/>
      <c r="HVI227" s="18"/>
      <c r="HVJ227" s="19"/>
      <c r="HVK227" s="28"/>
      <c r="HVL227" s="32"/>
      <c r="HVM227" s="20"/>
      <c r="HVN227" s="18"/>
      <c r="HVO227" s="19"/>
      <c r="HVP227" s="28"/>
      <c r="HVQ227" s="32"/>
      <c r="HVR227" s="20"/>
      <c r="HVS227" s="18"/>
      <c r="HVT227" s="19"/>
      <c r="HVU227" s="28"/>
      <c r="HVV227" s="32"/>
      <c r="HVW227" s="20"/>
      <c r="HVX227" s="18"/>
      <c r="HVY227" s="19"/>
      <c r="HVZ227" s="28"/>
      <c r="HWA227" s="32"/>
      <c r="HWB227" s="20"/>
      <c r="HWC227" s="18"/>
      <c r="HWD227" s="19"/>
      <c r="HWE227" s="28"/>
      <c r="HWF227" s="32"/>
      <c r="HWG227" s="20"/>
      <c r="HWH227" s="18"/>
      <c r="HWI227" s="19"/>
      <c r="HWJ227" s="28"/>
      <c r="HWK227" s="32"/>
      <c r="HWL227" s="20"/>
      <c r="HWM227" s="18"/>
      <c r="HWN227" s="19"/>
      <c r="HWO227" s="28"/>
      <c r="HWP227" s="32"/>
      <c r="HWQ227" s="20"/>
      <c r="HWR227" s="18"/>
      <c r="HWS227" s="19"/>
      <c r="HWT227" s="28"/>
      <c r="HWU227" s="32"/>
      <c r="HWV227" s="20"/>
      <c r="HWW227" s="18"/>
      <c r="HWX227" s="19"/>
      <c r="HWY227" s="28"/>
      <c r="HWZ227" s="32"/>
      <c r="HXA227" s="20"/>
      <c r="HXB227" s="18"/>
      <c r="HXC227" s="19"/>
      <c r="HXD227" s="28"/>
      <c r="HXE227" s="32"/>
      <c r="HXF227" s="20"/>
      <c r="HXG227" s="18"/>
      <c r="HXH227" s="19"/>
      <c r="HXI227" s="28"/>
      <c r="HXJ227" s="32"/>
      <c r="HXK227" s="20"/>
      <c r="HXL227" s="18"/>
      <c r="HXM227" s="19"/>
      <c r="HXN227" s="28"/>
      <c r="HXO227" s="32"/>
      <c r="HXP227" s="20"/>
      <c r="HXQ227" s="18"/>
      <c r="HXR227" s="19"/>
      <c r="HXS227" s="28"/>
      <c r="HXT227" s="32"/>
      <c r="HXU227" s="20"/>
      <c r="HXV227" s="18"/>
      <c r="HXW227" s="19"/>
      <c r="HXX227" s="28"/>
      <c r="HXY227" s="32"/>
      <c r="HXZ227" s="20"/>
      <c r="HYA227" s="18"/>
      <c r="HYB227" s="19"/>
      <c r="HYC227" s="28"/>
      <c r="HYD227" s="32"/>
      <c r="HYE227" s="20"/>
      <c r="HYF227" s="18"/>
      <c r="HYG227" s="19"/>
      <c r="HYH227" s="28"/>
      <c r="HYI227" s="32"/>
      <c r="HYJ227" s="20"/>
      <c r="HYK227" s="18"/>
      <c r="HYL227" s="19"/>
      <c r="HYM227" s="28"/>
      <c r="HYN227" s="32"/>
      <c r="HYO227" s="20"/>
      <c r="HYP227" s="18"/>
      <c r="HYQ227" s="19"/>
      <c r="HYR227" s="28"/>
      <c r="HYS227" s="32"/>
      <c r="HYT227" s="20"/>
      <c r="HYU227" s="18"/>
      <c r="HYV227" s="19"/>
      <c r="HYW227" s="28"/>
      <c r="HYX227" s="32"/>
      <c r="HYY227" s="20"/>
      <c r="HYZ227" s="18"/>
      <c r="HZA227" s="19"/>
      <c r="HZB227" s="28"/>
      <c r="HZC227" s="32"/>
      <c r="HZD227" s="20"/>
      <c r="HZE227" s="18"/>
      <c r="HZF227" s="19"/>
      <c r="HZG227" s="28"/>
      <c r="HZH227" s="32"/>
      <c r="HZI227" s="20"/>
      <c r="HZJ227" s="18"/>
      <c r="HZK227" s="19"/>
      <c r="HZL227" s="28"/>
      <c r="HZM227" s="32"/>
      <c r="HZN227" s="20"/>
      <c r="HZO227" s="18"/>
      <c r="HZP227" s="19"/>
      <c r="HZQ227" s="28"/>
      <c r="HZR227" s="32"/>
      <c r="HZS227" s="20"/>
      <c r="HZT227" s="18"/>
      <c r="HZU227" s="19"/>
      <c r="HZV227" s="28"/>
      <c r="HZW227" s="32"/>
      <c r="HZX227" s="20"/>
      <c r="HZY227" s="18"/>
      <c r="HZZ227" s="19"/>
      <c r="IAA227" s="28"/>
      <c r="IAB227" s="32"/>
      <c r="IAC227" s="20"/>
      <c r="IAD227" s="18"/>
      <c r="IAE227" s="19"/>
      <c r="IAF227" s="28"/>
      <c r="IAG227" s="32"/>
      <c r="IAH227" s="20"/>
      <c r="IAI227" s="18"/>
      <c r="IAJ227" s="19"/>
      <c r="IAK227" s="28"/>
      <c r="IAL227" s="32"/>
      <c r="IAM227" s="20"/>
      <c r="IAN227" s="18"/>
      <c r="IAO227" s="19"/>
      <c r="IAP227" s="28"/>
      <c r="IAQ227" s="32"/>
      <c r="IAR227" s="20"/>
      <c r="IAS227" s="18"/>
      <c r="IAT227" s="19"/>
      <c r="IAU227" s="28"/>
      <c r="IAV227" s="32"/>
      <c r="IAW227" s="20"/>
      <c r="IAX227" s="18"/>
      <c r="IAY227" s="19"/>
      <c r="IAZ227" s="28"/>
      <c r="IBA227" s="32"/>
      <c r="IBB227" s="20"/>
      <c r="IBC227" s="18"/>
      <c r="IBD227" s="19"/>
      <c r="IBE227" s="28"/>
      <c r="IBF227" s="32"/>
      <c r="IBG227" s="20"/>
      <c r="IBH227" s="18"/>
      <c r="IBI227" s="19"/>
      <c r="IBJ227" s="28"/>
      <c r="IBK227" s="32"/>
      <c r="IBL227" s="20"/>
      <c r="IBM227" s="18"/>
      <c r="IBN227" s="19"/>
      <c r="IBO227" s="28"/>
      <c r="IBP227" s="32"/>
      <c r="IBQ227" s="20"/>
      <c r="IBR227" s="18"/>
      <c r="IBS227" s="19"/>
      <c r="IBT227" s="28"/>
      <c r="IBU227" s="32"/>
      <c r="IBV227" s="20"/>
      <c r="IBW227" s="18"/>
      <c r="IBX227" s="19"/>
      <c r="IBY227" s="28"/>
      <c r="IBZ227" s="32"/>
      <c r="ICA227" s="20"/>
      <c r="ICB227" s="18"/>
      <c r="ICC227" s="19"/>
      <c r="ICD227" s="28"/>
      <c r="ICE227" s="32"/>
      <c r="ICF227" s="20"/>
      <c r="ICG227" s="18"/>
      <c r="ICH227" s="19"/>
      <c r="ICI227" s="28"/>
      <c r="ICJ227" s="32"/>
      <c r="ICK227" s="20"/>
      <c r="ICL227" s="18"/>
      <c r="ICM227" s="19"/>
      <c r="ICN227" s="28"/>
      <c r="ICO227" s="32"/>
      <c r="ICP227" s="20"/>
      <c r="ICQ227" s="18"/>
      <c r="ICR227" s="19"/>
      <c r="ICS227" s="28"/>
      <c r="ICT227" s="32"/>
      <c r="ICU227" s="20"/>
      <c r="ICV227" s="18"/>
      <c r="ICW227" s="19"/>
      <c r="ICX227" s="28"/>
      <c r="ICY227" s="32"/>
      <c r="ICZ227" s="20"/>
      <c r="IDA227" s="18"/>
      <c r="IDB227" s="19"/>
      <c r="IDC227" s="28"/>
      <c r="IDD227" s="32"/>
      <c r="IDE227" s="20"/>
      <c r="IDF227" s="18"/>
      <c r="IDG227" s="19"/>
      <c r="IDH227" s="28"/>
      <c r="IDI227" s="32"/>
      <c r="IDJ227" s="20"/>
      <c r="IDK227" s="18"/>
      <c r="IDL227" s="19"/>
      <c r="IDM227" s="28"/>
      <c r="IDN227" s="32"/>
      <c r="IDO227" s="20"/>
      <c r="IDP227" s="18"/>
      <c r="IDQ227" s="19"/>
      <c r="IDR227" s="28"/>
      <c r="IDS227" s="32"/>
      <c r="IDT227" s="20"/>
      <c r="IDU227" s="18"/>
      <c r="IDV227" s="19"/>
      <c r="IDW227" s="28"/>
      <c r="IDX227" s="32"/>
      <c r="IDY227" s="20"/>
      <c r="IDZ227" s="18"/>
      <c r="IEA227" s="19"/>
      <c r="IEB227" s="28"/>
      <c r="IEC227" s="32"/>
      <c r="IED227" s="20"/>
      <c r="IEE227" s="18"/>
      <c r="IEF227" s="19"/>
      <c r="IEG227" s="28"/>
      <c r="IEH227" s="32"/>
      <c r="IEI227" s="20"/>
      <c r="IEJ227" s="18"/>
      <c r="IEK227" s="19"/>
      <c r="IEL227" s="28"/>
      <c r="IEM227" s="32"/>
      <c r="IEN227" s="20"/>
      <c r="IEO227" s="18"/>
      <c r="IEP227" s="19"/>
      <c r="IEQ227" s="28"/>
      <c r="IER227" s="32"/>
      <c r="IES227" s="20"/>
      <c r="IET227" s="18"/>
      <c r="IEU227" s="19"/>
      <c r="IEV227" s="28"/>
      <c r="IEW227" s="32"/>
      <c r="IEX227" s="20"/>
      <c r="IEY227" s="18"/>
      <c r="IEZ227" s="19"/>
      <c r="IFA227" s="28"/>
      <c r="IFB227" s="32"/>
      <c r="IFC227" s="20"/>
      <c r="IFD227" s="18"/>
      <c r="IFE227" s="19"/>
      <c r="IFF227" s="28"/>
      <c r="IFG227" s="32"/>
      <c r="IFH227" s="20"/>
      <c r="IFI227" s="18"/>
      <c r="IFJ227" s="19"/>
      <c r="IFK227" s="28"/>
      <c r="IFL227" s="32"/>
      <c r="IFM227" s="20"/>
      <c r="IFN227" s="18"/>
      <c r="IFO227" s="19"/>
      <c r="IFP227" s="28"/>
      <c r="IFQ227" s="32"/>
      <c r="IFR227" s="20"/>
      <c r="IFS227" s="18"/>
      <c r="IFT227" s="19"/>
      <c r="IFU227" s="28"/>
      <c r="IFV227" s="32"/>
      <c r="IFW227" s="20"/>
      <c r="IFX227" s="18"/>
      <c r="IFY227" s="19"/>
      <c r="IFZ227" s="28"/>
      <c r="IGA227" s="32"/>
      <c r="IGB227" s="20"/>
      <c r="IGC227" s="18"/>
      <c r="IGD227" s="19"/>
      <c r="IGE227" s="28"/>
      <c r="IGF227" s="32"/>
      <c r="IGG227" s="20"/>
      <c r="IGH227" s="18"/>
      <c r="IGI227" s="19"/>
      <c r="IGJ227" s="28"/>
      <c r="IGK227" s="32"/>
      <c r="IGL227" s="20"/>
      <c r="IGM227" s="18"/>
      <c r="IGN227" s="19"/>
      <c r="IGO227" s="28"/>
      <c r="IGP227" s="32"/>
      <c r="IGQ227" s="20"/>
      <c r="IGR227" s="18"/>
      <c r="IGS227" s="19"/>
      <c r="IGT227" s="28"/>
      <c r="IGU227" s="32"/>
      <c r="IGV227" s="20"/>
      <c r="IGW227" s="18"/>
      <c r="IGX227" s="19"/>
      <c r="IGY227" s="28"/>
      <c r="IGZ227" s="32"/>
      <c r="IHA227" s="20"/>
      <c r="IHB227" s="18"/>
      <c r="IHC227" s="19"/>
      <c r="IHD227" s="28"/>
      <c r="IHE227" s="32"/>
      <c r="IHF227" s="20"/>
      <c r="IHG227" s="18"/>
      <c r="IHH227" s="19"/>
      <c r="IHI227" s="28"/>
      <c r="IHJ227" s="32"/>
      <c r="IHK227" s="20"/>
      <c r="IHL227" s="18"/>
      <c r="IHM227" s="19"/>
      <c r="IHN227" s="28"/>
      <c r="IHO227" s="32"/>
      <c r="IHP227" s="20"/>
      <c r="IHQ227" s="18"/>
      <c r="IHR227" s="19"/>
      <c r="IHS227" s="28"/>
      <c r="IHT227" s="32"/>
      <c r="IHU227" s="20"/>
      <c r="IHV227" s="18"/>
      <c r="IHW227" s="19"/>
      <c r="IHX227" s="28"/>
      <c r="IHY227" s="32"/>
      <c r="IHZ227" s="20"/>
      <c r="IIA227" s="18"/>
      <c r="IIB227" s="19"/>
      <c r="IIC227" s="28"/>
      <c r="IID227" s="32"/>
      <c r="IIE227" s="20"/>
      <c r="IIF227" s="18"/>
      <c r="IIG227" s="19"/>
      <c r="IIH227" s="28"/>
      <c r="III227" s="32"/>
      <c r="IIJ227" s="20"/>
      <c r="IIK227" s="18"/>
      <c r="IIL227" s="19"/>
      <c r="IIM227" s="28"/>
      <c r="IIN227" s="32"/>
      <c r="IIO227" s="20"/>
      <c r="IIP227" s="18"/>
      <c r="IIQ227" s="19"/>
      <c r="IIR227" s="28"/>
      <c r="IIS227" s="32"/>
      <c r="IIT227" s="20"/>
      <c r="IIU227" s="18"/>
      <c r="IIV227" s="19"/>
      <c r="IIW227" s="28"/>
      <c r="IIX227" s="32"/>
      <c r="IIY227" s="20"/>
      <c r="IIZ227" s="18"/>
      <c r="IJA227" s="19"/>
      <c r="IJB227" s="28"/>
      <c r="IJC227" s="32"/>
      <c r="IJD227" s="20"/>
      <c r="IJE227" s="18"/>
      <c r="IJF227" s="19"/>
      <c r="IJG227" s="28"/>
      <c r="IJH227" s="32"/>
      <c r="IJI227" s="20"/>
      <c r="IJJ227" s="18"/>
      <c r="IJK227" s="19"/>
      <c r="IJL227" s="28"/>
      <c r="IJM227" s="32"/>
      <c r="IJN227" s="20"/>
      <c r="IJO227" s="18"/>
      <c r="IJP227" s="19"/>
      <c r="IJQ227" s="28"/>
      <c r="IJR227" s="32"/>
      <c r="IJS227" s="20"/>
      <c r="IJT227" s="18"/>
      <c r="IJU227" s="19"/>
      <c r="IJV227" s="28"/>
      <c r="IJW227" s="32"/>
      <c r="IJX227" s="20"/>
      <c r="IJY227" s="18"/>
      <c r="IJZ227" s="19"/>
      <c r="IKA227" s="28"/>
      <c r="IKB227" s="32"/>
      <c r="IKC227" s="20"/>
      <c r="IKD227" s="18"/>
      <c r="IKE227" s="19"/>
      <c r="IKF227" s="28"/>
      <c r="IKG227" s="32"/>
      <c r="IKH227" s="20"/>
      <c r="IKI227" s="18"/>
      <c r="IKJ227" s="19"/>
      <c r="IKK227" s="28"/>
      <c r="IKL227" s="32"/>
      <c r="IKM227" s="20"/>
      <c r="IKN227" s="18"/>
      <c r="IKO227" s="19"/>
      <c r="IKP227" s="28"/>
      <c r="IKQ227" s="32"/>
      <c r="IKR227" s="20"/>
      <c r="IKS227" s="18"/>
      <c r="IKT227" s="19"/>
      <c r="IKU227" s="28"/>
      <c r="IKV227" s="32"/>
      <c r="IKW227" s="20"/>
      <c r="IKX227" s="18"/>
      <c r="IKY227" s="19"/>
      <c r="IKZ227" s="28"/>
      <c r="ILA227" s="32"/>
      <c r="ILB227" s="20"/>
      <c r="ILC227" s="18"/>
      <c r="ILD227" s="19"/>
      <c r="ILE227" s="28"/>
      <c r="ILF227" s="32"/>
      <c r="ILG227" s="20"/>
      <c r="ILH227" s="18"/>
      <c r="ILI227" s="19"/>
      <c r="ILJ227" s="28"/>
      <c r="ILK227" s="32"/>
      <c r="ILL227" s="20"/>
      <c r="ILM227" s="18"/>
      <c r="ILN227" s="19"/>
      <c r="ILO227" s="28"/>
      <c r="ILP227" s="32"/>
      <c r="ILQ227" s="20"/>
      <c r="ILR227" s="18"/>
      <c r="ILS227" s="19"/>
      <c r="ILT227" s="28"/>
      <c r="ILU227" s="32"/>
      <c r="ILV227" s="20"/>
      <c r="ILW227" s="18"/>
      <c r="ILX227" s="19"/>
      <c r="ILY227" s="28"/>
      <c r="ILZ227" s="32"/>
      <c r="IMA227" s="20"/>
      <c r="IMB227" s="18"/>
      <c r="IMC227" s="19"/>
      <c r="IMD227" s="28"/>
      <c r="IME227" s="32"/>
      <c r="IMF227" s="20"/>
      <c r="IMG227" s="18"/>
      <c r="IMH227" s="19"/>
      <c r="IMI227" s="28"/>
      <c r="IMJ227" s="32"/>
      <c r="IMK227" s="20"/>
      <c r="IML227" s="18"/>
      <c r="IMM227" s="19"/>
      <c r="IMN227" s="28"/>
      <c r="IMO227" s="32"/>
      <c r="IMP227" s="20"/>
      <c r="IMQ227" s="18"/>
      <c r="IMR227" s="19"/>
      <c r="IMS227" s="28"/>
      <c r="IMT227" s="32"/>
      <c r="IMU227" s="20"/>
      <c r="IMV227" s="18"/>
      <c r="IMW227" s="19"/>
      <c r="IMX227" s="28"/>
      <c r="IMY227" s="32"/>
      <c r="IMZ227" s="20"/>
      <c r="INA227" s="18"/>
      <c r="INB227" s="19"/>
      <c r="INC227" s="28"/>
      <c r="IND227" s="32"/>
      <c r="INE227" s="20"/>
      <c r="INF227" s="18"/>
      <c r="ING227" s="19"/>
      <c r="INH227" s="28"/>
      <c r="INI227" s="32"/>
      <c r="INJ227" s="20"/>
      <c r="INK227" s="18"/>
      <c r="INL227" s="19"/>
      <c r="INM227" s="28"/>
      <c r="INN227" s="32"/>
      <c r="INO227" s="20"/>
      <c r="INP227" s="18"/>
      <c r="INQ227" s="19"/>
      <c r="INR227" s="28"/>
      <c r="INS227" s="32"/>
      <c r="INT227" s="20"/>
      <c r="INU227" s="18"/>
      <c r="INV227" s="19"/>
      <c r="INW227" s="28"/>
      <c r="INX227" s="32"/>
      <c r="INY227" s="20"/>
      <c r="INZ227" s="18"/>
      <c r="IOA227" s="19"/>
      <c r="IOB227" s="28"/>
      <c r="IOC227" s="32"/>
      <c r="IOD227" s="20"/>
      <c r="IOE227" s="18"/>
      <c r="IOF227" s="19"/>
      <c r="IOG227" s="28"/>
      <c r="IOH227" s="32"/>
      <c r="IOI227" s="20"/>
      <c r="IOJ227" s="18"/>
      <c r="IOK227" s="19"/>
      <c r="IOL227" s="28"/>
      <c r="IOM227" s="32"/>
      <c r="ION227" s="20"/>
      <c r="IOO227" s="18"/>
      <c r="IOP227" s="19"/>
      <c r="IOQ227" s="28"/>
      <c r="IOR227" s="32"/>
      <c r="IOS227" s="20"/>
      <c r="IOT227" s="18"/>
      <c r="IOU227" s="19"/>
      <c r="IOV227" s="28"/>
      <c r="IOW227" s="32"/>
      <c r="IOX227" s="20"/>
      <c r="IOY227" s="18"/>
      <c r="IOZ227" s="19"/>
      <c r="IPA227" s="28"/>
      <c r="IPB227" s="32"/>
      <c r="IPC227" s="20"/>
      <c r="IPD227" s="18"/>
      <c r="IPE227" s="19"/>
      <c r="IPF227" s="28"/>
      <c r="IPG227" s="32"/>
      <c r="IPH227" s="20"/>
      <c r="IPI227" s="18"/>
      <c r="IPJ227" s="19"/>
      <c r="IPK227" s="28"/>
      <c r="IPL227" s="32"/>
      <c r="IPM227" s="20"/>
      <c r="IPN227" s="18"/>
      <c r="IPO227" s="19"/>
      <c r="IPP227" s="28"/>
      <c r="IPQ227" s="32"/>
      <c r="IPR227" s="20"/>
      <c r="IPS227" s="18"/>
      <c r="IPT227" s="19"/>
      <c r="IPU227" s="28"/>
      <c r="IPV227" s="32"/>
      <c r="IPW227" s="20"/>
      <c r="IPX227" s="18"/>
      <c r="IPY227" s="19"/>
      <c r="IPZ227" s="28"/>
      <c r="IQA227" s="32"/>
      <c r="IQB227" s="20"/>
      <c r="IQC227" s="18"/>
      <c r="IQD227" s="19"/>
      <c r="IQE227" s="28"/>
      <c r="IQF227" s="32"/>
      <c r="IQG227" s="20"/>
      <c r="IQH227" s="18"/>
      <c r="IQI227" s="19"/>
      <c r="IQJ227" s="28"/>
      <c r="IQK227" s="32"/>
      <c r="IQL227" s="20"/>
      <c r="IQM227" s="18"/>
      <c r="IQN227" s="19"/>
      <c r="IQO227" s="28"/>
      <c r="IQP227" s="32"/>
      <c r="IQQ227" s="20"/>
      <c r="IQR227" s="18"/>
      <c r="IQS227" s="19"/>
      <c r="IQT227" s="28"/>
      <c r="IQU227" s="32"/>
      <c r="IQV227" s="20"/>
      <c r="IQW227" s="18"/>
      <c r="IQX227" s="19"/>
      <c r="IQY227" s="28"/>
      <c r="IQZ227" s="32"/>
      <c r="IRA227" s="20"/>
      <c r="IRB227" s="18"/>
      <c r="IRC227" s="19"/>
      <c r="IRD227" s="28"/>
      <c r="IRE227" s="32"/>
      <c r="IRF227" s="20"/>
      <c r="IRG227" s="18"/>
      <c r="IRH227" s="19"/>
      <c r="IRI227" s="28"/>
      <c r="IRJ227" s="32"/>
      <c r="IRK227" s="20"/>
      <c r="IRL227" s="18"/>
      <c r="IRM227" s="19"/>
      <c r="IRN227" s="28"/>
      <c r="IRO227" s="32"/>
      <c r="IRP227" s="20"/>
      <c r="IRQ227" s="18"/>
      <c r="IRR227" s="19"/>
      <c r="IRS227" s="28"/>
      <c r="IRT227" s="32"/>
      <c r="IRU227" s="20"/>
      <c r="IRV227" s="18"/>
      <c r="IRW227" s="19"/>
      <c r="IRX227" s="28"/>
      <c r="IRY227" s="32"/>
      <c r="IRZ227" s="20"/>
      <c r="ISA227" s="18"/>
      <c r="ISB227" s="19"/>
      <c r="ISC227" s="28"/>
      <c r="ISD227" s="32"/>
      <c r="ISE227" s="20"/>
      <c r="ISF227" s="18"/>
      <c r="ISG227" s="19"/>
      <c r="ISH227" s="28"/>
      <c r="ISI227" s="32"/>
      <c r="ISJ227" s="20"/>
      <c r="ISK227" s="18"/>
      <c r="ISL227" s="19"/>
      <c r="ISM227" s="28"/>
      <c r="ISN227" s="32"/>
      <c r="ISO227" s="20"/>
      <c r="ISP227" s="18"/>
      <c r="ISQ227" s="19"/>
      <c r="ISR227" s="28"/>
      <c r="ISS227" s="32"/>
      <c r="IST227" s="20"/>
      <c r="ISU227" s="18"/>
      <c r="ISV227" s="19"/>
      <c r="ISW227" s="28"/>
      <c r="ISX227" s="32"/>
      <c r="ISY227" s="20"/>
      <c r="ISZ227" s="18"/>
      <c r="ITA227" s="19"/>
      <c r="ITB227" s="28"/>
      <c r="ITC227" s="32"/>
      <c r="ITD227" s="20"/>
      <c r="ITE227" s="18"/>
      <c r="ITF227" s="19"/>
      <c r="ITG227" s="28"/>
      <c r="ITH227" s="32"/>
      <c r="ITI227" s="20"/>
      <c r="ITJ227" s="18"/>
      <c r="ITK227" s="19"/>
      <c r="ITL227" s="28"/>
      <c r="ITM227" s="32"/>
      <c r="ITN227" s="20"/>
      <c r="ITO227" s="18"/>
      <c r="ITP227" s="19"/>
      <c r="ITQ227" s="28"/>
      <c r="ITR227" s="32"/>
      <c r="ITS227" s="20"/>
      <c r="ITT227" s="18"/>
      <c r="ITU227" s="19"/>
      <c r="ITV227" s="28"/>
      <c r="ITW227" s="32"/>
      <c r="ITX227" s="20"/>
      <c r="ITY227" s="18"/>
      <c r="ITZ227" s="19"/>
      <c r="IUA227" s="28"/>
      <c r="IUB227" s="32"/>
      <c r="IUC227" s="20"/>
      <c r="IUD227" s="18"/>
      <c r="IUE227" s="19"/>
      <c r="IUF227" s="28"/>
      <c r="IUG227" s="32"/>
      <c r="IUH227" s="20"/>
      <c r="IUI227" s="18"/>
      <c r="IUJ227" s="19"/>
      <c r="IUK227" s="28"/>
      <c r="IUL227" s="32"/>
      <c r="IUM227" s="20"/>
      <c r="IUN227" s="18"/>
      <c r="IUO227" s="19"/>
      <c r="IUP227" s="28"/>
      <c r="IUQ227" s="32"/>
      <c r="IUR227" s="20"/>
      <c r="IUS227" s="18"/>
      <c r="IUT227" s="19"/>
      <c r="IUU227" s="28"/>
      <c r="IUV227" s="32"/>
      <c r="IUW227" s="20"/>
      <c r="IUX227" s="18"/>
      <c r="IUY227" s="19"/>
      <c r="IUZ227" s="28"/>
      <c r="IVA227" s="32"/>
      <c r="IVB227" s="20"/>
      <c r="IVC227" s="18"/>
      <c r="IVD227" s="19"/>
      <c r="IVE227" s="28"/>
      <c r="IVF227" s="32"/>
      <c r="IVG227" s="20"/>
      <c r="IVH227" s="18"/>
      <c r="IVI227" s="19"/>
      <c r="IVJ227" s="28"/>
      <c r="IVK227" s="32"/>
      <c r="IVL227" s="20"/>
      <c r="IVM227" s="18"/>
      <c r="IVN227" s="19"/>
      <c r="IVO227" s="28"/>
      <c r="IVP227" s="32"/>
      <c r="IVQ227" s="20"/>
      <c r="IVR227" s="18"/>
      <c r="IVS227" s="19"/>
      <c r="IVT227" s="28"/>
      <c r="IVU227" s="32"/>
      <c r="IVV227" s="20"/>
      <c r="IVW227" s="18"/>
      <c r="IVX227" s="19"/>
      <c r="IVY227" s="28"/>
      <c r="IVZ227" s="32"/>
      <c r="IWA227" s="20"/>
      <c r="IWB227" s="18"/>
      <c r="IWC227" s="19"/>
      <c r="IWD227" s="28"/>
      <c r="IWE227" s="32"/>
      <c r="IWF227" s="20"/>
      <c r="IWG227" s="18"/>
      <c r="IWH227" s="19"/>
      <c r="IWI227" s="28"/>
      <c r="IWJ227" s="32"/>
      <c r="IWK227" s="20"/>
      <c r="IWL227" s="18"/>
      <c r="IWM227" s="19"/>
      <c r="IWN227" s="28"/>
      <c r="IWO227" s="32"/>
      <c r="IWP227" s="20"/>
      <c r="IWQ227" s="18"/>
      <c r="IWR227" s="19"/>
      <c r="IWS227" s="28"/>
      <c r="IWT227" s="32"/>
      <c r="IWU227" s="20"/>
      <c r="IWV227" s="18"/>
      <c r="IWW227" s="19"/>
      <c r="IWX227" s="28"/>
      <c r="IWY227" s="32"/>
      <c r="IWZ227" s="20"/>
      <c r="IXA227" s="18"/>
      <c r="IXB227" s="19"/>
      <c r="IXC227" s="28"/>
      <c r="IXD227" s="32"/>
      <c r="IXE227" s="20"/>
      <c r="IXF227" s="18"/>
      <c r="IXG227" s="19"/>
      <c r="IXH227" s="28"/>
      <c r="IXI227" s="32"/>
      <c r="IXJ227" s="20"/>
      <c r="IXK227" s="18"/>
      <c r="IXL227" s="19"/>
      <c r="IXM227" s="28"/>
      <c r="IXN227" s="32"/>
      <c r="IXO227" s="20"/>
      <c r="IXP227" s="18"/>
      <c r="IXQ227" s="19"/>
      <c r="IXR227" s="28"/>
      <c r="IXS227" s="32"/>
      <c r="IXT227" s="20"/>
      <c r="IXU227" s="18"/>
      <c r="IXV227" s="19"/>
      <c r="IXW227" s="28"/>
      <c r="IXX227" s="32"/>
      <c r="IXY227" s="20"/>
      <c r="IXZ227" s="18"/>
      <c r="IYA227" s="19"/>
      <c r="IYB227" s="28"/>
      <c r="IYC227" s="32"/>
      <c r="IYD227" s="20"/>
      <c r="IYE227" s="18"/>
      <c r="IYF227" s="19"/>
      <c r="IYG227" s="28"/>
      <c r="IYH227" s="32"/>
      <c r="IYI227" s="20"/>
      <c r="IYJ227" s="18"/>
      <c r="IYK227" s="19"/>
      <c r="IYL227" s="28"/>
      <c r="IYM227" s="32"/>
      <c r="IYN227" s="20"/>
      <c r="IYO227" s="18"/>
      <c r="IYP227" s="19"/>
      <c r="IYQ227" s="28"/>
      <c r="IYR227" s="32"/>
      <c r="IYS227" s="20"/>
      <c r="IYT227" s="18"/>
      <c r="IYU227" s="19"/>
      <c r="IYV227" s="28"/>
      <c r="IYW227" s="32"/>
      <c r="IYX227" s="20"/>
      <c r="IYY227" s="18"/>
      <c r="IYZ227" s="19"/>
      <c r="IZA227" s="28"/>
      <c r="IZB227" s="32"/>
      <c r="IZC227" s="20"/>
      <c r="IZD227" s="18"/>
      <c r="IZE227" s="19"/>
      <c r="IZF227" s="28"/>
      <c r="IZG227" s="32"/>
      <c r="IZH227" s="20"/>
      <c r="IZI227" s="18"/>
      <c r="IZJ227" s="19"/>
      <c r="IZK227" s="28"/>
      <c r="IZL227" s="32"/>
      <c r="IZM227" s="20"/>
      <c r="IZN227" s="18"/>
      <c r="IZO227" s="19"/>
      <c r="IZP227" s="28"/>
      <c r="IZQ227" s="32"/>
      <c r="IZR227" s="20"/>
      <c r="IZS227" s="18"/>
      <c r="IZT227" s="19"/>
      <c r="IZU227" s="28"/>
      <c r="IZV227" s="32"/>
      <c r="IZW227" s="20"/>
      <c r="IZX227" s="18"/>
      <c r="IZY227" s="19"/>
      <c r="IZZ227" s="28"/>
      <c r="JAA227" s="32"/>
      <c r="JAB227" s="20"/>
      <c r="JAC227" s="18"/>
      <c r="JAD227" s="19"/>
      <c r="JAE227" s="28"/>
      <c r="JAF227" s="32"/>
      <c r="JAG227" s="20"/>
      <c r="JAH227" s="18"/>
      <c r="JAI227" s="19"/>
      <c r="JAJ227" s="28"/>
      <c r="JAK227" s="32"/>
      <c r="JAL227" s="20"/>
      <c r="JAM227" s="18"/>
      <c r="JAN227" s="19"/>
      <c r="JAO227" s="28"/>
      <c r="JAP227" s="32"/>
      <c r="JAQ227" s="20"/>
      <c r="JAR227" s="18"/>
      <c r="JAS227" s="19"/>
      <c r="JAT227" s="28"/>
      <c r="JAU227" s="32"/>
      <c r="JAV227" s="20"/>
      <c r="JAW227" s="18"/>
      <c r="JAX227" s="19"/>
      <c r="JAY227" s="28"/>
      <c r="JAZ227" s="32"/>
      <c r="JBA227" s="20"/>
      <c r="JBB227" s="18"/>
      <c r="JBC227" s="19"/>
      <c r="JBD227" s="28"/>
      <c r="JBE227" s="32"/>
      <c r="JBF227" s="20"/>
      <c r="JBG227" s="18"/>
      <c r="JBH227" s="19"/>
      <c r="JBI227" s="28"/>
      <c r="JBJ227" s="32"/>
      <c r="JBK227" s="20"/>
      <c r="JBL227" s="18"/>
      <c r="JBM227" s="19"/>
      <c r="JBN227" s="28"/>
      <c r="JBO227" s="32"/>
      <c r="JBP227" s="20"/>
      <c r="JBQ227" s="18"/>
      <c r="JBR227" s="19"/>
      <c r="JBS227" s="28"/>
      <c r="JBT227" s="32"/>
      <c r="JBU227" s="20"/>
      <c r="JBV227" s="18"/>
      <c r="JBW227" s="19"/>
      <c r="JBX227" s="28"/>
      <c r="JBY227" s="32"/>
      <c r="JBZ227" s="20"/>
      <c r="JCA227" s="18"/>
      <c r="JCB227" s="19"/>
      <c r="JCC227" s="28"/>
      <c r="JCD227" s="32"/>
      <c r="JCE227" s="20"/>
      <c r="JCF227" s="18"/>
      <c r="JCG227" s="19"/>
      <c r="JCH227" s="28"/>
      <c r="JCI227" s="32"/>
      <c r="JCJ227" s="20"/>
      <c r="JCK227" s="18"/>
      <c r="JCL227" s="19"/>
      <c r="JCM227" s="28"/>
      <c r="JCN227" s="32"/>
      <c r="JCO227" s="20"/>
      <c r="JCP227" s="18"/>
      <c r="JCQ227" s="19"/>
      <c r="JCR227" s="28"/>
      <c r="JCS227" s="32"/>
      <c r="JCT227" s="20"/>
      <c r="JCU227" s="18"/>
      <c r="JCV227" s="19"/>
      <c r="JCW227" s="28"/>
      <c r="JCX227" s="32"/>
      <c r="JCY227" s="20"/>
      <c r="JCZ227" s="18"/>
      <c r="JDA227" s="19"/>
      <c r="JDB227" s="28"/>
      <c r="JDC227" s="32"/>
      <c r="JDD227" s="20"/>
      <c r="JDE227" s="18"/>
      <c r="JDF227" s="19"/>
      <c r="JDG227" s="28"/>
      <c r="JDH227" s="32"/>
      <c r="JDI227" s="20"/>
      <c r="JDJ227" s="18"/>
      <c r="JDK227" s="19"/>
      <c r="JDL227" s="28"/>
      <c r="JDM227" s="32"/>
      <c r="JDN227" s="20"/>
      <c r="JDO227" s="18"/>
      <c r="JDP227" s="19"/>
      <c r="JDQ227" s="28"/>
      <c r="JDR227" s="32"/>
      <c r="JDS227" s="20"/>
      <c r="JDT227" s="18"/>
      <c r="JDU227" s="19"/>
      <c r="JDV227" s="28"/>
      <c r="JDW227" s="32"/>
      <c r="JDX227" s="20"/>
      <c r="JDY227" s="18"/>
      <c r="JDZ227" s="19"/>
      <c r="JEA227" s="28"/>
      <c r="JEB227" s="32"/>
      <c r="JEC227" s="20"/>
      <c r="JED227" s="18"/>
      <c r="JEE227" s="19"/>
      <c r="JEF227" s="28"/>
      <c r="JEG227" s="32"/>
      <c r="JEH227" s="20"/>
      <c r="JEI227" s="18"/>
      <c r="JEJ227" s="19"/>
      <c r="JEK227" s="28"/>
      <c r="JEL227" s="32"/>
      <c r="JEM227" s="20"/>
      <c r="JEN227" s="18"/>
      <c r="JEO227" s="19"/>
      <c r="JEP227" s="28"/>
      <c r="JEQ227" s="32"/>
      <c r="JER227" s="20"/>
      <c r="JES227" s="18"/>
      <c r="JET227" s="19"/>
      <c r="JEU227" s="28"/>
      <c r="JEV227" s="32"/>
      <c r="JEW227" s="20"/>
      <c r="JEX227" s="18"/>
      <c r="JEY227" s="19"/>
      <c r="JEZ227" s="28"/>
      <c r="JFA227" s="32"/>
      <c r="JFB227" s="20"/>
      <c r="JFC227" s="18"/>
      <c r="JFD227" s="19"/>
      <c r="JFE227" s="28"/>
      <c r="JFF227" s="32"/>
      <c r="JFG227" s="20"/>
      <c r="JFH227" s="18"/>
      <c r="JFI227" s="19"/>
      <c r="JFJ227" s="28"/>
      <c r="JFK227" s="32"/>
      <c r="JFL227" s="20"/>
      <c r="JFM227" s="18"/>
      <c r="JFN227" s="19"/>
      <c r="JFO227" s="28"/>
      <c r="JFP227" s="32"/>
      <c r="JFQ227" s="20"/>
      <c r="JFR227" s="18"/>
      <c r="JFS227" s="19"/>
      <c r="JFT227" s="28"/>
      <c r="JFU227" s="32"/>
      <c r="JFV227" s="20"/>
      <c r="JFW227" s="18"/>
      <c r="JFX227" s="19"/>
      <c r="JFY227" s="28"/>
      <c r="JFZ227" s="32"/>
      <c r="JGA227" s="20"/>
      <c r="JGB227" s="18"/>
      <c r="JGC227" s="19"/>
      <c r="JGD227" s="28"/>
      <c r="JGE227" s="32"/>
      <c r="JGF227" s="20"/>
      <c r="JGG227" s="18"/>
      <c r="JGH227" s="19"/>
      <c r="JGI227" s="28"/>
      <c r="JGJ227" s="32"/>
      <c r="JGK227" s="20"/>
      <c r="JGL227" s="18"/>
      <c r="JGM227" s="19"/>
      <c r="JGN227" s="28"/>
      <c r="JGO227" s="32"/>
      <c r="JGP227" s="20"/>
      <c r="JGQ227" s="18"/>
      <c r="JGR227" s="19"/>
      <c r="JGS227" s="28"/>
      <c r="JGT227" s="32"/>
      <c r="JGU227" s="20"/>
      <c r="JGV227" s="18"/>
      <c r="JGW227" s="19"/>
      <c r="JGX227" s="28"/>
      <c r="JGY227" s="32"/>
      <c r="JGZ227" s="20"/>
      <c r="JHA227" s="18"/>
      <c r="JHB227" s="19"/>
      <c r="JHC227" s="28"/>
      <c r="JHD227" s="32"/>
      <c r="JHE227" s="20"/>
      <c r="JHF227" s="18"/>
      <c r="JHG227" s="19"/>
      <c r="JHH227" s="28"/>
      <c r="JHI227" s="32"/>
      <c r="JHJ227" s="20"/>
      <c r="JHK227" s="18"/>
      <c r="JHL227" s="19"/>
      <c r="JHM227" s="28"/>
      <c r="JHN227" s="32"/>
      <c r="JHO227" s="20"/>
      <c r="JHP227" s="18"/>
      <c r="JHQ227" s="19"/>
      <c r="JHR227" s="28"/>
      <c r="JHS227" s="32"/>
      <c r="JHT227" s="20"/>
      <c r="JHU227" s="18"/>
      <c r="JHV227" s="19"/>
      <c r="JHW227" s="28"/>
      <c r="JHX227" s="32"/>
      <c r="JHY227" s="20"/>
      <c r="JHZ227" s="18"/>
      <c r="JIA227" s="19"/>
      <c r="JIB227" s="28"/>
      <c r="JIC227" s="32"/>
      <c r="JID227" s="20"/>
      <c r="JIE227" s="18"/>
      <c r="JIF227" s="19"/>
      <c r="JIG227" s="28"/>
      <c r="JIH227" s="32"/>
      <c r="JII227" s="20"/>
      <c r="JIJ227" s="18"/>
      <c r="JIK227" s="19"/>
      <c r="JIL227" s="28"/>
      <c r="JIM227" s="32"/>
      <c r="JIN227" s="20"/>
      <c r="JIO227" s="18"/>
      <c r="JIP227" s="19"/>
      <c r="JIQ227" s="28"/>
      <c r="JIR227" s="32"/>
      <c r="JIS227" s="20"/>
      <c r="JIT227" s="18"/>
      <c r="JIU227" s="19"/>
      <c r="JIV227" s="28"/>
      <c r="JIW227" s="32"/>
      <c r="JIX227" s="20"/>
      <c r="JIY227" s="18"/>
      <c r="JIZ227" s="19"/>
      <c r="JJA227" s="28"/>
      <c r="JJB227" s="32"/>
      <c r="JJC227" s="20"/>
      <c r="JJD227" s="18"/>
      <c r="JJE227" s="19"/>
      <c r="JJF227" s="28"/>
      <c r="JJG227" s="32"/>
      <c r="JJH227" s="20"/>
      <c r="JJI227" s="18"/>
      <c r="JJJ227" s="19"/>
      <c r="JJK227" s="28"/>
      <c r="JJL227" s="32"/>
      <c r="JJM227" s="20"/>
      <c r="JJN227" s="18"/>
      <c r="JJO227" s="19"/>
      <c r="JJP227" s="28"/>
      <c r="JJQ227" s="32"/>
      <c r="JJR227" s="20"/>
      <c r="JJS227" s="18"/>
      <c r="JJT227" s="19"/>
      <c r="JJU227" s="28"/>
      <c r="JJV227" s="32"/>
      <c r="JJW227" s="20"/>
      <c r="JJX227" s="18"/>
      <c r="JJY227" s="19"/>
      <c r="JJZ227" s="28"/>
      <c r="JKA227" s="32"/>
      <c r="JKB227" s="20"/>
      <c r="JKC227" s="18"/>
      <c r="JKD227" s="19"/>
      <c r="JKE227" s="28"/>
      <c r="JKF227" s="32"/>
      <c r="JKG227" s="20"/>
      <c r="JKH227" s="18"/>
      <c r="JKI227" s="19"/>
      <c r="JKJ227" s="28"/>
      <c r="JKK227" s="32"/>
      <c r="JKL227" s="20"/>
      <c r="JKM227" s="18"/>
      <c r="JKN227" s="19"/>
      <c r="JKO227" s="28"/>
      <c r="JKP227" s="32"/>
      <c r="JKQ227" s="20"/>
      <c r="JKR227" s="18"/>
      <c r="JKS227" s="19"/>
      <c r="JKT227" s="28"/>
      <c r="JKU227" s="32"/>
      <c r="JKV227" s="20"/>
      <c r="JKW227" s="18"/>
      <c r="JKX227" s="19"/>
      <c r="JKY227" s="28"/>
      <c r="JKZ227" s="32"/>
      <c r="JLA227" s="20"/>
      <c r="JLB227" s="18"/>
      <c r="JLC227" s="19"/>
      <c r="JLD227" s="28"/>
      <c r="JLE227" s="32"/>
      <c r="JLF227" s="20"/>
      <c r="JLG227" s="18"/>
      <c r="JLH227" s="19"/>
      <c r="JLI227" s="28"/>
      <c r="JLJ227" s="32"/>
      <c r="JLK227" s="20"/>
      <c r="JLL227" s="18"/>
      <c r="JLM227" s="19"/>
      <c r="JLN227" s="28"/>
      <c r="JLO227" s="32"/>
      <c r="JLP227" s="20"/>
      <c r="JLQ227" s="18"/>
      <c r="JLR227" s="19"/>
      <c r="JLS227" s="28"/>
      <c r="JLT227" s="32"/>
      <c r="JLU227" s="20"/>
      <c r="JLV227" s="18"/>
      <c r="JLW227" s="19"/>
      <c r="JLX227" s="28"/>
      <c r="JLY227" s="32"/>
      <c r="JLZ227" s="20"/>
      <c r="JMA227" s="18"/>
      <c r="JMB227" s="19"/>
      <c r="JMC227" s="28"/>
      <c r="JMD227" s="32"/>
      <c r="JME227" s="20"/>
      <c r="JMF227" s="18"/>
      <c r="JMG227" s="19"/>
      <c r="JMH227" s="28"/>
      <c r="JMI227" s="32"/>
      <c r="JMJ227" s="20"/>
      <c r="JMK227" s="18"/>
      <c r="JML227" s="19"/>
      <c r="JMM227" s="28"/>
      <c r="JMN227" s="32"/>
      <c r="JMO227" s="20"/>
      <c r="JMP227" s="18"/>
      <c r="JMQ227" s="19"/>
      <c r="JMR227" s="28"/>
      <c r="JMS227" s="32"/>
      <c r="JMT227" s="20"/>
      <c r="JMU227" s="18"/>
      <c r="JMV227" s="19"/>
      <c r="JMW227" s="28"/>
      <c r="JMX227" s="32"/>
      <c r="JMY227" s="20"/>
      <c r="JMZ227" s="18"/>
      <c r="JNA227" s="19"/>
      <c r="JNB227" s="28"/>
      <c r="JNC227" s="32"/>
      <c r="JND227" s="20"/>
      <c r="JNE227" s="18"/>
      <c r="JNF227" s="19"/>
      <c r="JNG227" s="28"/>
      <c r="JNH227" s="32"/>
      <c r="JNI227" s="20"/>
      <c r="JNJ227" s="18"/>
      <c r="JNK227" s="19"/>
      <c r="JNL227" s="28"/>
      <c r="JNM227" s="32"/>
      <c r="JNN227" s="20"/>
      <c r="JNO227" s="18"/>
      <c r="JNP227" s="19"/>
      <c r="JNQ227" s="28"/>
      <c r="JNR227" s="32"/>
      <c r="JNS227" s="20"/>
      <c r="JNT227" s="18"/>
      <c r="JNU227" s="19"/>
      <c r="JNV227" s="28"/>
      <c r="JNW227" s="32"/>
      <c r="JNX227" s="20"/>
      <c r="JNY227" s="18"/>
      <c r="JNZ227" s="19"/>
      <c r="JOA227" s="28"/>
      <c r="JOB227" s="32"/>
      <c r="JOC227" s="20"/>
      <c r="JOD227" s="18"/>
      <c r="JOE227" s="19"/>
      <c r="JOF227" s="28"/>
      <c r="JOG227" s="32"/>
      <c r="JOH227" s="20"/>
      <c r="JOI227" s="18"/>
      <c r="JOJ227" s="19"/>
      <c r="JOK227" s="28"/>
      <c r="JOL227" s="32"/>
      <c r="JOM227" s="20"/>
      <c r="JON227" s="18"/>
      <c r="JOO227" s="19"/>
      <c r="JOP227" s="28"/>
      <c r="JOQ227" s="32"/>
      <c r="JOR227" s="20"/>
      <c r="JOS227" s="18"/>
      <c r="JOT227" s="19"/>
      <c r="JOU227" s="28"/>
      <c r="JOV227" s="32"/>
      <c r="JOW227" s="20"/>
      <c r="JOX227" s="18"/>
      <c r="JOY227" s="19"/>
      <c r="JOZ227" s="28"/>
      <c r="JPA227" s="32"/>
      <c r="JPB227" s="20"/>
      <c r="JPC227" s="18"/>
      <c r="JPD227" s="19"/>
      <c r="JPE227" s="28"/>
      <c r="JPF227" s="32"/>
      <c r="JPG227" s="20"/>
      <c r="JPH227" s="18"/>
      <c r="JPI227" s="19"/>
      <c r="JPJ227" s="28"/>
      <c r="JPK227" s="32"/>
      <c r="JPL227" s="20"/>
      <c r="JPM227" s="18"/>
      <c r="JPN227" s="19"/>
      <c r="JPO227" s="28"/>
      <c r="JPP227" s="32"/>
      <c r="JPQ227" s="20"/>
      <c r="JPR227" s="18"/>
      <c r="JPS227" s="19"/>
      <c r="JPT227" s="28"/>
      <c r="JPU227" s="32"/>
      <c r="JPV227" s="20"/>
      <c r="JPW227" s="18"/>
      <c r="JPX227" s="19"/>
      <c r="JPY227" s="28"/>
      <c r="JPZ227" s="32"/>
      <c r="JQA227" s="20"/>
      <c r="JQB227" s="18"/>
      <c r="JQC227" s="19"/>
      <c r="JQD227" s="28"/>
      <c r="JQE227" s="32"/>
      <c r="JQF227" s="20"/>
      <c r="JQG227" s="18"/>
      <c r="JQH227" s="19"/>
      <c r="JQI227" s="28"/>
      <c r="JQJ227" s="32"/>
      <c r="JQK227" s="20"/>
      <c r="JQL227" s="18"/>
      <c r="JQM227" s="19"/>
      <c r="JQN227" s="28"/>
      <c r="JQO227" s="32"/>
      <c r="JQP227" s="20"/>
      <c r="JQQ227" s="18"/>
      <c r="JQR227" s="19"/>
      <c r="JQS227" s="28"/>
      <c r="JQT227" s="32"/>
      <c r="JQU227" s="20"/>
      <c r="JQV227" s="18"/>
      <c r="JQW227" s="19"/>
      <c r="JQX227" s="28"/>
      <c r="JQY227" s="32"/>
      <c r="JQZ227" s="20"/>
      <c r="JRA227" s="18"/>
      <c r="JRB227" s="19"/>
      <c r="JRC227" s="28"/>
      <c r="JRD227" s="32"/>
      <c r="JRE227" s="20"/>
      <c r="JRF227" s="18"/>
      <c r="JRG227" s="19"/>
      <c r="JRH227" s="28"/>
      <c r="JRI227" s="32"/>
      <c r="JRJ227" s="20"/>
      <c r="JRK227" s="18"/>
      <c r="JRL227" s="19"/>
      <c r="JRM227" s="28"/>
      <c r="JRN227" s="32"/>
      <c r="JRO227" s="20"/>
      <c r="JRP227" s="18"/>
      <c r="JRQ227" s="19"/>
      <c r="JRR227" s="28"/>
      <c r="JRS227" s="32"/>
      <c r="JRT227" s="20"/>
      <c r="JRU227" s="18"/>
      <c r="JRV227" s="19"/>
      <c r="JRW227" s="28"/>
      <c r="JRX227" s="32"/>
      <c r="JRY227" s="20"/>
      <c r="JRZ227" s="18"/>
      <c r="JSA227" s="19"/>
      <c r="JSB227" s="28"/>
      <c r="JSC227" s="32"/>
      <c r="JSD227" s="20"/>
      <c r="JSE227" s="18"/>
      <c r="JSF227" s="19"/>
      <c r="JSG227" s="28"/>
      <c r="JSH227" s="32"/>
      <c r="JSI227" s="20"/>
      <c r="JSJ227" s="18"/>
      <c r="JSK227" s="19"/>
      <c r="JSL227" s="28"/>
      <c r="JSM227" s="32"/>
      <c r="JSN227" s="20"/>
      <c r="JSO227" s="18"/>
      <c r="JSP227" s="19"/>
      <c r="JSQ227" s="28"/>
      <c r="JSR227" s="32"/>
      <c r="JSS227" s="20"/>
      <c r="JST227" s="18"/>
      <c r="JSU227" s="19"/>
      <c r="JSV227" s="28"/>
      <c r="JSW227" s="32"/>
      <c r="JSX227" s="20"/>
      <c r="JSY227" s="18"/>
      <c r="JSZ227" s="19"/>
      <c r="JTA227" s="28"/>
      <c r="JTB227" s="32"/>
      <c r="JTC227" s="20"/>
      <c r="JTD227" s="18"/>
      <c r="JTE227" s="19"/>
      <c r="JTF227" s="28"/>
      <c r="JTG227" s="32"/>
      <c r="JTH227" s="20"/>
      <c r="JTI227" s="18"/>
      <c r="JTJ227" s="19"/>
      <c r="JTK227" s="28"/>
      <c r="JTL227" s="32"/>
      <c r="JTM227" s="20"/>
      <c r="JTN227" s="18"/>
      <c r="JTO227" s="19"/>
      <c r="JTP227" s="28"/>
      <c r="JTQ227" s="32"/>
      <c r="JTR227" s="20"/>
      <c r="JTS227" s="18"/>
      <c r="JTT227" s="19"/>
      <c r="JTU227" s="28"/>
      <c r="JTV227" s="32"/>
      <c r="JTW227" s="20"/>
      <c r="JTX227" s="18"/>
      <c r="JTY227" s="19"/>
      <c r="JTZ227" s="28"/>
      <c r="JUA227" s="32"/>
      <c r="JUB227" s="20"/>
      <c r="JUC227" s="18"/>
      <c r="JUD227" s="19"/>
      <c r="JUE227" s="28"/>
      <c r="JUF227" s="32"/>
      <c r="JUG227" s="20"/>
      <c r="JUH227" s="18"/>
      <c r="JUI227" s="19"/>
      <c r="JUJ227" s="28"/>
      <c r="JUK227" s="32"/>
      <c r="JUL227" s="20"/>
      <c r="JUM227" s="18"/>
      <c r="JUN227" s="19"/>
      <c r="JUO227" s="28"/>
      <c r="JUP227" s="32"/>
      <c r="JUQ227" s="20"/>
      <c r="JUR227" s="18"/>
      <c r="JUS227" s="19"/>
      <c r="JUT227" s="28"/>
      <c r="JUU227" s="32"/>
      <c r="JUV227" s="20"/>
      <c r="JUW227" s="18"/>
      <c r="JUX227" s="19"/>
      <c r="JUY227" s="28"/>
      <c r="JUZ227" s="32"/>
      <c r="JVA227" s="20"/>
      <c r="JVB227" s="18"/>
      <c r="JVC227" s="19"/>
      <c r="JVD227" s="28"/>
      <c r="JVE227" s="32"/>
      <c r="JVF227" s="20"/>
      <c r="JVG227" s="18"/>
      <c r="JVH227" s="19"/>
      <c r="JVI227" s="28"/>
      <c r="JVJ227" s="32"/>
      <c r="JVK227" s="20"/>
      <c r="JVL227" s="18"/>
      <c r="JVM227" s="19"/>
      <c r="JVN227" s="28"/>
      <c r="JVO227" s="32"/>
      <c r="JVP227" s="20"/>
      <c r="JVQ227" s="18"/>
      <c r="JVR227" s="19"/>
      <c r="JVS227" s="28"/>
      <c r="JVT227" s="32"/>
      <c r="JVU227" s="20"/>
      <c r="JVV227" s="18"/>
      <c r="JVW227" s="19"/>
      <c r="JVX227" s="28"/>
      <c r="JVY227" s="32"/>
      <c r="JVZ227" s="20"/>
      <c r="JWA227" s="18"/>
      <c r="JWB227" s="19"/>
      <c r="JWC227" s="28"/>
      <c r="JWD227" s="32"/>
      <c r="JWE227" s="20"/>
      <c r="JWF227" s="18"/>
      <c r="JWG227" s="19"/>
      <c r="JWH227" s="28"/>
      <c r="JWI227" s="32"/>
      <c r="JWJ227" s="20"/>
      <c r="JWK227" s="18"/>
      <c r="JWL227" s="19"/>
      <c r="JWM227" s="28"/>
      <c r="JWN227" s="32"/>
      <c r="JWO227" s="20"/>
      <c r="JWP227" s="18"/>
      <c r="JWQ227" s="19"/>
      <c r="JWR227" s="28"/>
      <c r="JWS227" s="32"/>
      <c r="JWT227" s="20"/>
      <c r="JWU227" s="18"/>
      <c r="JWV227" s="19"/>
      <c r="JWW227" s="28"/>
      <c r="JWX227" s="32"/>
      <c r="JWY227" s="20"/>
      <c r="JWZ227" s="18"/>
      <c r="JXA227" s="19"/>
      <c r="JXB227" s="28"/>
      <c r="JXC227" s="32"/>
      <c r="JXD227" s="20"/>
      <c r="JXE227" s="18"/>
      <c r="JXF227" s="19"/>
      <c r="JXG227" s="28"/>
      <c r="JXH227" s="32"/>
      <c r="JXI227" s="20"/>
      <c r="JXJ227" s="18"/>
      <c r="JXK227" s="19"/>
      <c r="JXL227" s="28"/>
      <c r="JXM227" s="32"/>
      <c r="JXN227" s="20"/>
      <c r="JXO227" s="18"/>
      <c r="JXP227" s="19"/>
      <c r="JXQ227" s="28"/>
      <c r="JXR227" s="32"/>
      <c r="JXS227" s="20"/>
      <c r="JXT227" s="18"/>
      <c r="JXU227" s="19"/>
      <c r="JXV227" s="28"/>
      <c r="JXW227" s="32"/>
      <c r="JXX227" s="20"/>
      <c r="JXY227" s="18"/>
      <c r="JXZ227" s="19"/>
      <c r="JYA227" s="28"/>
      <c r="JYB227" s="32"/>
      <c r="JYC227" s="20"/>
      <c r="JYD227" s="18"/>
      <c r="JYE227" s="19"/>
      <c r="JYF227" s="28"/>
      <c r="JYG227" s="32"/>
      <c r="JYH227" s="20"/>
      <c r="JYI227" s="18"/>
      <c r="JYJ227" s="19"/>
      <c r="JYK227" s="28"/>
      <c r="JYL227" s="32"/>
      <c r="JYM227" s="20"/>
      <c r="JYN227" s="18"/>
      <c r="JYO227" s="19"/>
      <c r="JYP227" s="28"/>
      <c r="JYQ227" s="32"/>
      <c r="JYR227" s="20"/>
      <c r="JYS227" s="18"/>
      <c r="JYT227" s="19"/>
      <c r="JYU227" s="28"/>
      <c r="JYV227" s="32"/>
      <c r="JYW227" s="20"/>
      <c r="JYX227" s="18"/>
      <c r="JYY227" s="19"/>
      <c r="JYZ227" s="28"/>
      <c r="JZA227" s="32"/>
      <c r="JZB227" s="20"/>
      <c r="JZC227" s="18"/>
      <c r="JZD227" s="19"/>
      <c r="JZE227" s="28"/>
      <c r="JZF227" s="32"/>
      <c r="JZG227" s="20"/>
      <c r="JZH227" s="18"/>
      <c r="JZI227" s="19"/>
      <c r="JZJ227" s="28"/>
      <c r="JZK227" s="32"/>
      <c r="JZL227" s="20"/>
      <c r="JZM227" s="18"/>
      <c r="JZN227" s="19"/>
      <c r="JZO227" s="28"/>
      <c r="JZP227" s="32"/>
      <c r="JZQ227" s="20"/>
      <c r="JZR227" s="18"/>
      <c r="JZS227" s="19"/>
      <c r="JZT227" s="28"/>
      <c r="JZU227" s="32"/>
      <c r="JZV227" s="20"/>
      <c r="JZW227" s="18"/>
      <c r="JZX227" s="19"/>
      <c r="JZY227" s="28"/>
      <c r="JZZ227" s="32"/>
      <c r="KAA227" s="20"/>
      <c r="KAB227" s="18"/>
      <c r="KAC227" s="19"/>
      <c r="KAD227" s="28"/>
      <c r="KAE227" s="32"/>
      <c r="KAF227" s="20"/>
      <c r="KAG227" s="18"/>
      <c r="KAH227" s="19"/>
      <c r="KAI227" s="28"/>
      <c r="KAJ227" s="32"/>
      <c r="KAK227" s="20"/>
      <c r="KAL227" s="18"/>
      <c r="KAM227" s="19"/>
      <c r="KAN227" s="28"/>
      <c r="KAO227" s="32"/>
      <c r="KAP227" s="20"/>
      <c r="KAQ227" s="18"/>
      <c r="KAR227" s="19"/>
      <c r="KAS227" s="28"/>
      <c r="KAT227" s="32"/>
      <c r="KAU227" s="20"/>
      <c r="KAV227" s="18"/>
      <c r="KAW227" s="19"/>
      <c r="KAX227" s="28"/>
      <c r="KAY227" s="32"/>
      <c r="KAZ227" s="20"/>
      <c r="KBA227" s="18"/>
      <c r="KBB227" s="19"/>
      <c r="KBC227" s="28"/>
      <c r="KBD227" s="32"/>
      <c r="KBE227" s="20"/>
      <c r="KBF227" s="18"/>
      <c r="KBG227" s="19"/>
      <c r="KBH227" s="28"/>
      <c r="KBI227" s="32"/>
      <c r="KBJ227" s="20"/>
      <c r="KBK227" s="18"/>
      <c r="KBL227" s="19"/>
      <c r="KBM227" s="28"/>
      <c r="KBN227" s="32"/>
      <c r="KBO227" s="20"/>
      <c r="KBP227" s="18"/>
      <c r="KBQ227" s="19"/>
      <c r="KBR227" s="28"/>
      <c r="KBS227" s="32"/>
      <c r="KBT227" s="20"/>
      <c r="KBU227" s="18"/>
      <c r="KBV227" s="19"/>
      <c r="KBW227" s="28"/>
      <c r="KBX227" s="32"/>
      <c r="KBY227" s="20"/>
      <c r="KBZ227" s="18"/>
      <c r="KCA227" s="19"/>
      <c r="KCB227" s="28"/>
      <c r="KCC227" s="32"/>
      <c r="KCD227" s="20"/>
      <c r="KCE227" s="18"/>
      <c r="KCF227" s="19"/>
      <c r="KCG227" s="28"/>
      <c r="KCH227" s="32"/>
      <c r="KCI227" s="20"/>
      <c r="KCJ227" s="18"/>
      <c r="KCK227" s="19"/>
      <c r="KCL227" s="28"/>
      <c r="KCM227" s="32"/>
      <c r="KCN227" s="20"/>
      <c r="KCO227" s="18"/>
      <c r="KCP227" s="19"/>
      <c r="KCQ227" s="28"/>
      <c r="KCR227" s="32"/>
      <c r="KCS227" s="20"/>
      <c r="KCT227" s="18"/>
      <c r="KCU227" s="19"/>
      <c r="KCV227" s="28"/>
      <c r="KCW227" s="32"/>
      <c r="KCX227" s="20"/>
      <c r="KCY227" s="18"/>
      <c r="KCZ227" s="19"/>
      <c r="KDA227" s="28"/>
      <c r="KDB227" s="32"/>
      <c r="KDC227" s="20"/>
      <c r="KDD227" s="18"/>
      <c r="KDE227" s="19"/>
      <c r="KDF227" s="28"/>
      <c r="KDG227" s="32"/>
      <c r="KDH227" s="20"/>
      <c r="KDI227" s="18"/>
      <c r="KDJ227" s="19"/>
      <c r="KDK227" s="28"/>
      <c r="KDL227" s="32"/>
      <c r="KDM227" s="20"/>
      <c r="KDN227" s="18"/>
      <c r="KDO227" s="19"/>
      <c r="KDP227" s="28"/>
      <c r="KDQ227" s="32"/>
      <c r="KDR227" s="20"/>
      <c r="KDS227" s="18"/>
      <c r="KDT227" s="19"/>
      <c r="KDU227" s="28"/>
      <c r="KDV227" s="32"/>
      <c r="KDW227" s="20"/>
      <c r="KDX227" s="18"/>
      <c r="KDY227" s="19"/>
      <c r="KDZ227" s="28"/>
      <c r="KEA227" s="32"/>
      <c r="KEB227" s="20"/>
      <c r="KEC227" s="18"/>
      <c r="KED227" s="19"/>
      <c r="KEE227" s="28"/>
      <c r="KEF227" s="32"/>
      <c r="KEG227" s="20"/>
      <c r="KEH227" s="18"/>
      <c r="KEI227" s="19"/>
      <c r="KEJ227" s="28"/>
      <c r="KEK227" s="32"/>
      <c r="KEL227" s="20"/>
      <c r="KEM227" s="18"/>
      <c r="KEN227" s="19"/>
      <c r="KEO227" s="28"/>
      <c r="KEP227" s="32"/>
      <c r="KEQ227" s="20"/>
      <c r="KER227" s="18"/>
      <c r="KES227" s="19"/>
      <c r="KET227" s="28"/>
      <c r="KEU227" s="32"/>
      <c r="KEV227" s="20"/>
      <c r="KEW227" s="18"/>
      <c r="KEX227" s="19"/>
      <c r="KEY227" s="28"/>
      <c r="KEZ227" s="32"/>
      <c r="KFA227" s="20"/>
      <c r="KFB227" s="18"/>
      <c r="KFC227" s="19"/>
      <c r="KFD227" s="28"/>
      <c r="KFE227" s="32"/>
      <c r="KFF227" s="20"/>
      <c r="KFG227" s="18"/>
      <c r="KFH227" s="19"/>
      <c r="KFI227" s="28"/>
      <c r="KFJ227" s="32"/>
      <c r="KFK227" s="20"/>
      <c r="KFL227" s="18"/>
      <c r="KFM227" s="19"/>
      <c r="KFN227" s="28"/>
      <c r="KFO227" s="32"/>
      <c r="KFP227" s="20"/>
      <c r="KFQ227" s="18"/>
      <c r="KFR227" s="19"/>
      <c r="KFS227" s="28"/>
      <c r="KFT227" s="32"/>
      <c r="KFU227" s="20"/>
      <c r="KFV227" s="18"/>
      <c r="KFW227" s="19"/>
      <c r="KFX227" s="28"/>
      <c r="KFY227" s="32"/>
      <c r="KFZ227" s="20"/>
      <c r="KGA227" s="18"/>
      <c r="KGB227" s="19"/>
      <c r="KGC227" s="28"/>
      <c r="KGD227" s="32"/>
      <c r="KGE227" s="20"/>
      <c r="KGF227" s="18"/>
      <c r="KGG227" s="19"/>
      <c r="KGH227" s="28"/>
      <c r="KGI227" s="32"/>
      <c r="KGJ227" s="20"/>
      <c r="KGK227" s="18"/>
      <c r="KGL227" s="19"/>
      <c r="KGM227" s="28"/>
      <c r="KGN227" s="32"/>
      <c r="KGO227" s="20"/>
      <c r="KGP227" s="18"/>
      <c r="KGQ227" s="19"/>
      <c r="KGR227" s="28"/>
      <c r="KGS227" s="32"/>
      <c r="KGT227" s="20"/>
      <c r="KGU227" s="18"/>
      <c r="KGV227" s="19"/>
      <c r="KGW227" s="28"/>
      <c r="KGX227" s="32"/>
      <c r="KGY227" s="20"/>
      <c r="KGZ227" s="18"/>
      <c r="KHA227" s="19"/>
      <c r="KHB227" s="28"/>
      <c r="KHC227" s="32"/>
      <c r="KHD227" s="20"/>
      <c r="KHE227" s="18"/>
      <c r="KHF227" s="19"/>
      <c r="KHG227" s="28"/>
      <c r="KHH227" s="32"/>
      <c r="KHI227" s="20"/>
      <c r="KHJ227" s="18"/>
      <c r="KHK227" s="19"/>
      <c r="KHL227" s="28"/>
      <c r="KHM227" s="32"/>
      <c r="KHN227" s="20"/>
      <c r="KHO227" s="18"/>
      <c r="KHP227" s="19"/>
      <c r="KHQ227" s="28"/>
      <c r="KHR227" s="32"/>
      <c r="KHS227" s="20"/>
      <c r="KHT227" s="18"/>
      <c r="KHU227" s="19"/>
      <c r="KHV227" s="28"/>
      <c r="KHW227" s="32"/>
      <c r="KHX227" s="20"/>
      <c r="KHY227" s="18"/>
      <c r="KHZ227" s="19"/>
      <c r="KIA227" s="28"/>
      <c r="KIB227" s="32"/>
      <c r="KIC227" s="20"/>
      <c r="KID227" s="18"/>
      <c r="KIE227" s="19"/>
      <c r="KIF227" s="28"/>
      <c r="KIG227" s="32"/>
      <c r="KIH227" s="20"/>
      <c r="KII227" s="18"/>
      <c r="KIJ227" s="19"/>
      <c r="KIK227" s="28"/>
      <c r="KIL227" s="32"/>
      <c r="KIM227" s="20"/>
      <c r="KIN227" s="18"/>
      <c r="KIO227" s="19"/>
      <c r="KIP227" s="28"/>
      <c r="KIQ227" s="32"/>
      <c r="KIR227" s="20"/>
      <c r="KIS227" s="18"/>
      <c r="KIT227" s="19"/>
      <c r="KIU227" s="28"/>
      <c r="KIV227" s="32"/>
      <c r="KIW227" s="20"/>
      <c r="KIX227" s="18"/>
      <c r="KIY227" s="19"/>
      <c r="KIZ227" s="28"/>
      <c r="KJA227" s="32"/>
      <c r="KJB227" s="20"/>
      <c r="KJC227" s="18"/>
      <c r="KJD227" s="19"/>
      <c r="KJE227" s="28"/>
      <c r="KJF227" s="32"/>
      <c r="KJG227" s="20"/>
      <c r="KJH227" s="18"/>
      <c r="KJI227" s="19"/>
      <c r="KJJ227" s="28"/>
      <c r="KJK227" s="32"/>
      <c r="KJL227" s="20"/>
      <c r="KJM227" s="18"/>
      <c r="KJN227" s="19"/>
      <c r="KJO227" s="28"/>
      <c r="KJP227" s="32"/>
      <c r="KJQ227" s="20"/>
      <c r="KJR227" s="18"/>
      <c r="KJS227" s="19"/>
      <c r="KJT227" s="28"/>
      <c r="KJU227" s="32"/>
      <c r="KJV227" s="20"/>
      <c r="KJW227" s="18"/>
      <c r="KJX227" s="19"/>
      <c r="KJY227" s="28"/>
      <c r="KJZ227" s="32"/>
      <c r="KKA227" s="20"/>
      <c r="KKB227" s="18"/>
      <c r="KKC227" s="19"/>
      <c r="KKD227" s="28"/>
      <c r="KKE227" s="32"/>
      <c r="KKF227" s="20"/>
      <c r="KKG227" s="18"/>
      <c r="KKH227" s="19"/>
      <c r="KKI227" s="28"/>
      <c r="KKJ227" s="32"/>
      <c r="KKK227" s="20"/>
      <c r="KKL227" s="18"/>
      <c r="KKM227" s="19"/>
      <c r="KKN227" s="28"/>
      <c r="KKO227" s="32"/>
      <c r="KKP227" s="20"/>
      <c r="KKQ227" s="18"/>
      <c r="KKR227" s="19"/>
      <c r="KKS227" s="28"/>
      <c r="KKT227" s="32"/>
      <c r="KKU227" s="20"/>
      <c r="KKV227" s="18"/>
      <c r="KKW227" s="19"/>
      <c r="KKX227" s="28"/>
      <c r="KKY227" s="32"/>
      <c r="KKZ227" s="20"/>
      <c r="KLA227" s="18"/>
      <c r="KLB227" s="19"/>
      <c r="KLC227" s="28"/>
      <c r="KLD227" s="32"/>
      <c r="KLE227" s="20"/>
      <c r="KLF227" s="18"/>
      <c r="KLG227" s="19"/>
      <c r="KLH227" s="28"/>
      <c r="KLI227" s="32"/>
      <c r="KLJ227" s="20"/>
      <c r="KLK227" s="18"/>
      <c r="KLL227" s="19"/>
      <c r="KLM227" s="28"/>
      <c r="KLN227" s="32"/>
      <c r="KLO227" s="20"/>
      <c r="KLP227" s="18"/>
      <c r="KLQ227" s="19"/>
      <c r="KLR227" s="28"/>
      <c r="KLS227" s="32"/>
      <c r="KLT227" s="20"/>
      <c r="KLU227" s="18"/>
      <c r="KLV227" s="19"/>
      <c r="KLW227" s="28"/>
      <c r="KLX227" s="32"/>
      <c r="KLY227" s="20"/>
      <c r="KLZ227" s="18"/>
      <c r="KMA227" s="19"/>
      <c r="KMB227" s="28"/>
      <c r="KMC227" s="32"/>
      <c r="KMD227" s="20"/>
      <c r="KME227" s="18"/>
      <c r="KMF227" s="19"/>
      <c r="KMG227" s="28"/>
      <c r="KMH227" s="32"/>
      <c r="KMI227" s="20"/>
      <c r="KMJ227" s="18"/>
      <c r="KMK227" s="19"/>
      <c r="KML227" s="28"/>
      <c r="KMM227" s="32"/>
      <c r="KMN227" s="20"/>
      <c r="KMO227" s="18"/>
      <c r="KMP227" s="19"/>
      <c r="KMQ227" s="28"/>
      <c r="KMR227" s="32"/>
      <c r="KMS227" s="20"/>
      <c r="KMT227" s="18"/>
      <c r="KMU227" s="19"/>
      <c r="KMV227" s="28"/>
      <c r="KMW227" s="32"/>
      <c r="KMX227" s="20"/>
      <c r="KMY227" s="18"/>
      <c r="KMZ227" s="19"/>
      <c r="KNA227" s="28"/>
      <c r="KNB227" s="32"/>
      <c r="KNC227" s="20"/>
      <c r="KND227" s="18"/>
      <c r="KNE227" s="19"/>
      <c r="KNF227" s="28"/>
      <c r="KNG227" s="32"/>
      <c r="KNH227" s="20"/>
      <c r="KNI227" s="18"/>
      <c r="KNJ227" s="19"/>
      <c r="KNK227" s="28"/>
      <c r="KNL227" s="32"/>
      <c r="KNM227" s="20"/>
      <c r="KNN227" s="18"/>
      <c r="KNO227" s="19"/>
      <c r="KNP227" s="28"/>
      <c r="KNQ227" s="32"/>
      <c r="KNR227" s="20"/>
      <c r="KNS227" s="18"/>
      <c r="KNT227" s="19"/>
      <c r="KNU227" s="28"/>
      <c r="KNV227" s="32"/>
      <c r="KNW227" s="20"/>
      <c r="KNX227" s="18"/>
      <c r="KNY227" s="19"/>
      <c r="KNZ227" s="28"/>
      <c r="KOA227" s="32"/>
      <c r="KOB227" s="20"/>
      <c r="KOC227" s="18"/>
      <c r="KOD227" s="19"/>
      <c r="KOE227" s="28"/>
      <c r="KOF227" s="32"/>
      <c r="KOG227" s="20"/>
      <c r="KOH227" s="18"/>
      <c r="KOI227" s="19"/>
      <c r="KOJ227" s="28"/>
      <c r="KOK227" s="32"/>
      <c r="KOL227" s="20"/>
      <c r="KOM227" s="18"/>
      <c r="KON227" s="19"/>
      <c r="KOO227" s="28"/>
      <c r="KOP227" s="32"/>
      <c r="KOQ227" s="20"/>
      <c r="KOR227" s="18"/>
      <c r="KOS227" s="19"/>
      <c r="KOT227" s="28"/>
      <c r="KOU227" s="32"/>
      <c r="KOV227" s="20"/>
      <c r="KOW227" s="18"/>
      <c r="KOX227" s="19"/>
      <c r="KOY227" s="28"/>
      <c r="KOZ227" s="32"/>
      <c r="KPA227" s="20"/>
      <c r="KPB227" s="18"/>
      <c r="KPC227" s="19"/>
      <c r="KPD227" s="28"/>
      <c r="KPE227" s="32"/>
      <c r="KPF227" s="20"/>
      <c r="KPG227" s="18"/>
      <c r="KPH227" s="19"/>
      <c r="KPI227" s="28"/>
      <c r="KPJ227" s="32"/>
      <c r="KPK227" s="20"/>
      <c r="KPL227" s="18"/>
      <c r="KPM227" s="19"/>
      <c r="KPN227" s="28"/>
      <c r="KPO227" s="32"/>
      <c r="KPP227" s="20"/>
      <c r="KPQ227" s="18"/>
      <c r="KPR227" s="19"/>
      <c r="KPS227" s="28"/>
      <c r="KPT227" s="32"/>
      <c r="KPU227" s="20"/>
      <c r="KPV227" s="18"/>
      <c r="KPW227" s="19"/>
      <c r="KPX227" s="28"/>
      <c r="KPY227" s="32"/>
      <c r="KPZ227" s="20"/>
      <c r="KQA227" s="18"/>
      <c r="KQB227" s="19"/>
      <c r="KQC227" s="28"/>
      <c r="KQD227" s="32"/>
      <c r="KQE227" s="20"/>
      <c r="KQF227" s="18"/>
      <c r="KQG227" s="19"/>
      <c r="KQH227" s="28"/>
      <c r="KQI227" s="32"/>
      <c r="KQJ227" s="20"/>
      <c r="KQK227" s="18"/>
      <c r="KQL227" s="19"/>
      <c r="KQM227" s="28"/>
      <c r="KQN227" s="32"/>
      <c r="KQO227" s="20"/>
      <c r="KQP227" s="18"/>
      <c r="KQQ227" s="19"/>
      <c r="KQR227" s="28"/>
      <c r="KQS227" s="32"/>
      <c r="KQT227" s="20"/>
      <c r="KQU227" s="18"/>
      <c r="KQV227" s="19"/>
      <c r="KQW227" s="28"/>
      <c r="KQX227" s="32"/>
      <c r="KQY227" s="20"/>
      <c r="KQZ227" s="18"/>
      <c r="KRA227" s="19"/>
      <c r="KRB227" s="28"/>
      <c r="KRC227" s="32"/>
      <c r="KRD227" s="20"/>
      <c r="KRE227" s="18"/>
      <c r="KRF227" s="19"/>
      <c r="KRG227" s="28"/>
      <c r="KRH227" s="32"/>
      <c r="KRI227" s="20"/>
      <c r="KRJ227" s="18"/>
      <c r="KRK227" s="19"/>
      <c r="KRL227" s="28"/>
      <c r="KRM227" s="32"/>
      <c r="KRN227" s="20"/>
      <c r="KRO227" s="18"/>
      <c r="KRP227" s="19"/>
      <c r="KRQ227" s="28"/>
      <c r="KRR227" s="32"/>
      <c r="KRS227" s="20"/>
      <c r="KRT227" s="18"/>
      <c r="KRU227" s="19"/>
      <c r="KRV227" s="28"/>
      <c r="KRW227" s="32"/>
      <c r="KRX227" s="20"/>
      <c r="KRY227" s="18"/>
      <c r="KRZ227" s="19"/>
      <c r="KSA227" s="28"/>
      <c r="KSB227" s="32"/>
      <c r="KSC227" s="20"/>
      <c r="KSD227" s="18"/>
      <c r="KSE227" s="19"/>
      <c r="KSF227" s="28"/>
      <c r="KSG227" s="32"/>
      <c r="KSH227" s="20"/>
      <c r="KSI227" s="18"/>
      <c r="KSJ227" s="19"/>
      <c r="KSK227" s="28"/>
      <c r="KSL227" s="32"/>
      <c r="KSM227" s="20"/>
      <c r="KSN227" s="18"/>
      <c r="KSO227" s="19"/>
      <c r="KSP227" s="28"/>
      <c r="KSQ227" s="32"/>
      <c r="KSR227" s="20"/>
      <c r="KSS227" s="18"/>
      <c r="KST227" s="19"/>
      <c r="KSU227" s="28"/>
      <c r="KSV227" s="32"/>
      <c r="KSW227" s="20"/>
      <c r="KSX227" s="18"/>
      <c r="KSY227" s="19"/>
      <c r="KSZ227" s="28"/>
      <c r="KTA227" s="32"/>
      <c r="KTB227" s="20"/>
      <c r="KTC227" s="18"/>
      <c r="KTD227" s="19"/>
      <c r="KTE227" s="28"/>
      <c r="KTF227" s="32"/>
      <c r="KTG227" s="20"/>
      <c r="KTH227" s="18"/>
      <c r="KTI227" s="19"/>
      <c r="KTJ227" s="28"/>
      <c r="KTK227" s="32"/>
      <c r="KTL227" s="20"/>
      <c r="KTM227" s="18"/>
      <c r="KTN227" s="19"/>
      <c r="KTO227" s="28"/>
      <c r="KTP227" s="32"/>
      <c r="KTQ227" s="20"/>
      <c r="KTR227" s="18"/>
      <c r="KTS227" s="19"/>
      <c r="KTT227" s="28"/>
      <c r="KTU227" s="32"/>
      <c r="KTV227" s="20"/>
      <c r="KTW227" s="18"/>
      <c r="KTX227" s="19"/>
      <c r="KTY227" s="28"/>
      <c r="KTZ227" s="32"/>
      <c r="KUA227" s="20"/>
      <c r="KUB227" s="18"/>
      <c r="KUC227" s="19"/>
      <c r="KUD227" s="28"/>
      <c r="KUE227" s="32"/>
      <c r="KUF227" s="20"/>
      <c r="KUG227" s="18"/>
      <c r="KUH227" s="19"/>
      <c r="KUI227" s="28"/>
      <c r="KUJ227" s="32"/>
      <c r="KUK227" s="20"/>
      <c r="KUL227" s="18"/>
      <c r="KUM227" s="19"/>
      <c r="KUN227" s="28"/>
      <c r="KUO227" s="32"/>
      <c r="KUP227" s="20"/>
      <c r="KUQ227" s="18"/>
      <c r="KUR227" s="19"/>
      <c r="KUS227" s="28"/>
      <c r="KUT227" s="32"/>
      <c r="KUU227" s="20"/>
      <c r="KUV227" s="18"/>
      <c r="KUW227" s="19"/>
      <c r="KUX227" s="28"/>
      <c r="KUY227" s="32"/>
      <c r="KUZ227" s="20"/>
      <c r="KVA227" s="18"/>
      <c r="KVB227" s="19"/>
      <c r="KVC227" s="28"/>
      <c r="KVD227" s="32"/>
      <c r="KVE227" s="20"/>
      <c r="KVF227" s="18"/>
      <c r="KVG227" s="19"/>
      <c r="KVH227" s="28"/>
      <c r="KVI227" s="32"/>
      <c r="KVJ227" s="20"/>
      <c r="KVK227" s="18"/>
      <c r="KVL227" s="19"/>
      <c r="KVM227" s="28"/>
      <c r="KVN227" s="32"/>
      <c r="KVO227" s="20"/>
      <c r="KVP227" s="18"/>
      <c r="KVQ227" s="19"/>
      <c r="KVR227" s="28"/>
      <c r="KVS227" s="32"/>
      <c r="KVT227" s="20"/>
      <c r="KVU227" s="18"/>
      <c r="KVV227" s="19"/>
      <c r="KVW227" s="28"/>
      <c r="KVX227" s="32"/>
      <c r="KVY227" s="20"/>
      <c r="KVZ227" s="18"/>
      <c r="KWA227" s="19"/>
      <c r="KWB227" s="28"/>
      <c r="KWC227" s="32"/>
      <c r="KWD227" s="20"/>
      <c r="KWE227" s="18"/>
      <c r="KWF227" s="19"/>
      <c r="KWG227" s="28"/>
      <c r="KWH227" s="32"/>
      <c r="KWI227" s="20"/>
      <c r="KWJ227" s="18"/>
      <c r="KWK227" s="19"/>
      <c r="KWL227" s="28"/>
      <c r="KWM227" s="32"/>
      <c r="KWN227" s="20"/>
      <c r="KWO227" s="18"/>
      <c r="KWP227" s="19"/>
      <c r="KWQ227" s="28"/>
      <c r="KWR227" s="32"/>
      <c r="KWS227" s="20"/>
      <c r="KWT227" s="18"/>
      <c r="KWU227" s="19"/>
      <c r="KWV227" s="28"/>
      <c r="KWW227" s="32"/>
      <c r="KWX227" s="20"/>
      <c r="KWY227" s="18"/>
      <c r="KWZ227" s="19"/>
      <c r="KXA227" s="28"/>
      <c r="KXB227" s="32"/>
      <c r="KXC227" s="20"/>
      <c r="KXD227" s="18"/>
      <c r="KXE227" s="19"/>
      <c r="KXF227" s="28"/>
      <c r="KXG227" s="32"/>
      <c r="KXH227" s="20"/>
      <c r="KXI227" s="18"/>
      <c r="KXJ227" s="19"/>
      <c r="KXK227" s="28"/>
      <c r="KXL227" s="32"/>
      <c r="KXM227" s="20"/>
      <c r="KXN227" s="18"/>
      <c r="KXO227" s="19"/>
      <c r="KXP227" s="28"/>
      <c r="KXQ227" s="32"/>
      <c r="KXR227" s="20"/>
      <c r="KXS227" s="18"/>
      <c r="KXT227" s="19"/>
      <c r="KXU227" s="28"/>
      <c r="KXV227" s="32"/>
      <c r="KXW227" s="20"/>
      <c r="KXX227" s="18"/>
      <c r="KXY227" s="19"/>
      <c r="KXZ227" s="28"/>
      <c r="KYA227" s="32"/>
      <c r="KYB227" s="20"/>
      <c r="KYC227" s="18"/>
      <c r="KYD227" s="19"/>
      <c r="KYE227" s="28"/>
      <c r="KYF227" s="32"/>
      <c r="KYG227" s="20"/>
      <c r="KYH227" s="18"/>
      <c r="KYI227" s="19"/>
      <c r="KYJ227" s="28"/>
      <c r="KYK227" s="32"/>
      <c r="KYL227" s="20"/>
      <c r="KYM227" s="18"/>
      <c r="KYN227" s="19"/>
      <c r="KYO227" s="28"/>
      <c r="KYP227" s="32"/>
      <c r="KYQ227" s="20"/>
      <c r="KYR227" s="18"/>
      <c r="KYS227" s="19"/>
      <c r="KYT227" s="28"/>
      <c r="KYU227" s="32"/>
      <c r="KYV227" s="20"/>
      <c r="KYW227" s="18"/>
      <c r="KYX227" s="19"/>
      <c r="KYY227" s="28"/>
      <c r="KYZ227" s="32"/>
      <c r="KZA227" s="20"/>
      <c r="KZB227" s="18"/>
      <c r="KZC227" s="19"/>
      <c r="KZD227" s="28"/>
      <c r="KZE227" s="32"/>
      <c r="KZF227" s="20"/>
      <c r="KZG227" s="18"/>
      <c r="KZH227" s="19"/>
      <c r="KZI227" s="28"/>
      <c r="KZJ227" s="32"/>
      <c r="KZK227" s="20"/>
      <c r="KZL227" s="18"/>
      <c r="KZM227" s="19"/>
      <c r="KZN227" s="28"/>
      <c r="KZO227" s="32"/>
      <c r="KZP227" s="20"/>
      <c r="KZQ227" s="18"/>
      <c r="KZR227" s="19"/>
      <c r="KZS227" s="28"/>
      <c r="KZT227" s="32"/>
      <c r="KZU227" s="20"/>
      <c r="KZV227" s="18"/>
      <c r="KZW227" s="19"/>
      <c r="KZX227" s="28"/>
      <c r="KZY227" s="32"/>
      <c r="KZZ227" s="20"/>
      <c r="LAA227" s="18"/>
      <c r="LAB227" s="19"/>
      <c r="LAC227" s="28"/>
      <c r="LAD227" s="32"/>
      <c r="LAE227" s="20"/>
      <c r="LAF227" s="18"/>
      <c r="LAG227" s="19"/>
      <c r="LAH227" s="28"/>
      <c r="LAI227" s="32"/>
      <c r="LAJ227" s="20"/>
      <c r="LAK227" s="18"/>
      <c r="LAL227" s="19"/>
      <c r="LAM227" s="28"/>
      <c r="LAN227" s="32"/>
      <c r="LAO227" s="20"/>
      <c r="LAP227" s="18"/>
      <c r="LAQ227" s="19"/>
      <c r="LAR227" s="28"/>
      <c r="LAS227" s="32"/>
      <c r="LAT227" s="20"/>
      <c r="LAU227" s="18"/>
      <c r="LAV227" s="19"/>
      <c r="LAW227" s="28"/>
      <c r="LAX227" s="32"/>
      <c r="LAY227" s="20"/>
      <c r="LAZ227" s="18"/>
      <c r="LBA227" s="19"/>
      <c r="LBB227" s="28"/>
      <c r="LBC227" s="32"/>
      <c r="LBD227" s="20"/>
      <c r="LBE227" s="18"/>
      <c r="LBF227" s="19"/>
      <c r="LBG227" s="28"/>
      <c r="LBH227" s="32"/>
      <c r="LBI227" s="20"/>
      <c r="LBJ227" s="18"/>
      <c r="LBK227" s="19"/>
      <c r="LBL227" s="28"/>
      <c r="LBM227" s="32"/>
      <c r="LBN227" s="20"/>
      <c r="LBO227" s="18"/>
      <c r="LBP227" s="19"/>
      <c r="LBQ227" s="28"/>
      <c r="LBR227" s="32"/>
      <c r="LBS227" s="20"/>
      <c r="LBT227" s="18"/>
      <c r="LBU227" s="19"/>
      <c r="LBV227" s="28"/>
      <c r="LBW227" s="32"/>
      <c r="LBX227" s="20"/>
      <c r="LBY227" s="18"/>
      <c r="LBZ227" s="19"/>
      <c r="LCA227" s="28"/>
      <c r="LCB227" s="32"/>
      <c r="LCC227" s="20"/>
      <c r="LCD227" s="18"/>
      <c r="LCE227" s="19"/>
      <c r="LCF227" s="28"/>
      <c r="LCG227" s="32"/>
      <c r="LCH227" s="20"/>
      <c r="LCI227" s="18"/>
      <c r="LCJ227" s="19"/>
      <c r="LCK227" s="28"/>
      <c r="LCL227" s="32"/>
      <c r="LCM227" s="20"/>
      <c r="LCN227" s="18"/>
      <c r="LCO227" s="19"/>
      <c r="LCP227" s="28"/>
      <c r="LCQ227" s="32"/>
      <c r="LCR227" s="20"/>
      <c r="LCS227" s="18"/>
      <c r="LCT227" s="19"/>
      <c r="LCU227" s="28"/>
      <c r="LCV227" s="32"/>
      <c r="LCW227" s="20"/>
      <c r="LCX227" s="18"/>
      <c r="LCY227" s="19"/>
      <c r="LCZ227" s="28"/>
      <c r="LDA227" s="32"/>
      <c r="LDB227" s="20"/>
      <c r="LDC227" s="18"/>
      <c r="LDD227" s="19"/>
      <c r="LDE227" s="28"/>
      <c r="LDF227" s="32"/>
      <c r="LDG227" s="20"/>
      <c r="LDH227" s="18"/>
      <c r="LDI227" s="19"/>
      <c r="LDJ227" s="28"/>
      <c r="LDK227" s="32"/>
      <c r="LDL227" s="20"/>
      <c r="LDM227" s="18"/>
      <c r="LDN227" s="19"/>
      <c r="LDO227" s="28"/>
      <c r="LDP227" s="32"/>
      <c r="LDQ227" s="20"/>
      <c r="LDR227" s="18"/>
      <c r="LDS227" s="19"/>
      <c r="LDT227" s="28"/>
      <c r="LDU227" s="32"/>
      <c r="LDV227" s="20"/>
      <c r="LDW227" s="18"/>
      <c r="LDX227" s="19"/>
      <c r="LDY227" s="28"/>
      <c r="LDZ227" s="32"/>
      <c r="LEA227" s="20"/>
      <c r="LEB227" s="18"/>
      <c r="LEC227" s="19"/>
      <c r="LED227" s="28"/>
      <c r="LEE227" s="32"/>
      <c r="LEF227" s="20"/>
      <c r="LEG227" s="18"/>
      <c r="LEH227" s="19"/>
      <c r="LEI227" s="28"/>
      <c r="LEJ227" s="32"/>
      <c r="LEK227" s="20"/>
      <c r="LEL227" s="18"/>
      <c r="LEM227" s="19"/>
      <c r="LEN227" s="28"/>
      <c r="LEO227" s="32"/>
      <c r="LEP227" s="20"/>
      <c r="LEQ227" s="18"/>
      <c r="LER227" s="19"/>
      <c r="LES227" s="28"/>
      <c r="LET227" s="32"/>
      <c r="LEU227" s="20"/>
      <c r="LEV227" s="18"/>
      <c r="LEW227" s="19"/>
      <c r="LEX227" s="28"/>
      <c r="LEY227" s="32"/>
      <c r="LEZ227" s="20"/>
      <c r="LFA227" s="18"/>
      <c r="LFB227" s="19"/>
      <c r="LFC227" s="28"/>
      <c r="LFD227" s="32"/>
      <c r="LFE227" s="20"/>
      <c r="LFF227" s="18"/>
      <c r="LFG227" s="19"/>
      <c r="LFH227" s="28"/>
      <c r="LFI227" s="32"/>
      <c r="LFJ227" s="20"/>
      <c r="LFK227" s="18"/>
      <c r="LFL227" s="19"/>
      <c r="LFM227" s="28"/>
      <c r="LFN227" s="32"/>
      <c r="LFO227" s="20"/>
      <c r="LFP227" s="18"/>
      <c r="LFQ227" s="19"/>
      <c r="LFR227" s="28"/>
      <c r="LFS227" s="32"/>
      <c r="LFT227" s="20"/>
      <c r="LFU227" s="18"/>
      <c r="LFV227" s="19"/>
      <c r="LFW227" s="28"/>
      <c r="LFX227" s="32"/>
      <c r="LFY227" s="20"/>
      <c r="LFZ227" s="18"/>
      <c r="LGA227" s="19"/>
      <c r="LGB227" s="28"/>
      <c r="LGC227" s="32"/>
      <c r="LGD227" s="20"/>
      <c r="LGE227" s="18"/>
      <c r="LGF227" s="19"/>
      <c r="LGG227" s="28"/>
      <c r="LGH227" s="32"/>
      <c r="LGI227" s="20"/>
      <c r="LGJ227" s="18"/>
      <c r="LGK227" s="19"/>
      <c r="LGL227" s="28"/>
      <c r="LGM227" s="32"/>
      <c r="LGN227" s="20"/>
      <c r="LGO227" s="18"/>
      <c r="LGP227" s="19"/>
      <c r="LGQ227" s="28"/>
      <c r="LGR227" s="32"/>
      <c r="LGS227" s="20"/>
      <c r="LGT227" s="18"/>
      <c r="LGU227" s="19"/>
      <c r="LGV227" s="28"/>
      <c r="LGW227" s="32"/>
      <c r="LGX227" s="20"/>
      <c r="LGY227" s="18"/>
      <c r="LGZ227" s="19"/>
      <c r="LHA227" s="28"/>
      <c r="LHB227" s="32"/>
      <c r="LHC227" s="20"/>
      <c r="LHD227" s="18"/>
      <c r="LHE227" s="19"/>
      <c r="LHF227" s="28"/>
      <c r="LHG227" s="32"/>
      <c r="LHH227" s="20"/>
      <c r="LHI227" s="18"/>
      <c r="LHJ227" s="19"/>
      <c r="LHK227" s="28"/>
      <c r="LHL227" s="32"/>
      <c r="LHM227" s="20"/>
      <c r="LHN227" s="18"/>
      <c r="LHO227" s="19"/>
      <c r="LHP227" s="28"/>
      <c r="LHQ227" s="32"/>
      <c r="LHR227" s="20"/>
      <c r="LHS227" s="18"/>
      <c r="LHT227" s="19"/>
      <c r="LHU227" s="28"/>
      <c r="LHV227" s="32"/>
      <c r="LHW227" s="20"/>
      <c r="LHX227" s="18"/>
      <c r="LHY227" s="19"/>
      <c r="LHZ227" s="28"/>
      <c r="LIA227" s="32"/>
      <c r="LIB227" s="20"/>
      <c r="LIC227" s="18"/>
      <c r="LID227" s="19"/>
      <c r="LIE227" s="28"/>
      <c r="LIF227" s="32"/>
      <c r="LIG227" s="20"/>
      <c r="LIH227" s="18"/>
      <c r="LII227" s="19"/>
      <c r="LIJ227" s="28"/>
      <c r="LIK227" s="32"/>
      <c r="LIL227" s="20"/>
      <c r="LIM227" s="18"/>
      <c r="LIN227" s="19"/>
      <c r="LIO227" s="28"/>
      <c r="LIP227" s="32"/>
      <c r="LIQ227" s="20"/>
      <c r="LIR227" s="18"/>
      <c r="LIS227" s="19"/>
      <c r="LIT227" s="28"/>
      <c r="LIU227" s="32"/>
      <c r="LIV227" s="20"/>
      <c r="LIW227" s="18"/>
      <c r="LIX227" s="19"/>
      <c r="LIY227" s="28"/>
      <c r="LIZ227" s="32"/>
      <c r="LJA227" s="20"/>
      <c r="LJB227" s="18"/>
      <c r="LJC227" s="19"/>
      <c r="LJD227" s="28"/>
      <c r="LJE227" s="32"/>
      <c r="LJF227" s="20"/>
      <c r="LJG227" s="18"/>
      <c r="LJH227" s="19"/>
      <c r="LJI227" s="28"/>
      <c r="LJJ227" s="32"/>
      <c r="LJK227" s="20"/>
      <c r="LJL227" s="18"/>
      <c r="LJM227" s="19"/>
      <c r="LJN227" s="28"/>
      <c r="LJO227" s="32"/>
      <c r="LJP227" s="20"/>
      <c r="LJQ227" s="18"/>
      <c r="LJR227" s="19"/>
      <c r="LJS227" s="28"/>
      <c r="LJT227" s="32"/>
      <c r="LJU227" s="20"/>
      <c r="LJV227" s="18"/>
      <c r="LJW227" s="19"/>
      <c r="LJX227" s="28"/>
      <c r="LJY227" s="32"/>
      <c r="LJZ227" s="20"/>
      <c r="LKA227" s="18"/>
      <c r="LKB227" s="19"/>
      <c r="LKC227" s="28"/>
      <c r="LKD227" s="32"/>
      <c r="LKE227" s="20"/>
      <c r="LKF227" s="18"/>
      <c r="LKG227" s="19"/>
      <c r="LKH227" s="28"/>
      <c r="LKI227" s="32"/>
      <c r="LKJ227" s="20"/>
      <c r="LKK227" s="18"/>
      <c r="LKL227" s="19"/>
      <c r="LKM227" s="28"/>
      <c r="LKN227" s="32"/>
      <c r="LKO227" s="20"/>
      <c r="LKP227" s="18"/>
      <c r="LKQ227" s="19"/>
      <c r="LKR227" s="28"/>
      <c r="LKS227" s="32"/>
      <c r="LKT227" s="20"/>
      <c r="LKU227" s="18"/>
      <c r="LKV227" s="19"/>
      <c r="LKW227" s="28"/>
      <c r="LKX227" s="32"/>
      <c r="LKY227" s="20"/>
      <c r="LKZ227" s="18"/>
      <c r="LLA227" s="19"/>
      <c r="LLB227" s="28"/>
      <c r="LLC227" s="32"/>
      <c r="LLD227" s="20"/>
      <c r="LLE227" s="18"/>
      <c r="LLF227" s="19"/>
      <c r="LLG227" s="28"/>
      <c r="LLH227" s="32"/>
      <c r="LLI227" s="20"/>
      <c r="LLJ227" s="18"/>
      <c r="LLK227" s="19"/>
      <c r="LLL227" s="28"/>
      <c r="LLM227" s="32"/>
      <c r="LLN227" s="20"/>
      <c r="LLO227" s="18"/>
      <c r="LLP227" s="19"/>
      <c r="LLQ227" s="28"/>
      <c r="LLR227" s="32"/>
      <c r="LLS227" s="20"/>
      <c r="LLT227" s="18"/>
      <c r="LLU227" s="19"/>
      <c r="LLV227" s="28"/>
      <c r="LLW227" s="32"/>
      <c r="LLX227" s="20"/>
      <c r="LLY227" s="18"/>
      <c r="LLZ227" s="19"/>
      <c r="LMA227" s="28"/>
      <c r="LMB227" s="32"/>
      <c r="LMC227" s="20"/>
      <c r="LMD227" s="18"/>
      <c r="LME227" s="19"/>
      <c r="LMF227" s="28"/>
      <c r="LMG227" s="32"/>
      <c r="LMH227" s="20"/>
      <c r="LMI227" s="18"/>
      <c r="LMJ227" s="19"/>
      <c r="LMK227" s="28"/>
      <c r="LML227" s="32"/>
      <c r="LMM227" s="20"/>
      <c r="LMN227" s="18"/>
      <c r="LMO227" s="19"/>
      <c r="LMP227" s="28"/>
      <c r="LMQ227" s="32"/>
      <c r="LMR227" s="20"/>
      <c r="LMS227" s="18"/>
      <c r="LMT227" s="19"/>
      <c r="LMU227" s="28"/>
      <c r="LMV227" s="32"/>
      <c r="LMW227" s="20"/>
      <c r="LMX227" s="18"/>
      <c r="LMY227" s="19"/>
      <c r="LMZ227" s="28"/>
      <c r="LNA227" s="32"/>
      <c r="LNB227" s="20"/>
      <c r="LNC227" s="18"/>
      <c r="LND227" s="19"/>
      <c r="LNE227" s="28"/>
      <c r="LNF227" s="32"/>
      <c r="LNG227" s="20"/>
      <c r="LNH227" s="18"/>
      <c r="LNI227" s="19"/>
      <c r="LNJ227" s="28"/>
      <c r="LNK227" s="32"/>
      <c r="LNL227" s="20"/>
      <c r="LNM227" s="18"/>
      <c r="LNN227" s="19"/>
      <c r="LNO227" s="28"/>
      <c r="LNP227" s="32"/>
      <c r="LNQ227" s="20"/>
      <c r="LNR227" s="18"/>
      <c r="LNS227" s="19"/>
      <c r="LNT227" s="28"/>
      <c r="LNU227" s="32"/>
      <c r="LNV227" s="20"/>
      <c r="LNW227" s="18"/>
      <c r="LNX227" s="19"/>
      <c r="LNY227" s="28"/>
      <c r="LNZ227" s="32"/>
      <c r="LOA227" s="20"/>
      <c r="LOB227" s="18"/>
      <c r="LOC227" s="19"/>
      <c r="LOD227" s="28"/>
      <c r="LOE227" s="32"/>
      <c r="LOF227" s="20"/>
      <c r="LOG227" s="18"/>
      <c r="LOH227" s="19"/>
      <c r="LOI227" s="28"/>
      <c r="LOJ227" s="32"/>
      <c r="LOK227" s="20"/>
      <c r="LOL227" s="18"/>
      <c r="LOM227" s="19"/>
      <c r="LON227" s="28"/>
      <c r="LOO227" s="32"/>
      <c r="LOP227" s="20"/>
      <c r="LOQ227" s="18"/>
      <c r="LOR227" s="19"/>
      <c r="LOS227" s="28"/>
      <c r="LOT227" s="32"/>
      <c r="LOU227" s="20"/>
      <c r="LOV227" s="18"/>
      <c r="LOW227" s="19"/>
      <c r="LOX227" s="28"/>
      <c r="LOY227" s="32"/>
      <c r="LOZ227" s="20"/>
      <c r="LPA227" s="18"/>
      <c r="LPB227" s="19"/>
      <c r="LPC227" s="28"/>
      <c r="LPD227" s="32"/>
      <c r="LPE227" s="20"/>
      <c r="LPF227" s="18"/>
      <c r="LPG227" s="19"/>
      <c r="LPH227" s="28"/>
      <c r="LPI227" s="32"/>
      <c r="LPJ227" s="20"/>
      <c r="LPK227" s="18"/>
      <c r="LPL227" s="19"/>
      <c r="LPM227" s="28"/>
      <c r="LPN227" s="32"/>
      <c r="LPO227" s="20"/>
      <c r="LPP227" s="18"/>
      <c r="LPQ227" s="19"/>
      <c r="LPR227" s="28"/>
      <c r="LPS227" s="32"/>
      <c r="LPT227" s="20"/>
      <c r="LPU227" s="18"/>
      <c r="LPV227" s="19"/>
      <c r="LPW227" s="28"/>
      <c r="LPX227" s="32"/>
      <c r="LPY227" s="20"/>
      <c r="LPZ227" s="18"/>
      <c r="LQA227" s="19"/>
      <c r="LQB227" s="28"/>
      <c r="LQC227" s="32"/>
      <c r="LQD227" s="20"/>
      <c r="LQE227" s="18"/>
      <c r="LQF227" s="19"/>
      <c r="LQG227" s="28"/>
      <c r="LQH227" s="32"/>
      <c r="LQI227" s="20"/>
      <c r="LQJ227" s="18"/>
      <c r="LQK227" s="19"/>
      <c r="LQL227" s="28"/>
      <c r="LQM227" s="32"/>
      <c r="LQN227" s="20"/>
      <c r="LQO227" s="18"/>
      <c r="LQP227" s="19"/>
      <c r="LQQ227" s="28"/>
      <c r="LQR227" s="32"/>
      <c r="LQS227" s="20"/>
      <c r="LQT227" s="18"/>
      <c r="LQU227" s="19"/>
      <c r="LQV227" s="28"/>
      <c r="LQW227" s="32"/>
      <c r="LQX227" s="20"/>
      <c r="LQY227" s="18"/>
      <c r="LQZ227" s="19"/>
      <c r="LRA227" s="28"/>
      <c r="LRB227" s="32"/>
      <c r="LRC227" s="20"/>
      <c r="LRD227" s="18"/>
      <c r="LRE227" s="19"/>
      <c r="LRF227" s="28"/>
      <c r="LRG227" s="32"/>
      <c r="LRH227" s="20"/>
      <c r="LRI227" s="18"/>
      <c r="LRJ227" s="19"/>
      <c r="LRK227" s="28"/>
      <c r="LRL227" s="32"/>
      <c r="LRM227" s="20"/>
      <c r="LRN227" s="18"/>
      <c r="LRO227" s="19"/>
      <c r="LRP227" s="28"/>
      <c r="LRQ227" s="32"/>
      <c r="LRR227" s="20"/>
      <c r="LRS227" s="18"/>
      <c r="LRT227" s="19"/>
      <c r="LRU227" s="28"/>
      <c r="LRV227" s="32"/>
      <c r="LRW227" s="20"/>
      <c r="LRX227" s="18"/>
      <c r="LRY227" s="19"/>
      <c r="LRZ227" s="28"/>
      <c r="LSA227" s="32"/>
      <c r="LSB227" s="20"/>
      <c r="LSC227" s="18"/>
      <c r="LSD227" s="19"/>
      <c r="LSE227" s="28"/>
      <c r="LSF227" s="32"/>
      <c r="LSG227" s="20"/>
      <c r="LSH227" s="18"/>
      <c r="LSI227" s="19"/>
      <c r="LSJ227" s="28"/>
      <c r="LSK227" s="32"/>
      <c r="LSL227" s="20"/>
      <c r="LSM227" s="18"/>
      <c r="LSN227" s="19"/>
      <c r="LSO227" s="28"/>
      <c r="LSP227" s="32"/>
      <c r="LSQ227" s="20"/>
      <c r="LSR227" s="18"/>
      <c r="LSS227" s="19"/>
      <c r="LST227" s="28"/>
      <c r="LSU227" s="32"/>
      <c r="LSV227" s="20"/>
      <c r="LSW227" s="18"/>
      <c r="LSX227" s="19"/>
      <c r="LSY227" s="28"/>
      <c r="LSZ227" s="32"/>
      <c r="LTA227" s="20"/>
      <c r="LTB227" s="18"/>
      <c r="LTC227" s="19"/>
      <c r="LTD227" s="28"/>
      <c r="LTE227" s="32"/>
      <c r="LTF227" s="20"/>
      <c r="LTG227" s="18"/>
      <c r="LTH227" s="19"/>
      <c r="LTI227" s="28"/>
      <c r="LTJ227" s="32"/>
      <c r="LTK227" s="20"/>
      <c r="LTL227" s="18"/>
      <c r="LTM227" s="19"/>
      <c r="LTN227" s="28"/>
      <c r="LTO227" s="32"/>
      <c r="LTP227" s="20"/>
      <c r="LTQ227" s="18"/>
      <c r="LTR227" s="19"/>
      <c r="LTS227" s="28"/>
      <c r="LTT227" s="32"/>
      <c r="LTU227" s="20"/>
      <c r="LTV227" s="18"/>
      <c r="LTW227" s="19"/>
      <c r="LTX227" s="28"/>
      <c r="LTY227" s="32"/>
      <c r="LTZ227" s="20"/>
      <c r="LUA227" s="18"/>
      <c r="LUB227" s="19"/>
      <c r="LUC227" s="28"/>
      <c r="LUD227" s="32"/>
      <c r="LUE227" s="20"/>
      <c r="LUF227" s="18"/>
      <c r="LUG227" s="19"/>
      <c r="LUH227" s="28"/>
      <c r="LUI227" s="32"/>
      <c r="LUJ227" s="20"/>
      <c r="LUK227" s="18"/>
      <c r="LUL227" s="19"/>
      <c r="LUM227" s="28"/>
      <c r="LUN227" s="32"/>
      <c r="LUO227" s="20"/>
      <c r="LUP227" s="18"/>
      <c r="LUQ227" s="19"/>
      <c r="LUR227" s="28"/>
      <c r="LUS227" s="32"/>
      <c r="LUT227" s="20"/>
      <c r="LUU227" s="18"/>
      <c r="LUV227" s="19"/>
      <c r="LUW227" s="28"/>
      <c r="LUX227" s="32"/>
      <c r="LUY227" s="20"/>
      <c r="LUZ227" s="18"/>
      <c r="LVA227" s="19"/>
      <c r="LVB227" s="28"/>
      <c r="LVC227" s="32"/>
      <c r="LVD227" s="20"/>
      <c r="LVE227" s="18"/>
      <c r="LVF227" s="19"/>
      <c r="LVG227" s="28"/>
      <c r="LVH227" s="32"/>
      <c r="LVI227" s="20"/>
      <c r="LVJ227" s="18"/>
      <c r="LVK227" s="19"/>
      <c r="LVL227" s="28"/>
      <c r="LVM227" s="32"/>
      <c r="LVN227" s="20"/>
      <c r="LVO227" s="18"/>
      <c r="LVP227" s="19"/>
      <c r="LVQ227" s="28"/>
      <c r="LVR227" s="32"/>
      <c r="LVS227" s="20"/>
      <c r="LVT227" s="18"/>
      <c r="LVU227" s="19"/>
      <c r="LVV227" s="28"/>
      <c r="LVW227" s="32"/>
      <c r="LVX227" s="20"/>
      <c r="LVY227" s="18"/>
      <c r="LVZ227" s="19"/>
      <c r="LWA227" s="28"/>
      <c r="LWB227" s="32"/>
      <c r="LWC227" s="20"/>
      <c r="LWD227" s="18"/>
      <c r="LWE227" s="19"/>
      <c r="LWF227" s="28"/>
      <c r="LWG227" s="32"/>
      <c r="LWH227" s="20"/>
      <c r="LWI227" s="18"/>
      <c r="LWJ227" s="19"/>
      <c r="LWK227" s="28"/>
      <c r="LWL227" s="32"/>
      <c r="LWM227" s="20"/>
      <c r="LWN227" s="18"/>
      <c r="LWO227" s="19"/>
      <c r="LWP227" s="28"/>
      <c r="LWQ227" s="32"/>
      <c r="LWR227" s="20"/>
      <c r="LWS227" s="18"/>
      <c r="LWT227" s="19"/>
      <c r="LWU227" s="28"/>
      <c r="LWV227" s="32"/>
      <c r="LWW227" s="20"/>
      <c r="LWX227" s="18"/>
      <c r="LWY227" s="19"/>
      <c r="LWZ227" s="28"/>
      <c r="LXA227" s="32"/>
      <c r="LXB227" s="20"/>
      <c r="LXC227" s="18"/>
      <c r="LXD227" s="19"/>
      <c r="LXE227" s="28"/>
      <c r="LXF227" s="32"/>
      <c r="LXG227" s="20"/>
      <c r="LXH227" s="18"/>
      <c r="LXI227" s="19"/>
      <c r="LXJ227" s="28"/>
      <c r="LXK227" s="32"/>
      <c r="LXL227" s="20"/>
      <c r="LXM227" s="18"/>
      <c r="LXN227" s="19"/>
      <c r="LXO227" s="28"/>
      <c r="LXP227" s="32"/>
      <c r="LXQ227" s="20"/>
      <c r="LXR227" s="18"/>
      <c r="LXS227" s="19"/>
      <c r="LXT227" s="28"/>
      <c r="LXU227" s="32"/>
      <c r="LXV227" s="20"/>
      <c r="LXW227" s="18"/>
      <c r="LXX227" s="19"/>
      <c r="LXY227" s="28"/>
      <c r="LXZ227" s="32"/>
      <c r="LYA227" s="20"/>
      <c r="LYB227" s="18"/>
      <c r="LYC227" s="19"/>
      <c r="LYD227" s="28"/>
      <c r="LYE227" s="32"/>
      <c r="LYF227" s="20"/>
      <c r="LYG227" s="18"/>
      <c r="LYH227" s="19"/>
      <c r="LYI227" s="28"/>
      <c r="LYJ227" s="32"/>
      <c r="LYK227" s="20"/>
      <c r="LYL227" s="18"/>
      <c r="LYM227" s="19"/>
      <c r="LYN227" s="28"/>
      <c r="LYO227" s="32"/>
      <c r="LYP227" s="20"/>
      <c r="LYQ227" s="18"/>
      <c r="LYR227" s="19"/>
      <c r="LYS227" s="28"/>
      <c r="LYT227" s="32"/>
      <c r="LYU227" s="20"/>
      <c r="LYV227" s="18"/>
      <c r="LYW227" s="19"/>
      <c r="LYX227" s="28"/>
      <c r="LYY227" s="32"/>
      <c r="LYZ227" s="20"/>
      <c r="LZA227" s="18"/>
      <c r="LZB227" s="19"/>
      <c r="LZC227" s="28"/>
      <c r="LZD227" s="32"/>
      <c r="LZE227" s="20"/>
      <c r="LZF227" s="18"/>
      <c r="LZG227" s="19"/>
      <c r="LZH227" s="28"/>
      <c r="LZI227" s="32"/>
      <c r="LZJ227" s="20"/>
      <c r="LZK227" s="18"/>
      <c r="LZL227" s="19"/>
      <c r="LZM227" s="28"/>
      <c r="LZN227" s="32"/>
      <c r="LZO227" s="20"/>
      <c r="LZP227" s="18"/>
      <c r="LZQ227" s="19"/>
      <c r="LZR227" s="28"/>
      <c r="LZS227" s="32"/>
      <c r="LZT227" s="20"/>
      <c r="LZU227" s="18"/>
      <c r="LZV227" s="19"/>
      <c r="LZW227" s="28"/>
      <c r="LZX227" s="32"/>
      <c r="LZY227" s="20"/>
      <c r="LZZ227" s="18"/>
      <c r="MAA227" s="19"/>
      <c r="MAB227" s="28"/>
      <c r="MAC227" s="32"/>
      <c r="MAD227" s="20"/>
      <c r="MAE227" s="18"/>
      <c r="MAF227" s="19"/>
      <c r="MAG227" s="28"/>
      <c r="MAH227" s="32"/>
      <c r="MAI227" s="20"/>
      <c r="MAJ227" s="18"/>
      <c r="MAK227" s="19"/>
      <c r="MAL227" s="28"/>
      <c r="MAM227" s="32"/>
      <c r="MAN227" s="20"/>
      <c r="MAO227" s="18"/>
      <c r="MAP227" s="19"/>
      <c r="MAQ227" s="28"/>
      <c r="MAR227" s="32"/>
      <c r="MAS227" s="20"/>
      <c r="MAT227" s="18"/>
      <c r="MAU227" s="19"/>
      <c r="MAV227" s="28"/>
      <c r="MAW227" s="32"/>
      <c r="MAX227" s="20"/>
      <c r="MAY227" s="18"/>
      <c r="MAZ227" s="19"/>
      <c r="MBA227" s="28"/>
      <c r="MBB227" s="32"/>
      <c r="MBC227" s="20"/>
      <c r="MBD227" s="18"/>
      <c r="MBE227" s="19"/>
      <c r="MBF227" s="28"/>
      <c r="MBG227" s="32"/>
      <c r="MBH227" s="20"/>
      <c r="MBI227" s="18"/>
      <c r="MBJ227" s="19"/>
      <c r="MBK227" s="28"/>
      <c r="MBL227" s="32"/>
      <c r="MBM227" s="20"/>
      <c r="MBN227" s="18"/>
      <c r="MBO227" s="19"/>
      <c r="MBP227" s="28"/>
      <c r="MBQ227" s="32"/>
      <c r="MBR227" s="20"/>
      <c r="MBS227" s="18"/>
      <c r="MBT227" s="19"/>
      <c r="MBU227" s="28"/>
      <c r="MBV227" s="32"/>
      <c r="MBW227" s="20"/>
      <c r="MBX227" s="18"/>
      <c r="MBY227" s="19"/>
      <c r="MBZ227" s="28"/>
      <c r="MCA227" s="32"/>
      <c r="MCB227" s="20"/>
      <c r="MCC227" s="18"/>
      <c r="MCD227" s="19"/>
      <c r="MCE227" s="28"/>
      <c r="MCF227" s="32"/>
      <c r="MCG227" s="20"/>
      <c r="MCH227" s="18"/>
      <c r="MCI227" s="19"/>
      <c r="MCJ227" s="28"/>
      <c r="MCK227" s="32"/>
      <c r="MCL227" s="20"/>
      <c r="MCM227" s="18"/>
      <c r="MCN227" s="19"/>
      <c r="MCO227" s="28"/>
      <c r="MCP227" s="32"/>
      <c r="MCQ227" s="20"/>
      <c r="MCR227" s="18"/>
      <c r="MCS227" s="19"/>
      <c r="MCT227" s="28"/>
      <c r="MCU227" s="32"/>
      <c r="MCV227" s="20"/>
      <c r="MCW227" s="18"/>
      <c r="MCX227" s="19"/>
      <c r="MCY227" s="28"/>
      <c r="MCZ227" s="32"/>
      <c r="MDA227" s="20"/>
      <c r="MDB227" s="18"/>
      <c r="MDC227" s="19"/>
      <c r="MDD227" s="28"/>
      <c r="MDE227" s="32"/>
      <c r="MDF227" s="20"/>
      <c r="MDG227" s="18"/>
      <c r="MDH227" s="19"/>
      <c r="MDI227" s="28"/>
      <c r="MDJ227" s="32"/>
      <c r="MDK227" s="20"/>
      <c r="MDL227" s="18"/>
      <c r="MDM227" s="19"/>
      <c r="MDN227" s="28"/>
      <c r="MDO227" s="32"/>
      <c r="MDP227" s="20"/>
      <c r="MDQ227" s="18"/>
      <c r="MDR227" s="19"/>
      <c r="MDS227" s="28"/>
      <c r="MDT227" s="32"/>
      <c r="MDU227" s="20"/>
      <c r="MDV227" s="18"/>
      <c r="MDW227" s="19"/>
      <c r="MDX227" s="28"/>
      <c r="MDY227" s="32"/>
      <c r="MDZ227" s="20"/>
      <c r="MEA227" s="18"/>
      <c r="MEB227" s="19"/>
      <c r="MEC227" s="28"/>
      <c r="MED227" s="32"/>
      <c r="MEE227" s="20"/>
      <c r="MEF227" s="18"/>
      <c r="MEG227" s="19"/>
      <c r="MEH227" s="28"/>
      <c r="MEI227" s="32"/>
      <c r="MEJ227" s="20"/>
      <c r="MEK227" s="18"/>
      <c r="MEL227" s="19"/>
      <c r="MEM227" s="28"/>
      <c r="MEN227" s="32"/>
      <c r="MEO227" s="20"/>
      <c r="MEP227" s="18"/>
      <c r="MEQ227" s="19"/>
      <c r="MER227" s="28"/>
      <c r="MES227" s="32"/>
      <c r="MET227" s="20"/>
      <c r="MEU227" s="18"/>
      <c r="MEV227" s="19"/>
      <c r="MEW227" s="28"/>
      <c r="MEX227" s="32"/>
      <c r="MEY227" s="20"/>
      <c r="MEZ227" s="18"/>
      <c r="MFA227" s="19"/>
      <c r="MFB227" s="28"/>
      <c r="MFC227" s="32"/>
      <c r="MFD227" s="20"/>
      <c r="MFE227" s="18"/>
      <c r="MFF227" s="19"/>
      <c r="MFG227" s="28"/>
      <c r="MFH227" s="32"/>
      <c r="MFI227" s="20"/>
      <c r="MFJ227" s="18"/>
      <c r="MFK227" s="19"/>
      <c r="MFL227" s="28"/>
      <c r="MFM227" s="32"/>
      <c r="MFN227" s="20"/>
      <c r="MFO227" s="18"/>
      <c r="MFP227" s="19"/>
      <c r="MFQ227" s="28"/>
      <c r="MFR227" s="32"/>
      <c r="MFS227" s="20"/>
      <c r="MFT227" s="18"/>
      <c r="MFU227" s="19"/>
      <c r="MFV227" s="28"/>
      <c r="MFW227" s="32"/>
      <c r="MFX227" s="20"/>
      <c r="MFY227" s="18"/>
      <c r="MFZ227" s="19"/>
      <c r="MGA227" s="28"/>
      <c r="MGB227" s="32"/>
      <c r="MGC227" s="20"/>
      <c r="MGD227" s="18"/>
      <c r="MGE227" s="19"/>
      <c r="MGF227" s="28"/>
      <c r="MGG227" s="32"/>
      <c r="MGH227" s="20"/>
      <c r="MGI227" s="18"/>
      <c r="MGJ227" s="19"/>
      <c r="MGK227" s="28"/>
      <c r="MGL227" s="32"/>
      <c r="MGM227" s="20"/>
      <c r="MGN227" s="18"/>
      <c r="MGO227" s="19"/>
      <c r="MGP227" s="28"/>
      <c r="MGQ227" s="32"/>
      <c r="MGR227" s="20"/>
      <c r="MGS227" s="18"/>
      <c r="MGT227" s="19"/>
      <c r="MGU227" s="28"/>
      <c r="MGV227" s="32"/>
      <c r="MGW227" s="20"/>
      <c r="MGX227" s="18"/>
      <c r="MGY227" s="19"/>
      <c r="MGZ227" s="28"/>
      <c r="MHA227" s="32"/>
      <c r="MHB227" s="20"/>
      <c r="MHC227" s="18"/>
      <c r="MHD227" s="19"/>
      <c r="MHE227" s="28"/>
      <c r="MHF227" s="32"/>
      <c r="MHG227" s="20"/>
      <c r="MHH227" s="18"/>
      <c r="MHI227" s="19"/>
      <c r="MHJ227" s="28"/>
      <c r="MHK227" s="32"/>
      <c r="MHL227" s="20"/>
      <c r="MHM227" s="18"/>
      <c r="MHN227" s="19"/>
      <c r="MHO227" s="28"/>
      <c r="MHP227" s="32"/>
      <c r="MHQ227" s="20"/>
      <c r="MHR227" s="18"/>
      <c r="MHS227" s="19"/>
      <c r="MHT227" s="28"/>
      <c r="MHU227" s="32"/>
      <c r="MHV227" s="20"/>
      <c r="MHW227" s="18"/>
      <c r="MHX227" s="19"/>
      <c r="MHY227" s="28"/>
      <c r="MHZ227" s="32"/>
      <c r="MIA227" s="20"/>
      <c r="MIB227" s="18"/>
      <c r="MIC227" s="19"/>
      <c r="MID227" s="28"/>
      <c r="MIE227" s="32"/>
      <c r="MIF227" s="20"/>
      <c r="MIG227" s="18"/>
      <c r="MIH227" s="19"/>
      <c r="MII227" s="28"/>
      <c r="MIJ227" s="32"/>
      <c r="MIK227" s="20"/>
      <c r="MIL227" s="18"/>
      <c r="MIM227" s="19"/>
      <c r="MIN227" s="28"/>
      <c r="MIO227" s="32"/>
      <c r="MIP227" s="20"/>
      <c r="MIQ227" s="18"/>
      <c r="MIR227" s="19"/>
      <c r="MIS227" s="28"/>
      <c r="MIT227" s="32"/>
      <c r="MIU227" s="20"/>
      <c r="MIV227" s="18"/>
      <c r="MIW227" s="19"/>
      <c r="MIX227" s="28"/>
      <c r="MIY227" s="32"/>
      <c r="MIZ227" s="20"/>
      <c r="MJA227" s="18"/>
      <c r="MJB227" s="19"/>
      <c r="MJC227" s="28"/>
      <c r="MJD227" s="32"/>
      <c r="MJE227" s="20"/>
      <c r="MJF227" s="18"/>
      <c r="MJG227" s="19"/>
      <c r="MJH227" s="28"/>
      <c r="MJI227" s="32"/>
      <c r="MJJ227" s="20"/>
      <c r="MJK227" s="18"/>
      <c r="MJL227" s="19"/>
      <c r="MJM227" s="28"/>
      <c r="MJN227" s="32"/>
      <c r="MJO227" s="20"/>
      <c r="MJP227" s="18"/>
      <c r="MJQ227" s="19"/>
      <c r="MJR227" s="28"/>
      <c r="MJS227" s="32"/>
      <c r="MJT227" s="20"/>
      <c r="MJU227" s="18"/>
      <c r="MJV227" s="19"/>
      <c r="MJW227" s="28"/>
      <c r="MJX227" s="32"/>
      <c r="MJY227" s="20"/>
      <c r="MJZ227" s="18"/>
      <c r="MKA227" s="19"/>
      <c r="MKB227" s="28"/>
      <c r="MKC227" s="32"/>
      <c r="MKD227" s="20"/>
      <c r="MKE227" s="18"/>
      <c r="MKF227" s="19"/>
      <c r="MKG227" s="28"/>
      <c r="MKH227" s="32"/>
      <c r="MKI227" s="20"/>
      <c r="MKJ227" s="18"/>
      <c r="MKK227" s="19"/>
      <c r="MKL227" s="28"/>
      <c r="MKM227" s="32"/>
      <c r="MKN227" s="20"/>
      <c r="MKO227" s="18"/>
      <c r="MKP227" s="19"/>
      <c r="MKQ227" s="28"/>
      <c r="MKR227" s="32"/>
      <c r="MKS227" s="20"/>
      <c r="MKT227" s="18"/>
      <c r="MKU227" s="19"/>
      <c r="MKV227" s="28"/>
      <c r="MKW227" s="32"/>
      <c r="MKX227" s="20"/>
      <c r="MKY227" s="18"/>
      <c r="MKZ227" s="19"/>
      <c r="MLA227" s="28"/>
      <c r="MLB227" s="32"/>
      <c r="MLC227" s="20"/>
      <c r="MLD227" s="18"/>
      <c r="MLE227" s="19"/>
      <c r="MLF227" s="28"/>
      <c r="MLG227" s="32"/>
      <c r="MLH227" s="20"/>
      <c r="MLI227" s="18"/>
      <c r="MLJ227" s="19"/>
      <c r="MLK227" s="28"/>
      <c r="MLL227" s="32"/>
      <c r="MLM227" s="20"/>
      <c r="MLN227" s="18"/>
      <c r="MLO227" s="19"/>
      <c r="MLP227" s="28"/>
      <c r="MLQ227" s="32"/>
      <c r="MLR227" s="20"/>
      <c r="MLS227" s="18"/>
      <c r="MLT227" s="19"/>
      <c r="MLU227" s="28"/>
      <c r="MLV227" s="32"/>
      <c r="MLW227" s="20"/>
      <c r="MLX227" s="18"/>
      <c r="MLY227" s="19"/>
      <c r="MLZ227" s="28"/>
      <c r="MMA227" s="32"/>
      <c r="MMB227" s="20"/>
      <c r="MMC227" s="18"/>
      <c r="MMD227" s="19"/>
      <c r="MME227" s="28"/>
      <c r="MMF227" s="32"/>
      <c r="MMG227" s="20"/>
      <c r="MMH227" s="18"/>
      <c r="MMI227" s="19"/>
      <c r="MMJ227" s="28"/>
      <c r="MMK227" s="32"/>
      <c r="MML227" s="20"/>
      <c r="MMM227" s="18"/>
      <c r="MMN227" s="19"/>
      <c r="MMO227" s="28"/>
      <c r="MMP227" s="32"/>
      <c r="MMQ227" s="20"/>
      <c r="MMR227" s="18"/>
      <c r="MMS227" s="19"/>
      <c r="MMT227" s="28"/>
      <c r="MMU227" s="32"/>
      <c r="MMV227" s="20"/>
      <c r="MMW227" s="18"/>
      <c r="MMX227" s="19"/>
      <c r="MMY227" s="28"/>
      <c r="MMZ227" s="32"/>
      <c r="MNA227" s="20"/>
      <c r="MNB227" s="18"/>
      <c r="MNC227" s="19"/>
      <c r="MND227" s="28"/>
      <c r="MNE227" s="32"/>
      <c r="MNF227" s="20"/>
      <c r="MNG227" s="18"/>
      <c r="MNH227" s="19"/>
      <c r="MNI227" s="28"/>
      <c r="MNJ227" s="32"/>
      <c r="MNK227" s="20"/>
      <c r="MNL227" s="18"/>
      <c r="MNM227" s="19"/>
      <c r="MNN227" s="28"/>
      <c r="MNO227" s="32"/>
      <c r="MNP227" s="20"/>
      <c r="MNQ227" s="18"/>
      <c r="MNR227" s="19"/>
      <c r="MNS227" s="28"/>
      <c r="MNT227" s="32"/>
      <c r="MNU227" s="20"/>
      <c r="MNV227" s="18"/>
      <c r="MNW227" s="19"/>
      <c r="MNX227" s="28"/>
      <c r="MNY227" s="32"/>
      <c r="MNZ227" s="20"/>
      <c r="MOA227" s="18"/>
      <c r="MOB227" s="19"/>
      <c r="MOC227" s="28"/>
      <c r="MOD227" s="32"/>
      <c r="MOE227" s="20"/>
      <c r="MOF227" s="18"/>
      <c r="MOG227" s="19"/>
      <c r="MOH227" s="28"/>
      <c r="MOI227" s="32"/>
      <c r="MOJ227" s="20"/>
      <c r="MOK227" s="18"/>
      <c r="MOL227" s="19"/>
      <c r="MOM227" s="28"/>
      <c r="MON227" s="32"/>
      <c r="MOO227" s="20"/>
      <c r="MOP227" s="18"/>
      <c r="MOQ227" s="19"/>
      <c r="MOR227" s="28"/>
      <c r="MOS227" s="32"/>
      <c r="MOT227" s="20"/>
      <c r="MOU227" s="18"/>
      <c r="MOV227" s="19"/>
      <c r="MOW227" s="28"/>
      <c r="MOX227" s="32"/>
      <c r="MOY227" s="20"/>
      <c r="MOZ227" s="18"/>
      <c r="MPA227" s="19"/>
      <c r="MPB227" s="28"/>
      <c r="MPC227" s="32"/>
      <c r="MPD227" s="20"/>
      <c r="MPE227" s="18"/>
      <c r="MPF227" s="19"/>
      <c r="MPG227" s="28"/>
      <c r="MPH227" s="32"/>
      <c r="MPI227" s="20"/>
      <c r="MPJ227" s="18"/>
      <c r="MPK227" s="19"/>
      <c r="MPL227" s="28"/>
      <c r="MPM227" s="32"/>
      <c r="MPN227" s="20"/>
      <c r="MPO227" s="18"/>
      <c r="MPP227" s="19"/>
      <c r="MPQ227" s="28"/>
      <c r="MPR227" s="32"/>
      <c r="MPS227" s="20"/>
      <c r="MPT227" s="18"/>
      <c r="MPU227" s="19"/>
      <c r="MPV227" s="28"/>
      <c r="MPW227" s="32"/>
      <c r="MPX227" s="20"/>
      <c r="MPY227" s="18"/>
      <c r="MPZ227" s="19"/>
      <c r="MQA227" s="28"/>
      <c r="MQB227" s="32"/>
      <c r="MQC227" s="20"/>
      <c r="MQD227" s="18"/>
      <c r="MQE227" s="19"/>
      <c r="MQF227" s="28"/>
      <c r="MQG227" s="32"/>
      <c r="MQH227" s="20"/>
      <c r="MQI227" s="18"/>
      <c r="MQJ227" s="19"/>
      <c r="MQK227" s="28"/>
      <c r="MQL227" s="32"/>
      <c r="MQM227" s="20"/>
      <c r="MQN227" s="18"/>
      <c r="MQO227" s="19"/>
      <c r="MQP227" s="28"/>
      <c r="MQQ227" s="32"/>
      <c r="MQR227" s="20"/>
      <c r="MQS227" s="18"/>
      <c r="MQT227" s="19"/>
      <c r="MQU227" s="28"/>
      <c r="MQV227" s="32"/>
      <c r="MQW227" s="20"/>
      <c r="MQX227" s="18"/>
      <c r="MQY227" s="19"/>
      <c r="MQZ227" s="28"/>
      <c r="MRA227" s="32"/>
      <c r="MRB227" s="20"/>
      <c r="MRC227" s="18"/>
      <c r="MRD227" s="19"/>
      <c r="MRE227" s="28"/>
      <c r="MRF227" s="32"/>
      <c r="MRG227" s="20"/>
      <c r="MRH227" s="18"/>
      <c r="MRI227" s="19"/>
      <c r="MRJ227" s="28"/>
      <c r="MRK227" s="32"/>
      <c r="MRL227" s="20"/>
      <c r="MRM227" s="18"/>
      <c r="MRN227" s="19"/>
      <c r="MRO227" s="28"/>
      <c r="MRP227" s="32"/>
      <c r="MRQ227" s="20"/>
      <c r="MRR227" s="18"/>
      <c r="MRS227" s="19"/>
      <c r="MRT227" s="28"/>
      <c r="MRU227" s="32"/>
      <c r="MRV227" s="20"/>
      <c r="MRW227" s="18"/>
      <c r="MRX227" s="19"/>
      <c r="MRY227" s="28"/>
      <c r="MRZ227" s="32"/>
      <c r="MSA227" s="20"/>
      <c r="MSB227" s="18"/>
      <c r="MSC227" s="19"/>
      <c r="MSD227" s="28"/>
      <c r="MSE227" s="32"/>
      <c r="MSF227" s="20"/>
      <c r="MSG227" s="18"/>
      <c r="MSH227" s="19"/>
      <c r="MSI227" s="28"/>
      <c r="MSJ227" s="32"/>
      <c r="MSK227" s="20"/>
      <c r="MSL227" s="18"/>
      <c r="MSM227" s="19"/>
      <c r="MSN227" s="28"/>
      <c r="MSO227" s="32"/>
      <c r="MSP227" s="20"/>
      <c r="MSQ227" s="18"/>
      <c r="MSR227" s="19"/>
      <c r="MSS227" s="28"/>
      <c r="MST227" s="32"/>
      <c r="MSU227" s="20"/>
      <c r="MSV227" s="18"/>
      <c r="MSW227" s="19"/>
      <c r="MSX227" s="28"/>
      <c r="MSY227" s="32"/>
      <c r="MSZ227" s="20"/>
      <c r="MTA227" s="18"/>
      <c r="MTB227" s="19"/>
      <c r="MTC227" s="28"/>
      <c r="MTD227" s="32"/>
      <c r="MTE227" s="20"/>
      <c r="MTF227" s="18"/>
      <c r="MTG227" s="19"/>
      <c r="MTH227" s="28"/>
      <c r="MTI227" s="32"/>
      <c r="MTJ227" s="20"/>
      <c r="MTK227" s="18"/>
      <c r="MTL227" s="19"/>
      <c r="MTM227" s="28"/>
      <c r="MTN227" s="32"/>
      <c r="MTO227" s="20"/>
      <c r="MTP227" s="18"/>
      <c r="MTQ227" s="19"/>
      <c r="MTR227" s="28"/>
      <c r="MTS227" s="32"/>
      <c r="MTT227" s="20"/>
      <c r="MTU227" s="18"/>
      <c r="MTV227" s="19"/>
      <c r="MTW227" s="28"/>
      <c r="MTX227" s="32"/>
      <c r="MTY227" s="20"/>
      <c r="MTZ227" s="18"/>
      <c r="MUA227" s="19"/>
      <c r="MUB227" s="28"/>
      <c r="MUC227" s="32"/>
      <c r="MUD227" s="20"/>
      <c r="MUE227" s="18"/>
      <c r="MUF227" s="19"/>
      <c r="MUG227" s="28"/>
      <c r="MUH227" s="32"/>
      <c r="MUI227" s="20"/>
      <c r="MUJ227" s="18"/>
      <c r="MUK227" s="19"/>
      <c r="MUL227" s="28"/>
      <c r="MUM227" s="32"/>
      <c r="MUN227" s="20"/>
      <c r="MUO227" s="18"/>
      <c r="MUP227" s="19"/>
      <c r="MUQ227" s="28"/>
      <c r="MUR227" s="32"/>
      <c r="MUS227" s="20"/>
      <c r="MUT227" s="18"/>
      <c r="MUU227" s="19"/>
      <c r="MUV227" s="28"/>
      <c r="MUW227" s="32"/>
      <c r="MUX227" s="20"/>
      <c r="MUY227" s="18"/>
      <c r="MUZ227" s="19"/>
      <c r="MVA227" s="28"/>
      <c r="MVB227" s="32"/>
      <c r="MVC227" s="20"/>
      <c r="MVD227" s="18"/>
      <c r="MVE227" s="19"/>
      <c r="MVF227" s="28"/>
      <c r="MVG227" s="32"/>
      <c r="MVH227" s="20"/>
      <c r="MVI227" s="18"/>
      <c r="MVJ227" s="19"/>
      <c r="MVK227" s="28"/>
      <c r="MVL227" s="32"/>
      <c r="MVM227" s="20"/>
      <c r="MVN227" s="18"/>
      <c r="MVO227" s="19"/>
      <c r="MVP227" s="28"/>
      <c r="MVQ227" s="32"/>
      <c r="MVR227" s="20"/>
      <c r="MVS227" s="18"/>
      <c r="MVT227" s="19"/>
      <c r="MVU227" s="28"/>
      <c r="MVV227" s="32"/>
      <c r="MVW227" s="20"/>
      <c r="MVX227" s="18"/>
      <c r="MVY227" s="19"/>
      <c r="MVZ227" s="28"/>
      <c r="MWA227" s="32"/>
      <c r="MWB227" s="20"/>
      <c r="MWC227" s="18"/>
      <c r="MWD227" s="19"/>
      <c r="MWE227" s="28"/>
      <c r="MWF227" s="32"/>
      <c r="MWG227" s="20"/>
      <c r="MWH227" s="18"/>
      <c r="MWI227" s="19"/>
      <c r="MWJ227" s="28"/>
      <c r="MWK227" s="32"/>
      <c r="MWL227" s="20"/>
      <c r="MWM227" s="18"/>
      <c r="MWN227" s="19"/>
      <c r="MWO227" s="28"/>
      <c r="MWP227" s="32"/>
      <c r="MWQ227" s="20"/>
      <c r="MWR227" s="18"/>
      <c r="MWS227" s="19"/>
      <c r="MWT227" s="28"/>
      <c r="MWU227" s="32"/>
      <c r="MWV227" s="20"/>
      <c r="MWW227" s="18"/>
      <c r="MWX227" s="19"/>
      <c r="MWY227" s="28"/>
      <c r="MWZ227" s="32"/>
      <c r="MXA227" s="20"/>
      <c r="MXB227" s="18"/>
      <c r="MXC227" s="19"/>
      <c r="MXD227" s="28"/>
      <c r="MXE227" s="32"/>
      <c r="MXF227" s="20"/>
      <c r="MXG227" s="18"/>
      <c r="MXH227" s="19"/>
      <c r="MXI227" s="28"/>
      <c r="MXJ227" s="32"/>
      <c r="MXK227" s="20"/>
      <c r="MXL227" s="18"/>
      <c r="MXM227" s="19"/>
      <c r="MXN227" s="28"/>
      <c r="MXO227" s="32"/>
      <c r="MXP227" s="20"/>
      <c r="MXQ227" s="18"/>
      <c r="MXR227" s="19"/>
      <c r="MXS227" s="28"/>
      <c r="MXT227" s="32"/>
      <c r="MXU227" s="20"/>
      <c r="MXV227" s="18"/>
      <c r="MXW227" s="19"/>
      <c r="MXX227" s="28"/>
      <c r="MXY227" s="32"/>
      <c r="MXZ227" s="20"/>
      <c r="MYA227" s="18"/>
      <c r="MYB227" s="19"/>
      <c r="MYC227" s="28"/>
      <c r="MYD227" s="32"/>
      <c r="MYE227" s="20"/>
      <c r="MYF227" s="18"/>
      <c r="MYG227" s="19"/>
      <c r="MYH227" s="28"/>
      <c r="MYI227" s="32"/>
      <c r="MYJ227" s="20"/>
      <c r="MYK227" s="18"/>
      <c r="MYL227" s="19"/>
      <c r="MYM227" s="28"/>
      <c r="MYN227" s="32"/>
      <c r="MYO227" s="20"/>
      <c r="MYP227" s="18"/>
      <c r="MYQ227" s="19"/>
      <c r="MYR227" s="28"/>
      <c r="MYS227" s="32"/>
      <c r="MYT227" s="20"/>
      <c r="MYU227" s="18"/>
      <c r="MYV227" s="19"/>
      <c r="MYW227" s="28"/>
      <c r="MYX227" s="32"/>
      <c r="MYY227" s="20"/>
      <c r="MYZ227" s="18"/>
      <c r="MZA227" s="19"/>
      <c r="MZB227" s="28"/>
      <c r="MZC227" s="32"/>
      <c r="MZD227" s="20"/>
      <c r="MZE227" s="18"/>
      <c r="MZF227" s="19"/>
      <c r="MZG227" s="28"/>
      <c r="MZH227" s="32"/>
      <c r="MZI227" s="20"/>
      <c r="MZJ227" s="18"/>
      <c r="MZK227" s="19"/>
      <c r="MZL227" s="28"/>
      <c r="MZM227" s="32"/>
      <c r="MZN227" s="20"/>
      <c r="MZO227" s="18"/>
      <c r="MZP227" s="19"/>
      <c r="MZQ227" s="28"/>
      <c r="MZR227" s="32"/>
      <c r="MZS227" s="20"/>
      <c r="MZT227" s="18"/>
      <c r="MZU227" s="19"/>
      <c r="MZV227" s="28"/>
      <c r="MZW227" s="32"/>
      <c r="MZX227" s="20"/>
      <c r="MZY227" s="18"/>
      <c r="MZZ227" s="19"/>
      <c r="NAA227" s="28"/>
      <c r="NAB227" s="32"/>
      <c r="NAC227" s="20"/>
      <c r="NAD227" s="18"/>
      <c r="NAE227" s="19"/>
      <c r="NAF227" s="28"/>
      <c r="NAG227" s="32"/>
      <c r="NAH227" s="20"/>
      <c r="NAI227" s="18"/>
      <c r="NAJ227" s="19"/>
      <c r="NAK227" s="28"/>
      <c r="NAL227" s="32"/>
      <c r="NAM227" s="20"/>
      <c r="NAN227" s="18"/>
      <c r="NAO227" s="19"/>
      <c r="NAP227" s="28"/>
      <c r="NAQ227" s="32"/>
      <c r="NAR227" s="20"/>
      <c r="NAS227" s="18"/>
      <c r="NAT227" s="19"/>
      <c r="NAU227" s="28"/>
      <c r="NAV227" s="32"/>
      <c r="NAW227" s="20"/>
      <c r="NAX227" s="18"/>
      <c r="NAY227" s="19"/>
      <c r="NAZ227" s="28"/>
      <c r="NBA227" s="32"/>
      <c r="NBB227" s="20"/>
      <c r="NBC227" s="18"/>
      <c r="NBD227" s="19"/>
      <c r="NBE227" s="28"/>
      <c r="NBF227" s="32"/>
      <c r="NBG227" s="20"/>
      <c r="NBH227" s="18"/>
      <c r="NBI227" s="19"/>
      <c r="NBJ227" s="28"/>
      <c r="NBK227" s="32"/>
      <c r="NBL227" s="20"/>
      <c r="NBM227" s="18"/>
      <c r="NBN227" s="19"/>
      <c r="NBO227" s="28"/>
      <c r="NBP227" s="32"/>
      <c r="NBQ227" s="20"/>
      <c r="NBR227" s="18"/>
      <c r="NBS227" s="19"/>
      <c r="NBT227" s="28"/>
      <c r="NBU227" s="32"/>
      <c r="NBV227" s="20"/>
      <c r="NBW227" s="18"/>
      <c r="NBX227" s="19"/>
      <c r="NBY227" s="28"/>
      <c r="NBZ227" s="32"/>
      <c r="NCA227" s="20"/>
      <c r="NCB227" s="18"/>
      <c r="NCC227" s="19"/>
      <c r="NCD227" s="28"/>
      <c r="NCE227" s="32"/>
      <c r="NCF227" s="20"/>
      <c r="NCG227" s="18"/>
      <c r="NCH227" s="19"/>
      <c r="NCI227" s="28"/>
      <c r="NCJ227" s="32"/>
      <c r="NCK227" s="20"/>
      <c r="NCL227" s="18"/>
      <c r="NCM227" s="19"/>
      <c r="NCN227" s="28"/>
      <c r="NCO227" s="32"/>
      <c r="NCP227" s="20"/>
      <c r="NCQ227" s="18"/>
      <c r="NCR227" s="19"/>
      <c r="NCS227" s="28"/>
      <c r="NCT227" s="32"/>
      <c r="NCU227" s="20"/>
      <c r="NCV227" s="18"/>
      <c r="NCW227" s="19"/>
      <c r="NCX227" s="28"/>
      <c r="NCY227" s="32"/>
      <c r="NCZ227" s="20"/>
      <c r="NDA227" s="18"/>
      <c r="NDB227" s="19"/>
      <c r="NDC227" s="28"/>
      <c r="NDD227" s="32"/>
      <c r="NDE227" s="20"/>
      <c r="NDF227" s="18"/>
      <c r="NDG227" s="19"/>
      <c r="NDH227" s="28"/>
      <c r="NDI227" s="32"/>
      <c r="NDJ227" s="20"/>
      <c r="NDK227" s="18"/>
      <c r="NDL227" s="19"/>
      <c r="NDM227" s="28"/>
      <c r="NDN227" s="32"/>
      <c r="NDO227" s="20"/>
      <c r="NDP227" s="18"/>
      <c r="NDQ227" s="19"/>
      <c r="NDR227" s="28"/>
      <c r="NDS227" s="32"/>
      <c r="NDT227" s="20"/>
      <c r="NDU227" s="18"/>
      <c r="NDV227" s="19"/>
      <c r="NDW227" s="28"/>
      <c r="NDX227" s="32"/>
      <c r="NDY227" s="20"/>
      <c r="NDZ227" s="18"/>
      <c r="NEA227" s="19"/>
      <c r="NEB227" s="28"/>
      <c r="NEC227" s="32"/>
      <c r="NED227" s="20"/>
      <c r="NEE227" s="18"/>
      <c r="NEF227" s="19"/>
      <c r="NEG227" s="28"/>
      <c r="NEH227" s="32"/>
      <c r="NEI227" s="20"/>
      <c r="NEJ227" s="18"/>
      <c r="NEK227" s="19"/>
      <c r="NEL227" s="28"/>
      <c r="NEM227" s="32"/>
      <c r="NEN227" s="20"/>
      <c r="NEO227" s="18"/>
      <c r="NEP227" s="19"/>
      <c r="NEQ227" s="28"/>
      <c r="NER227" s="32"/>
      <c r="NES227" s="20"/>
      <c r="NET227" s="18"/>
      <c r="NEU227" s="19"/>
      <c r="NEV227" s="28"/>
      <c r="NEW227" s="32"/>
      <c r="NEX227" s="20"/>
      <c r="NEY227" s="18"/>
      <c r="NEZ227" s="19"/>
      <c r="NFA227" s="28"/>
      <c r="NFB227" s="32"/>
      <c r="NFC227" s="20"/>
      <c r="NFD227" s="18"/>
      <c r="NFE227" s="19"/>
      <c r="NFF227" s="28"/>
      <c r="NFG227" s="32"/>
      <c r="NFH227" s="20"/>
      <c r="NFI227" s="18"/>
      <c r="NFJ227" s="19"/>
      <c r="NFK227" s="28"/>
      <c r="NFL227" s="32"/>
      <c r="NFM227" s="20"/>
      <c r="NFN227" s="18"/>
      <c r="NFO227" s="19"/>
      <c r="NFP227" s="28"/>
      <c r="NFQ227" s="32"/>
      <c r="NFR227" s="20"/>
      <c r="NFS227" s="18"/>
      <c r="NFT227" s="19"/>
      <c r="NFU227" s="28"/>
      <c r="NFV227" s="32"/>
      <c r="NFW227" s="20"/>
      <c r="NFX227" s="18"/>
      <c r="NFY227" s="19"/>
      <c r="NFZ227" s="28"/>
      <c r="NGA227" s="32"/>
      <c r="NGB227" s="20"/>
      <c r="NGC227" s="18"/>
      <c r="NGD227" s="19"/>
      <c r="NGE227" s="28"/>
      <c r="NGF227" s="32"/>
      <c r="NGG227" s="20"/>
      <c r="NGH227" s="18"/>
      <c r="NGI227" s="19"/>
      <c r="NGJ227" s="28"/>
      <c r="NGK227" s="32"/>
      <c r="NGL227" s="20"/>
      <c r="NGM227" s="18"/>
      <c r="NGN227" s="19"/>
      <c r="NGO227" s="28"/>
      <c r="NGP227" s="32"/>
      <c r="NGQ227" s="20"/>
      <c r="NGR227" s="18"/>
      <c r="NGS227" s="19"/>
      <c r="NGT227" s="28"/>
      <c r="NGU227" s="32"/>
      <c r="NGV227" s="20"/>
      <c r="NGW227" s="18"/>
      <c r="NGX227" s="19"/>
      <c r="NGY227" s="28"/>
      <c r="NGZ227" s="32"/>
      <c r="NHA227" s="20"/>
      <c r="NHB227" s="18"/>
      <c r="NHC227" s="19"/>
      <c r="NHD227" s="28"/>
      <c r="NHE227" s="32"/>
      <c r="NHF227" s="20"/>
      <c r="NHG227" s="18"/>
      <c r="NHH227" s="19"/>
      <c r="NHI227" s="28"/>
      <c r="NHJ227" s="32"/>
      <c r="NHK227" s="20"/>
      <c r="NHL227" s="18"/>
      <c r="NHM227" s="19"/>
      <c r="NHN227" s="28"/>
      <c r="NHO227" s="32"/>
      <c r="NHP227" s="20"/>
      <c r="NHQ227" s="18"/>
      <c r="NHR227" s="19"/>
      <c r="NHS227" s="28"/>
      <c r="NHT227" s="32"/>
      <c r="NHU227" s="20"/>
      <c r="NHV227" s="18"/>
      <c r="NHW227" s="19"/>
      <c r="NHX227" s="28"/>
      <c r="NHY227" s="32"/>
      <c r="NHZ227" s="20"/>
      <c r="NIA227" s="18"/>
      <c r="NIB227" s="19"/>
      <c r="NIC227" s="28"/>
      <c r="NID227" s="32"/>
      <c r="NIE227" s="20"/>
      <c r="NIF227" s="18"/>
      <c r="NIG227" s="19"/>
      <c r="NIH227" s="28"/>
      <c r="NII227" s="32"/>
      <c r="NIJ227" s="20"/>
      <c r="NIK227" s="18"/>
      <c r="NIL227" s="19"/>
      <c r="NIM227" s="28"/>
      <c r="NIN227" s="32"/>
      <c r="NIO227" s="20"/>
      <c r="NIP227" s="18"/>
      <c r="NIQ227" s="19"/>
      <c r="NIR227" s="28"/>
      <c r="NIS227" s="32"/>
      <c r="NIT227" s="20"/>
      <c r="NIU227" s="18"/>
      <c r="NIV227" s="19"/>
      <c r="NIW227" s="28"/>
      <c r="NIX227" s="32"/>
      <c r="NIY227" s="20"/>
      <c r="NIZ227" s="18"/>
      <c r="NJA227" s="19"/>
      <c r="NJB227" s="28"/>
      <c r="NJC227" s="32"/>
      <c r="NJD227" s="20"/>
      <c r="NJE227" s="18"/>
      <c r="NJF227" s="19"/>
      <c r="NJG227" s="28"/>
      <c r="NJH227" s="32"/>
      <c r="NJI227" s="20"/>
      <c r="NJJ227" s="18"/>
      <c r="NJK227" s="19"/>
      <c r="NJL227" s="28"/>
      <c r="NJM227" s="32"/>
      <c r="NJN227" s="20"/>
      <c r="NJO227" s="18"/>
      <c r="NJP227" s="19"/>
      <c r="NJQ227" s="28"/>
      <c r="NJR227" s="32"/>
      <c r="NJS227" s="20"/>
      <c r="NJT227" s="18"/>
      <c r="NJU227" s="19"/>
      <c r="NJV227" s="28"/>
      <c r="NJW227" s="32"/>
      <c r="NJX227" s="20"/>
      <c r="NJY227" s="18"/>
      <c r="NJZ227" s="19"/>
      <c r="NKA227" s="28"/>
      <c r="NKB227" s="32"/>
      <c r="NKC227" s="20"/>
      <c r="NKD227" s="18"/>
      <c r="NKE227" s="19"/>
      <c r="NKF227" s="28"/>
      <c r="NKG227" s="32"/>
      <c r="NKH227" s="20"/>
      <c r="NKI227" s="18"/>
      <c r="NKJ227" s="19"/>
      <c r="NKK227" s="28"/>
      <c r="NKL227" s="32"/>
      <c r="NKM227" s="20"/>
      <c r="NKN227" s="18"/>
      <c r="NKO227" s="19"/>
      <c r="NKP227" s="28"/>
      <c r="NKQ227" s="32"/>
      <c r="NKR227" s="20"/>
      <c r="NKS227" s="18"/>
      <c r="NKT227" s="19"/>
      <c r="NKU227" s="28"/>
      <c r="NKV227" s="32"/>
      <c r="NKW227" s="20"/>
      <c r="NKX227" s="18"/>
      <c r="NKY227" s="19"/>
      <c r="NKZ227" s="28"/>
      <c r="NLA227" s="32"/>
      <c r="NLB227" s="20"/>
      <c r="NLC227" s="18"/>
      <c r="NLD227" s="19"/>
      <c r="NLE227" s="28"/>
      <c r="NLF227" s="32"/>
      <c r="NLG227" s="20"/>
      <c r="NLH227" s="18"/>
      <c r="NLI227" s="19"/>
      <c r="NLJ227" s="28"/>
      <c r="NLK227" s="32"/>
      <c r="NLL227" s="20"/>
      <c r="NLM227" s="18"/>
      <c r="NLN227" s="19"/>
      <c r="NLO227" s="28"/>
      <c r="NLP227" s="32"/>
      <c r="NLQ227" s="20"/>
      <c r="NLR227" s="18"/>
      <c r="NLS227" s="19"/>
      <c r="NLT227" s="28"/>
      <c r="NLU227" s="32"/>
      <c r="NLV227" s="20"/>
      <c r="NLW227" s="18"/>
      <c r="NLX227" s="19"/>
      <c r="NLY227" s="28"/>
      <c r="NLZ227" s="32"/>
      <c r="NMA227" s="20"/>
      <c r="NMB227" s="18"/>
      <c r="NMC227" s="19"/>
      <c r="NMD227" s="28"/>
      <c r="NME227" s="32"/>
      <c r="NMF227" s="20"/>
      <c r="NMG227" s="18"/>
      <c r="NMH227" s="19"/>
      <c r="NMI227" s="28"/>
      <c r="NMJ227" s="32"/>
      <c r="NMK227" s="20"/>
      <c r="NML227" s="18"/>
      <c r="NMM227" s="19"/>
      <c r="NMN227" s="28"/>
      <c r="NMO227" s="32"/>
      <c r="NMP227" s="20"/>
      <c r="NMQ227" s="18"/>
      <c r="NMR227" s="19"/>
      <c r="NMS227" s="28"/>
      <c r="NMT227" s="32"/>
      <c r="NMU227" s="20"/>
      <c r="NMV227" s="18"/>
      <c r="NMW227" s="19"/>
      <c r="NMX227" s="28"/>
      <c r="NMY227" s="32"/>
      <c r="NMZ227" s="20"/>
      <c r="NNA227" s="18"/>
      <c r="NNB227" s="19"/>
      <c r="NNC227" s="28"/>
      <c r="NND227" s="32"/>
      <c r="NNE227" s="20"/>
      <c r="NNF227" s="18"/>
      <c r="NNG227" s="19"/>
      <c r="NNH227" s="28"/>
      <c r="NNI227" s="32"/>
      <c r="NNJ227" s="20"/>
      <c r="NNK227" s="18"/>
      <c r="NNL227" s="19"/>
      <c r="NNM227" s="28"/>
      <c r="NNN227" s="32"/>
      <c r="NNO227" s="20"/>
      <c r="NNP227" s="18"/>
      <c r="NNQ227" s="19"/>
      <c r="NNR227" s="28"/>
      <c r="NNS227" s="32"/>
      <c r="NNT227" s="20"/>
      <c r="NNU227" s="18"/>
      <c r="NNV227" s="19"/>
      <c r="NNW227" s="28"/>
      <c r="NNX227" s="32"/>
      <c r="NNY227" s="20"/>
      <c r="NNZ227" s="18"/>
      <c r="NOA227" s="19"/>
      <c r="NOB227" s="28"/>
      <c r="NOC227" s="32"/>
      <c r="NOD227" s="20"/>
      <c r="NOE227" s="18"/>
      <c r="NOF227" s="19"/>
      <c r="NOG227" s="28"/>
      <c r="NOH227" s="32"/>
      <c r="NOI227" s="20"/>
      <c r="NOJ227" s="18"/>
      <c r="NOK227" s="19"/>
      <c r="NOL227" s="28"/>
      <c r="NOM227" s="32"/>
      <c r="NON227" s="20"/>
      <c r="NOO227" s="18"/>
      <c r="NOP227" s="19"/>
      <c r="NOQ227" s="28"/>
      <c r="NOR227" s="32"/>
      <c r="NOS227" s="20"/>
      <c r="NOT227" s="18"/>
      <c r="NOU227" s="19"/>
      <c r="NOV227" s="28"/>
      <c r="NOW227" s="32"/>
      <c r="NOX227" s="20"/>
      <c r="NOY227" s="18"/>
      <c r="NOZ227" s="19"/>
      <c r="NPA227" s="28"/>
      <c r="NPB227" s="32"/>
      <c r="NPC227" s="20"/>
      <c r="NPD227" s="18"/>
      <c r="NPE227" s="19"/>
      <c r="NPF227" s="28"/>
      <c r="NPG227" s="32"/>
      <c r="NPH227" s="20"/>
      <c r="NPI227" s="18"/>
      <c r="NPJ227" s="19"/>
      <c r="NPK227" s="28"/>
      <c r="NPL227" s="32"/>
      <c r="NPM227" s="20"/>
      <c r="NPN227" s="18"/>
      <c r="NPO227" s="19"/>
      <c r="NPP227" s="28"/>
      <c r="NPQ227" s="32"/>
      <c r="NPR227" s="20"/>
      <c r="NPS227" s="18"/>
      <c r="NPT227" s="19"/>
      <c r="NPU227" s="28"/>
      <c r="NPV227" s="32"/>
      <c r="NPW227" s="20"/>
      <c r="NPX227" s="18"/>
      <c r="NPY227" s="19"/>
      <c r="NPZ227" s="28"/>
      <c r="NQA227" s="32"/>
      <c r="NQB227" s="20"/>
      <c r="NQC227" s="18"/>
      <c r="NQD227" s="19"/>
      <c r="NQE227" s="28"/>
      <c r="NQF227" s="32"/>
      <c r="NQG227" s="20"/>
      <c r="NQH227" s="18"/>
      <c r="NQI227" s="19"/>
      <c r="NQJ227" s="28"/>
      <c r="NQK227" s="32"/>
      <c r="NQL227" s="20"/>
      <c r="NQM227" s="18"/>
      <c r="NQN227" s="19"/>
      <c r="NQO227" s="28"/>
      <c r="NQP227" s="32"/>
      <c r="NQQ227" s="20"/>
      <c r="NQR227" s="18"/>
      <c r="NQS227" s="19"/>
      <c r="NQT227" s="28"/>
      <c r="NQU227" s="32"/>
      <c r="NQV227" s="20"/>
      <c r="NQW227" s="18"/>
      <c r="NQX227" s="19"/>
      <c r="NQY227" s="28"/>
      <c r="NQZ227" s="32"/>
      <c r="NRA227" s="20"/>
      <c r="NRB227" s="18"/>
      <c r="NRC227" s="19"/>
      <c r="NRD227" s="28"/>
      <c r="NRE227" s="32"/>
      <c r="NRF227" s="20"/>
      <c r="NRG227" s="18"/>
      <c r="NRH227" s="19"/>
      <c r="NRI227" s="28"/>
      <c r="NRJ227" s="32"/>
      <c r="NRK227" s="20"/>
      <c r="NRL227" s="18"/>
      <c r="NRM227" s="19"/>
      <c r="NRN227" s="28"/>
      <c r="NRO227" s="32"/>
      <c r="NRP227" s="20"/>
      <c r="NRQ227" s="18"/>
      <c r="NRR227" s="19"/>
      <c r="NRS227" s="28"/>
      <c r="NRT227" s="32"/>
      <c r="NRU227" s="20"/>
      <c r="NRV227" s="18"/>
      <c r="NRW227" s="19"/>
      <c r="NRX227" s="28"/>
      <c r="NRY227" s="32"/>
      <c r="NRZ227" s="20"/>
      <c r="NSA227" s="18"/>
      <c r="NSB227" s="19"/>
      <c r="NSC227" s="28"/>
      <c r="NSD227" s="32"/>
      <c r="NSE227" s="20"/>
      <c r="NSF227" s="18"/>
      <c r="NSG227" s="19"/>
      <c r="NSH227" s="28"/>
      <c r="NSI227" s="32"/>
      <c r="NSJ227" s="20"/>
      <c r="NSK227" s="18"/>
      <c r="NSL227" s="19"/>
      <c r="NSM227" s="28"/>
      <c r="NSN227" s="32"/>
      <c r="NSO227" s="20"/>
      <c r="NSP227" s="18"/>
      <c r="NSQ227" s="19"/>
      <c r="NSR227" s="28"/>
      <c r="NSS227" s="32"/>
      <c r="NST227" s="20"/>
      <c r="NSU227" s="18"/>
      <c r="NSV227" s="19"/>
      <c r="NSW227" s="28"/>
      <c r="NSX227" s="32"/>
      <c r="NSY227" s="20"/>
      <c r="NSZ227" s="18"/>
      <c r="NTA227" s="19"/>
      <c r="NTB227" s="28"/>
      <c r="NTC227" s="32"/>
      <c r="NTD227" s="20"/>
      <c r="NTE227" s="18"/>
      <c r="NTF227" s="19"/>
      <c r="NTG227" s="28"/>
      <c r="NTH227" s="32"/>
      <c r="NTI227" s="20"/>
      <c r="NTJ227" s="18"/>
      <c r="NTK227" s="19"/>
      <c r="NTL227" s="28"/>
      <c r="NTM227" s="32"/>
      <c r="NTN227" s="20"/>
      <c r="NTO227" s="18"/>
      <c r="NTP227" s="19"/>
      <c r="NTQ227" s="28"/>
      <c r="NTR227" s="32"/>
      <c r="NTS227" s="20"/>
      <c r="NTT227" s="18"/>
      <c r="NTU227" s="19"/>
      <c r="NTV227" s="28"/>
      <c r="NTW227" s="32"/>
      <c r="NTX227" s="20"/>
      <c r="NTY227" s="18"/>
      <c r="NTZ227" s="19"/>
      <c r="NUA227" s="28"/>
      <c r="NUB227" s="32"/>
      <c r="NUC227" s="20"/>
      <c r="NUD227" s="18"/>
      <c r="NUE227" s="19"/>
      <c r="NUF227" s="28"/>
      <c r="NUG227" s="32"/>
      <c r="NUH227" s="20"/>
      <c r="NUI227" s="18"/>
      <c r="NUJ227" s="19"/>
      <c r="NUK227" s="28"/>
      <c r="NUL227" s="32"/>
      <c r="NUM227" s="20"/>
      <c r="NUN227" s="18"/>
      <c r="NUO227" s="19"/>
      <c r="NUP227" s="28"/>
      <c r="NUQ227" s="32"/>
      <c r="NUR227" s="20"/>
      <c r="NUS227" s="18"/>
      <c r="NUT227" s="19"/>
      <c r="NUU227" s="28"/>
      <c r="NUV227" s="32"/>
      <c r="NUW227" s="20"/>
      <c r="NUX227" s="18"/>
      <c r="NUY227" s="19"/>
      <c r="NUZ227" s="28"/>
      <c r="NVA227" s="32"/>
      <c r="NVB227" s="20"/>
      <c r="NVC227" s="18"/>
      <c r="NVD227" s="19"/>
      <c r="NVE227" s="28"/>
      <c r="NVF227" s="32"/>
      <c r="NVG227" s="20"/>
      <c r="NVH227" s="18"/>
      <c r="NVI227" s="19"/>
      <c r="NVJ227" s="28"/>
      <c r="NVK227" s="32"/>
      <c r="NVL227" s="20"/>
      <c r="NVM227" s="18"/>
      <c r="NVN227" s="19"/>
      <c r="NVO227" s="28"/>
      <c r="NVP227" s="32"/>
      <c r="NVQ227" s="20"/>
      <c r="NVR227" s="18"/>
      <c r="NVS227" s="19"/>
      <c r="NVT227" s="28"/>
      <c r="NVU227" s="32"/>
      <c r="NVV227" s="20"/>
      <c r="NVW227" s="18"/>
      <c r="NVX227" s="19"/>
      <c r="NVY227" s="28"/>
      <c r="NVZ227" s="32"/>
      <c r="NWA227" s="20"/>
      <c r="NWB227" s="18"/>
      <c r="NWC227" s="19"/>
      <c r="NWD227" s="28"/>
      <c r="NWE227" s="32"/>
      <c r="NWF227" s="20"/>
      <c r="NWG227" s="18"/>
      <c r="NWH227" s="19"/>
      <c r="NWI227" s="28"/>
      <c r="NWJ227" s="32"/>
      <c r="NWK227" s="20"/>
      <c r="NWL227" s="18"/>
      <c r="NWM227" s="19"/>
      <c r="NWN227" s="28"/>
      <c r="NWO227" s="32"/>
      <c r="NWP227" s="20"/>
      <c r="NWQ227" s="18"/>
      <c r="NWR227" s="19"/>
      <c r="NWS227" s="28"/>
      <c r="NWT227" s="32"/>
      <c r="NWU227" s="20"/>
      <c r="NWV227" s="18"/>
      <c r="NWW227" s="19"/>
      <c r="NWX227" s="28"/>
      <c r="NWY227" s="32"/>
      <c r="NWZ227" s="20"/>
      <c r="NXA227" s="18"/>
      <c r="NXB227" s="19"/>
      <c r="NXC227" s="28"/>
      <c r="NXD227" s="32"/>
      <c r="NXE227" s="20"/>
      <c r="NXF227" s="18"/>
      <c r="NXG227" s="19"/>
      <c r="NXH227" s="28"/>
      <c r="NXI227" s="32"/>
      <c r="NXJ227" s="20"/>
      <c r="NXK227" s="18"/>
      <c r="NXL227" s="19"/>
      <c r="NXM227" s="28"/>
      <c r="NXN227" s="32"/>
      <c r="NXO227" s="20"/>
      <c r="NXP227" s="18"/>
      <c r="NXQ227" s="19"/>
      <c r="NXR227" s="28"/>
      <c r="NXS227" s="32"/>
      <c r="NXT227" s="20"/>
      <c r="NXU227" s="18"/>
      <c r="NXV227" s="19"/>
      <c r="NXW227" s="28"/>
      <c r="NXX227" s="32"/>
      <c r="NXY227" s="20"/>
      <c r="NXZ227" s="18"/>
      <c r="NYA227" s="19"/>
      <c r="NYB227" s="28"/>
      <c r="NYC227" s="32"/>
      <c r="NYD227" s="20"/>
      <c r="NYE227" s="18"/>
      <c r="NYF227" s="19"/>
      <c r="NYG227" s="28"/>
      <c r="NYH227" s="32"/>
      <c r="NYI227" s="20"/>
      <c r="NYJ227" s="18"/>
      <c r="NYK227" s="19"/>
      <c r="NYL227" s="28"/>
      <c r="NYM227" s="32"/>
      <c r="NYN227" s="20"/>
      <c r="NYO227" s="18"/>
      <c r="NYP227" s="19"/>
      <c r="NYQ227" s="28"/>
      <c r="NYR227" s="32"/>
      <c r="NYS227" s="20"/>
      <c r="NYT227" s="18"/>
      <c r="NYU227" s="19"/>
      <c r="NYV227" s="28"/>
      <c r="NYW227" s="32"/>
      <c r="NYX227" s="20"/>
      <c r="NYY227" s="18"/>
      <c r="NYZ227" s="19"/>
      <c r="NZA227" s="28"/>
      <c r="NZB227" s="32"/>
      <c r="NZC227" s="20"/>
      <c r="NZD227" s="18"/>
      <c r="NZE227" s="19"/>
      <c r="NZF227" s="28"/>
      <c r="NZG227" s="32"/>
      <c r="NZH227" s="20"/>
      <c r="NZI227" s="18"/>
      <c r="NZJ227" s="19"/>
      <c r="NZK227" s="28"/>
      <c r="NZL227" s="32"/>
      <c r="NZM227" s="20"/>
      <c r="NZN227" s="18"/>
      <c r="NZO227" s="19"/>
      <c r="NZP227" s="28"/>
      <c r="NZQ227" s="32"/>
      <c r="NZR227" s="20"/>
      <c r="NZS227" s="18"/>
      <c r="NZT227" s="19"/>
      <c r="NZU227" s="28"/>
      <c r="NZV227" s="32"/>
      <c r="NZW227" s="20"/>
      <c r="NZX227" s="18"/>
      <c r="NZY227" s="19"/>
      <c r="NZZ227" s="28"/>
      <c r="OAA227" s="32"/>
      <c r="OAB227" s="20"/>
      <c r="OAC227" s="18"/>
      <c r="OAD227" s="19"/>
      <c r="OAE227" s="28"/>
      <c r="OAF227" s="32"/>
      <c r="OAG227" s="20"/>
      <c r="OAH227" s="18"/>
      <c r="OAI227" s="19"/>
      <c r="OAJ227" s="28"/>
      <c r="OAK227" s="32"/>
      <c r="OAL227" s="20"/>
      <c r="OAM227" s="18"/>
      <c r="OAN227" s="19"/>
      <c r="OAO227" s="28"/>
      <c r="OAP227" s="32"/>
      <c r="OAQ227" s="20"/>
      <c r="OAR227" s="18"/>
      <c r="OAS227" s="19"/>
      <c r="OAT227" s="28"/>
      <c r="OAU227" s="32"/>
      <c r="OAV227" s="20"/>
      <c r="OAW227" s="18"/>
      <c r="OAX227" s="19"/>
      <c r="OAY227" s="28"/>
      <c r="OAZ227" s="32"/>
      <c r="OBA227" s="20"/>
      <c r="OBB227" s="18"/>
      <c r="OBC227" s="19"/>
      <c r="OBD227" s="28"/>
      <c r="OBE227" s="32"/>
      <c r="OBF227" s="20"/>
      <c r="OBG227" s="18"/>
      <c r="OBH227" s="19"/>
      <c r="OBI227" s="28"/>
      <c r="OBJ227" s="32"/>
      <c r="OBK227" s="20"/>
      <c r="OBL227" s="18"/>
      <c r="OBM227" s="19"/>
      <c r="OBN227" s="28"/>
      <c r="OBO227" s="32"/>
      <c r="OBP227" s="20"/>
      <c r="OBQ227" s="18"/>
      <c r="OBR227" s="19"/>
      <c r="OBS227" s="28"/>
      <c r="OBT227" s="32"/>
      <c r="OBU227" s="20"/>
      <c r="OBV227" s="18"/>
      <c r="OBW227" s="19"/>
      <c r="OBX227" s="28"/>
      <c r="OBY227" s="32"/>
      <c r="OBZ227" s="20"/>
      <c r="OCA227" s="18"/>
      <c r="OCB227" s="19"/>
      <c r="OCC227" s="28"/>
      <c r="OCD227" s="32"/>
      <c r="OCE227" s="20"/>
      <c r="OCF227" s="18"/>
      <c r="OCG227" s="19"/>
      <c r="OCH227" s="28"/>
      <c r="OCI227" s="32"/>
      <c r="OCJ227" s="20"/>
      <c r="OCK227" s="18"/>
      <c r="OCL227" s="19"/>
      <c r="OCM227" s="28"/>
      <c r="OCN227" s="32"/>
      <c r="OCO227" s="20"/>
      <c r="OCP227" s="18"/>
      <c r="OCQ227" s="19"/>
      <c r="OCR227" s="28"/>
      <c r="OCS227" s="32"/>
      <c r="OCT227" s="20"/>
      <c r="OCU227" s="18"/>
      <c r="OCV227" s="19"/>
      <c r="OCW227" s="28"/>
      <c r="OCX227" s="32"/>
      <c r="OCY227" s="20"/>
      <c r="OCZ227" s="18"/>
      <c r="ODA227" s="19"/>
      <c r="ODB227" s="28"/>
      <c r="ODC227" s="32"/>
      <c r="ODD227" s="20"/>
      <c r="ODE227" s="18"/>
      <c r="ODF227" s="19"/>
      <c r="ODG227" s="28"/>
      <c r="ODH227" s="32"/>
      <c r="ODI227" s="20"/>
      <c r="ODJ227" s="18"/>
      <c r="ODK227" s="19"/>
      <c r="ODL227" s="28"/>
      <c r="ODM227" s="32"/>
      <c r="ODN227" s="20"/>
      <c r="ODO227" s="18"/>
      <c r="ODP227" s="19"/>
      <c r="ODQ227" s="28"/>
      <c r="ODR227" s="32"/>
      <c r="ODS227" s="20"/>
      <c r="ODT227" s="18"/>
      <c r="ODU227" s="19"/>
      <c r="ODV227" s="28"/>
      <c r="ODW227" s="32"/>
      <c r="ODX227" s="20"/>
      <c r="ODY227" s="18"/>
      <c r="ODZ227" s="19"/>
      <c r="OEA227" s="28"/>
      <c r="OEB227" s="32"/>
      <c r="OEC227" s="20"/>
      <c r="OED227" s="18"/>
      <c r="OEE227" s="19"/>
      <c r="OEF227" s="28"/>
      <c r="OEG227" s="32"/>
      <c r="OEH227" s="20"/>
      <c r="OEI227" s="18"/>
      <c r="OEJ227" s="19"/>
      <c r="OEK227" s="28"/>
      <c r="OEL227" s="32"/>
      <c r="OEM227" s="20"/>
      <c r="OEN227" s="18"/>
      <c r="OEO227" s="19"/>
      <c r="OEP227" s="28"/>
      <c r="OEQ227" s="32"/>
      <c r="OER227" s="20"/>
      <c r="OES227" s="18"/>
      <c r="OET227" s="19"/>
      <c r="OEU227" s="28"/>
      <c r="OEV227" s="32"/>
      <c r="OEW227" s="20"/>
      <c r="OEX227" s="18"/>
      <c r="OEY227" s="19"/>
      <c r="OEZ227" s="28"/>
      <c r="OFA227" s="32"/>
      <c r="OFB227" s="20"/>
      <c r="OFC227" s="18"/>
      <c r="OFD227" s="19"/>
      <c r="OFE227" s="28"/>
      <c r="OFF227" s="32"/>
      <c r="OFG227" s="20"/>
      <c r="OFH227" s="18"/>
      <c r="OFI227" s="19"/>
      <c r="OFJ227" s="28"/>
      <c r="OFK227" s="32"/>
      <c r="OFL227" s="20"/>
      <c r="OFM227" s="18"/>
      <c r="OFN227" s="19"/>
      <c r="OFO227" s="28"/>
      <c r="OFP227" s="32"/>
      <c r="OFQ227" s="20"/>
      <c r="OFR227" s="18"/>
      <c r="OFS227" s="19"/>
      <c r="OFT227" s="28"/>
      <c r="OFU227" s="32"/>
      <c r="OFV227" s="20"/>
      <c r="OFW227" s="18"/>
      <c r="OFX227" s="19"/>
      <c r="OFY227" s="28"/>
      <c r="OFZ227" s="32"/>
      <c r="OGA227" s="20"/>
      <c r="OGB227" s="18"/>
      <c r="OGC227" s="19"/>
      <c r="OGD227" s="28"/>
      <c r="OGE227" s="32"/>
      <c r="OGF227" s="20"/>
      <c r="OGG227" s="18"/>
      <c r="OGH227" s="19"/>
      <c r="OGI227" s="28"/>
      <c r="OGJ227" s="32"/>
      <c r="OGK227" s="20"/>
      <c r="OGL227" s="18"/>
      <c r="OGM227" s="19"/>
      <c r="OGN227" s="28"/>
      <c r="OGO227" s="32"/>
      <c r="OGP227" s="20"/>
      <c r="OGQ227" s="18"/>
      <c r="OGR227" s="19"/>
      <c r="OGS227" s="28"/>
      <c r="OGT227" s="32"/>
      <c r="OGU227" s="20"/>
      <c r="OGV227" s="18"/>
      <c r="OGW227" s="19"/>
      <c r="OGX227" s="28"/>
      <c r="OGY227" s="32"/>
      <c r="OGZ227" s="20"/>
      <c r="OHA227" s="18"/>
      <c r="OHB227" s="19"/>
      <c r="OHC227" s="28"/>
      <c r="OHD227" s="32"/>
      <c r="OHE227" s="20"/>
      <c r="OHF227" s="18"/>
      <c r="OHG227" s="19"/>
      <c r="OHH227" s="28"/>
      <c r="OHI227" s="32"/>
      <c r="OHJ227" s="20"/>
      <c r="OHK227" s="18"/>
      <c r="OHL227" s="19"/>
      <c r="OHM227" s="28"/>
      <c r="OHN227" s="32"/>
      <c r="OHO227" s="20"/>
      <c r="OHP227" s="18"/>
      <c r="OHQ227" s="19"/>
      <c r="OHR227" s="28"/>
      <c r="OHS227" s="32"/>
      <c r="OHT227" s="20"/>
      <c r="OHU227" s="18"/>
      <c r="OHV227" s="19"/>
      <c r="OHW227" s="28"/>
      <c r="OHX227" s="32"/>
      <c r="OHY227" s="20"/>
      <c r="OHZ227" s="18"/>
      <c r="OIA227" s="19"/>
      <c r="OIB227" s="28"/>
      <c r="OIC227" s="32"/>
      <c r="OID227" s="20"/>
      <c r="OIE227" s="18"/>
      <c r="OIF227" s="19"/>
      <c r="OIG227" s="28"/>
      <c r="OIH227" s="32"/>
      <c r="OII227" s="20"/>
      <c r="OIJ227" s="18"/>
      <c r="OIK227" s="19"/>
      <c r="OIL227" s="28"/>
      <c r="OIM227" s="32"/>
      <c r="OIN227" s="20"/>
      <c r="OIO227" s="18"/>
      <c r="OIP227" s="19"/>
      <c r="OIQ227" s="28"/>
      <c r="OIR227" s="32"/>
      <c r="OIS227" s="20"/>
      <c r="OIT227" s="18"/>
      <c r="OIU227" s="19"/>
      <c r="OIV227" s="28"/>
      <c r="OIW227" s="32"/>
      <c r="OIX227" s="20"/>
      <c r="OIY227" s="18"/>
      <c r="OIZ227" s="19"/>
      <c r="OJA227" s="28"/>
      <c r="OJB227" s="32"/>
      <c r="OJC227" s="20"/>
      <c r="OJD227" s="18"/>
      <c r="OJE227" s="19"/>
      <c r="OJF227" s="28"/>
      <c r="OJG227" s="32"/>
      <c r="OJH227" s="20"/>
      <c r="OJI227" s="18"/>
      <c r="OJJ227" s="19"/>
      <c r="OJK227" s="28"/>
      <c r="OJL227" s="32"/>
      <c r="OJM227" s="20"/>
      <c r="OJN227" s="18"/>
      <c r="OJO227" s="19"/>
      <c r="OJP227" s="28"/>
      <c r="OJQ227" s="32"/>
      <c r="OJR227" s="20"/>
      <c r="OJS227" s="18"/>
      <c r="OJT227" s="19"/>
      <c r="OJU227" s="28"/>
      <c r="OJV227" s="32"/>
      <c r="OJW227" s="20"/>
      <c r="OJX227" s="18"/>
      <c r="OJY227" s="19"/>
      <c r="OJZ227" s="28"/>
      <c r="OKA227" s="32"/>
      <c r="OKB227" s="20"/>
      <c r="OKC227" s="18"/>
      <c r="OKD227" s="19"/>
      <c r="OKE227" s="28"/>
      <c r="OKF227" s="32"/>
      <c r="OKG227" s="20"/>
      <c r="OKH227" s="18"/>
      <c r="OKI227" s="19"/>
      <c r="OKJ227" s="28"/>
      <c r="OKK227" s="32"/>
      <c r="OKL227" s="20"/>
      <c r="OKM227" s="18"/>
      <c r="OKN227" s="19"/>
      <c r="OKO227" s="28"/>
      <c r="OKP227" s="32"/>
      <c r="OKQ227" s="20"/>
      <c r="OKR227" s="18"/>
      <c r="OKS227" s="19"/>
      <c r="OKT227" s="28"/>
      <c r="OKU227" s="32"/>
      <c r="OKV227" s="20"/>
      <c r="OKW227" s="18"/>
      <c r="OKX227" s="19"/>
      <c r="OKY227" s="28"/>
      <c r="OKZ227" s="32"/>
      <c r="OLA227" s="20"/>
      <c r="OLB227" s="18"/>
      <c r="OLC227" s="19"/>
      <c r="OLD227" s="28"/>
      <c r="OLE227" s="32"/>
      <c r="OLF227" s="20"/>
      <c r="OLG227" s="18"/>
      <c r="OLH227" s="19"/>
      <c r="OLI227" s="28"/>
      <c r="OLJ227" s="32"/>
      <c r="OLK227" s="20"/>
      <c r="OLL227" s="18"/>
      <c r="OLM227" s="19"/>
      <c r="OLN227" s="28"/>
      <c r="OLO227" s="32"/>
      <c r="OLP227" s="20"/>
      <c r="OLQ227" s="18"/>
      <c r="OLR227" s="19"/>
      <c r="OLS227" s="28"/>
      <c r="OLT227" s="32"/>
      <c r="OLU227" s="20"/>
      <c r="OLV227" s="18"/>
      <c r="OLW227" s="19"/>
      <c r="OLX227" s="28"/>
      <c r="OLY227" s="32"/>
      <c r="OLZ227" s="20"/>
      <c r="OMA227" s="18"/>
      <c r="OMB227" s="19"/>
      <c r="OMC227" s="28"/>
      <c r="OMD227" s="32"/>
      <c r="OME227" s="20"/>
      <c r="OMF227" s="18"/>
      <c r="OMG227" s="19"/>
      <c r="OMH227" s="28"/>
      <c r="OMI227" s="32"/>
      <c r="OMJ227" s="20"/>
      <c r="OMK227" s="18"/>
      <c r="OML227" s="19"/>
      <c r="OMM227" s="28"/>
      <c r="OMN227" s="32"/>
      <c r="OMO227" s="20"/>
      <c r="OMP227" s="18"/>
      <c r="OMQ227" s="19"/>
      <c r="OMR227" s="28"/>
      <c r="OMS227" s="32"/>
      <c r="OMT227" s="20"/>
      <c r="OMU227" s="18"/>
      <c r="OMV227" s="19"/>
      <c r="OMW227" s="28"/>
      <c r="OMX227" s="32"/>
      <c r="OMY227" s="20"/>
      <c r="OMZ227" s="18"/>
      <c r="ONA227" s="19"/>
      <c r="ONB227" s="28"/>
      <c r="ONC227" s="32"/>
      <c r="OND227" s="20"/>
      <c r="ONE227" s="18"/>
      <c r="ONF227" s="19"/>
      <c r="ONG227" s="28"/>
      <c r="ONH227" s="32"/>
      <c r="ONI227" s="20"/>
      <c r="ONJ227" s="18"/>
      <c r="ONK227" s="19"/>
      <c r="ONL227" s="28"/>
      <c r="ONM227" s="32"/>
      <c r="ONN227" s="20"/>
      <c r="ONO227" s="18"/>
      <c r="ONP227" s="19"/>
      <c r="ONQ227" s="28"/>
      <c r="ONR227" s="32"/>
      <c r="ONS227" s="20"/>
      <c r="ONT227" s="18"/>
      <c r="ONU227" s="19"/>
      <c r="ONV227" s="28"/>
      <c r="ONW227" s="32"/>
      <c r="ONX227" s="20"/>
      <c r="ONY227" s="18"/>
      <c r="ONZ227" s="19"/>
      <c r="OOA227" s="28"/>
      <c r="OOB227" s="32"/>
      <c r="OOC227" s="20"/>
      <c r="OOD227" s="18"/>
      <c r="OOE227" s="19"/>
      <c r="OOF227" s="28"/>
      <c r="OOG227" s="32"/>
      <c r="OOH227" s="20"/>
      <c r="OOI227" s="18"/>
      <c r="OOJ227" s="19"/>
      <c r="OOK227" s="28"/>
      <c r="OOL227" s="32"/>
      <c r="OOM227" s="20"/>
      <c r="OON227" s="18"/>
      <c r="OOO227" s="19"/>
      <c r="OOP227" s="28"/>
      <c r="OOQ227" s="32"/>
      <c r="OOR227" s="20"/>
      <c r="OOS227" s="18"/>
      <c r="OOT227" s="19"/>
      <c r="OOU227" s="28"/>
      <c r="OOV227" s="32"/>
      <c r="OOW227" s="20"/>
      <c r="OOX227" s="18"/>
      <c r="OOY227" s="19"/>
      <c r="OOZ227" s="28"/>
      <c r="OPA227" s="32"/>
      <c r="OPB227" s="20"/>
      <c r="OPC227" s="18"/>
      <c r="OPD227" s="19"/>
      <c r="OPE227" s="28"/>
      <c r="OPF227" s="32"/>
      <c r="OPG227" s="20"/>
      <c r="OPH227" s="18"/>
      <c r="OPI227" s="19"/>
      <c r="OPJ227" s="28"/>
      <c r="OPK227" s="32"/>
      <c r="OPL227" s="20"/>
      <c r="OPM227" s="18"/>
      <c r="OPN227" s="19"/>
      <c r="OPO227" s="28"/>
      <c r="OPP227" s="32"/>
      <c r="OPQ227" s="20"/>
      <c r="OPR227" s="18"/>
      <c r="OPS227" s="19"/>
      <c r="OPT227" s="28"/>
      <c r="OPU227" s="32"/>
      <c r="OPV227" s="20"/>
      <c r="OPW227" s="18"/>
      <c r="OPX227" s="19"/>
      <c r="OPY227" s="28"/>
      <c r="OPZ227" s="32"/>
      <c r="OQA227" s="20"/>
      <c r="OQB227" s="18"/>
      <c r="OQC227" s="19"/>
      <c r="OQD227" s="28"/>
      <c r="OQE227" s="32"/>
      <c r="OQF227" s="20"/>
      <c r="OQG227" s="18"/>
      <c r="OQH227" s="19"/>
      <c r="OQI227" s="28"/>
      <c r="OQJ227" s="32"/>
      <c r="OQK227" s="20"/>
      <c r="OQL227" s="18"/>
      <c r="OQM227" s="19"/>
      <c r="OQN227" s="28"/>
      <c r="OQO227" s="32"/>
      <c r="OQP227" s="20"/>
      <c r="OQQ227" s="18"/>
      <c r="OQR227" s="19"/>
      <c r="OQS227" s="28"/>
      <c r="OQT227" s="32"/>
      <c r="OQU227" s="20"/>
      <c r="OQV227" s="18"/>
      <c r="OQW227" s="19"/>
      <c r="OQX227" s="28"/>
      <c r="OQY227" s="32"/>
      <c r="OQZ227" s="20"/>
      <c r="ORA227" s="18"/>
      <c r="ORB227" s="19"/>
      <c r="ORC227" s="28"/>
      <c r="ORD227" s="32"/>
      <c r="ORE227" s="20"/>
      <c r="ORF227" s="18"/>
      <c r="ORG227" s="19"/>
      <c r="ORH227" s="28"/>
      <c r="ORI227" s="32"/>
      <c r="ORJ227" s="20"/>
      <c r="ORK227" s="18"/>
      <c r="ORL227" s="19"/>
      <c r="ORM227" s="28"/>
      <c r="ORN227" s="32"/>
      <c r="ORO227" s="20"/>
      <c r="ORP227" s="18"/>
      <c r="ORQ227" s="19"/>
      <c r="ORR227" s="28"/>
      <c r="ORS227" s="32"/>
      <c r="ORT227" s="20"/>
      <c r="ORU227" s="18"/>
      <c r="ORV227" s="19"/>
      <c r="ORW227" s="28"/>
      <c r="ORX227" s="32"/>
      <c r="ORY227" s="20"/>
      <c r="ORZ227" s="18"/>
      <c r="OSA227" s="19"/>
      <c r="OSB227" s="28"/>
      <c r="OSC227" s="32"/>
      <c r="OSD227" s="20"/>
      <c r="OSE227" s="18"/>
      <c r="OSF227" s="19"/>
      <c r="OSG227" s="28"/>
      <c r="OSH227" s="32"/>
      <c r="OSI227" s="20"/>
      <c r="OSJ227" s="18"/>
      <c r="OSK227" s="19"/>
      <c r="OSL227" s="28"/>
      <c r="OSM227" s="32"/>
      <c r="OSN227" s="20"/>
      <c r="OSO227" s="18"/>
      <c r="OSP227" s="19"/>
      <c r="OSQ227" s="28"/>
      <c r="OSR227" s="32"/>
      <c r="OSS227" s="20"/>
      <c r="OST227" s="18"/>
      <c r="OSU227" s="19"/>
      <c r="OSV227" s="28"/>
      <c r="OSW227" s="32"/>
      <c r="OSX227" s="20"/>
      <c r="OSY227" s="18"/>
      <c r="OSZ227" s="19"/>
      <c r="OTA227" s="28"/>
      <c r="OTB227" s="32"/>
      <c r="OTC227" s="20"/>
      <c r="OTD227" s="18"/>
      <c r="OTE227" s="19"/>
      <c r="OTF227" s="28"/>
      <c r="OTG227" s="32"/>
      <c r="OTH227" s="20"/>
      <c r="OTI227" s="18"/>
      <c r="OTJ227" s="19"/>
      <c r="OTK227" s="28"/>
      <c r="OTL227" s="32"/>
      <c r="OTM227" s="20"/>
      <c r="OTN227" s="18"/>
      <c r="OTO227" s="19"/>
      <c r="OTP227" s="28"/>
      <c r="OTQ227" s="32"/>
      <c r="OTR227" s="20"/>
      <c r="OTS227" s="18"/>
      <c r="OTT227" s="19"/>
      <c r="OTU227" s="28"/>
      <c r="OTV227" s="32"/>
      <c r="OTW227" s="20"/>
      <c r="OTX227" s="18"/>
      <c r="OTY227" s="19"/>
      <c r="OTZ227" s="28"/>
      <c r="OUA227" s="32"/>
      <c r="OUB227" s="20"/>
      <c r="OUC227" s="18"/>
      <c r="OUD227" s="19"/>
      <c r="OUE227" s="28"/>
      <c r="OUF227" s="32"/>
      <c r="OUG227" s="20"/>
      <c r="OUH227" s="18"/>
      <c r="OUI227" s="19"/>
      <c r="OUJ227" s="28"/>
      <c r="OUK227" s="32"/>
      <c r="OUL227" s="20"/>
      <c r="OUM227" s="18"/>
      <c r="OUN227" s="19"/>
      <c r="OUO227" s="28"/>
      <c r="OUP227" s="32"/>
      <c r="OUQ227" s="20"/>
      <c r="OUR227" s="18"/>
      <c r="OUS227" s="19"/>
      <c r="OUT227" s="28"/>
      <c r="OUU227" s="32"/>
      <c r="OUV227" s="20"/>
      <c r="OUW227" s="18"/>
      <c r="OUX227" s="19"/>
      <c r="OUY227" s="28"/>
      <c r="OUZ227" s="32"/>
      <c r="OVA227" s="20"/>
      <c r="OVB227" s="18"/>
      <c r="OVC227" s="19"/>
      <c r="OVD227" s="28"/>
      <c r="OVE227" s="32"/>
      <c r="OVF227" s="20"/>
      <c r="OVG227" s="18"/>
      <c r="OVH227" s="19"/>
      <c r="OVI227" s="28"/>
      <c r="OVJ227" s="32"/>
      <c r="OVK227" s="20"/>
      <c r="OVL227" s="18"/>
      <c r="OVM227" s="19"/>
      <c r="OVN227" s="28"/>
      <c r="OVO227" s="32"/>
      <c r="OVP227" s="20"/>
      <c r="OVQ227" s="18"/>
      <c r="OVR227" s="19"/>
      <c r="OVS227" s="28"/>
      <c r="OVT227" s="32"/>
      <c r="OVU227" s="20"/>
      <c r="OVV227" s="18"/>
      <c r="OVW227" s="19"/>
      <c r="OVX227" s="28"/>
      <c r="OVY227" s="32"/>
      <c r="OVZ227" s="20"/>
      <c r="OWA227" s="18"/>
      <c r="OWB227" s="19"/>
      <c r="OWC227" s="28"/>
      <c r="OWD227" s="32"/>
      <c r="OWE227" s="20"/>
      <c r="OWF227" s="18"/>
      <c r="OWG227" s="19"/>
      <c r="OWH227" s="28"/>
      <c r="OWI227" s="32"/>
      <c r="OWJ227" s="20"/>
      <c r="OWK227" s="18"/>
      <c r="OWL227" s="19"/>
      <c r="OWM227" s="28"/>
      <c r="OWN227" s="32"/>
      <c r="OWO227" s="20"/>
      <c r="OWP227" s="18"/>
      <c r="OWQ227" s="19"/>
      <c r="OWR227" s="28"/>
      <c r="OWS227" s="32"/>
      <c r="OWT227" s="20"/>
      <c r="OWU227" s="18"/>
      <c r="OWV227" s="19"/>
      <c r="OWW227" s="28"/>
      <c r="OWX227" s="32"/>
      <c r="OWY227" s="20"/>
      <c r="OWZ227" s="18"/>
      <c r="OXA227" s="19"/>
      <c r="OXB227" s="28"/>
      <c r="OXC227" s="32"/>
      <c r="OXD227" s="20"/>
      <c r="OXE227" s="18"/>
      <c r="OXF227" s="19"/>
      <c r="OXG227" s="28"/>
      <c r="OXH227" s="32"/>
      <c r="OXI227" s="20"/>
      <c r="OXJ227" s="18"/>
      <c r="OXK227" s="19"/>
      <c r="OXL227" s="28"/>
      <c r="OXM227" s="32"/>
      <c r="OXN227" s="20"/>
      <c r="OXO227" s="18"/>
      <c r="OXP227" s="19"/>
      <c r="OXQ227" s="28"/>
      <c r="OXR227" s="32"/>
      <c r="OXS227" s="20"/>
      <c r="OXT227" s="18"/>
      <c r="OXU227" s="19"/>
      <c r="OXV227" s="28"/>
      <c r="OXW227" s="32"/>
      <c r="OXX227" s="20"/>
      <c r="OXY227" s="18"/>
      <c r="OXZ227" s="19"/>
      <c r="OYA227" s="28"/>
      <c r="OYB227" s="32"/>
      <c r="OYC227" s="20"/>
      <c r="OYD227" s="18"/>
      <c r="OYE227" s="19"/>
      <c r="OYF227" s="28"/>
      <c r="OYG227" s="32"/>
      <c r="OYH227" s="20"/>
      <c r="OYI227" s="18"/>
      <c r="OYJ227" s="19"/>
      <c r="OYK227" s="28"/>
      <c r="OYL227" s="32"/>
      <c r="OYM227" s="20"/>
      <c r="OYN227" s="18"/>
      <c r="OYO227" s="19"/>
      <c r="OYP227" s="28"/>
      <c r="OYQ227" s="32"/>
      <c r="OYR227" s="20"/>
      <c r="OYS227" s="18"/>
      <c r="OYT227" s="19"/>
      <c r="OYU227" s="28"/>
      <c r="OYV227" s="32"/>
      <c r="OYW227" s="20"/>
      <c r="OYX227" s="18"/>
      <c r="OYY227" s="19"/>
      <c r="OYZ227" s="28"/>
      <c r="OZA227" s="32"/>
      <c r="OZB227" s="20"/>
      <c r="OZC227" s="18"/>
      <c r="OZD227" s="19"/>
      <c r="OZE227" s="28"/>
      <c r="OZF227" s="32"/>
      <c r="OZG227" s="20"/>
      <c r="OZH227" s="18"/>
      <c r="OZI227" s="19"/>
      <c r="OZJ227" s="28"/>
      <c r="OZK227" s="32"/>
      <c r="OZL227" s="20"/>
      <c r="OZM227" s="18"/>
      <c r="OZN227" s="19"/>
      <c r="OZO227" s="28"/>
      <c r="OZP227" s="32"/>
      <c r="OZQ227" s="20"/>
      <c r="OZR227" s="18"/>
      <c r="OZS227" s="19"/>
      <c r="OZT227" s="28"/>
      <c r="OZU227" s="32"/>
      <c r="OZV227" s="20"/>
      <c r="OZW227" s="18"/>
      <c r="OZX227" s="19"/>
      <c r="OZY227" s="28"/>
      <c r="OZZ227" s="32"/>
      <c r="PAA227" s="20"/>
      <c r="PAB227" s="18"/>
      <c r="PAC227" s="19"/>
      <c r="PAD227" s="28"/>
      <c r="PAE227" s="32"/>
      <c r="PAF227" s="20"/>
      <c r="PAG227" s="18"/>
      <c r="PAH227" s="19"/>
      <c r="PAI227" s="28"/>
      <c r="PAJ227" s="32"/>
      <c r="PAK227" s="20"/>
      <c r="PAL227" s="18"/>
      <c r="PAM227" s="19"/>
      <c r="PAN227" s="28"/>
      <c r="PAO227" s="32"/>
      <c r="PAP227" s="20"/>
      <c r="PAQ227" s="18"/>
      <c r="PAR227" s="19"/>
      <c r="PAS227" s="28"/>
      <c r="PAT227" s="32"/>
      <c r="PAU227" s="20"/>
      <c r="PAV227" s="18"/>
      <c r="PAW227" s="19"/>
      <c r="PAX227" s="28"/>
      <c r="PAY227" s="32"/>
      <c r="PAZ227" s="20"/>
      <c r="PBA227" s="18"/>
      <c r="PBB227" s="19"/>
      <c r="PBC227" s="28"/>
      <c r="PBD227" s="32"/>
      <c r="PBE227" s="20"/>
      <c r="PBF227" s="18"/>
      <c r="PBG227" s="19"/>
      <c r="PBH227" s="28"/>
      <c r="PBI227" s="32"/>
      <c r="PBJ227" s="20"/>
      <c r="PBK227" s="18"/>
      <c r="PBL227" s="19"/>
      <c r="PBM227" s="28"/>
      <c r="PBN227" s="32"/>
      <c r="PBO227" s="20"/>
      <c r="PBP227" s="18"/>
      <c r="PBQ227" s="19"/>
      <c r="PBR227" s="28"/>
      <c r="PBS227" s="32"/>
      <c r="PBT227" s="20"/>
      <c r="PBU227" s="18"/>
      <c r="PBV227" s="19"/>
      <c r="PBW227" s="28"/>
      <c r="PBX227" s="32"/>
      <c r="PBY227" s="20"/>
      <c r="PBZ227" s="18"/>
      <c r="PCA227" s="19"/>
      <c r="PCB227" s="28"/>
      <c r="PCC227" s="32"/>
      <c r="PCD227" s="20"/>
      <c r="PCE227" s="18"/>
      <c r="PCF227" s="19"/>
      <c r="PCG227" s="28"/>
      <c r="PCH227" s="32"/>
      <c r="PCI227" s="20"/>
      <c r="PCJ227" s="18"/>
      <c r="PCK227" s="19"/>
      <c r="PCL227" s="28"/>
      <c r="PCM227" s="32"/>
      <c r="PCN227" s="20"/>
      <c r="PCO227" s="18"/>
      <c r="PCP227" s="19"/>
      <c r="PCQ227" s="28"/>
      <c r="PCR227" s="32"/>
      <c r="PCS227" s="20"/>
      <c r="PCT227" s="18"/>
      <c r="PCU227" s="19"/>
      <c r="PCV227" s="28"/>
      <c r="PCW227" s="32"/>
      <c r="PCX227" s="20"/>
      <c r="PCY227" s="18"/>
      <c r="PCZ227" s="19"/>
      <c r="PDA227" s="28"/>
      <c r="PDB227" s="32"/>
      <c r="PDC227" s="20"/>
      <c r="PDD227" s="18"/>
      <c r="PDE227" s="19"/>
      <c r="PDF227" s="28"/>
      <c r="PDG227" s="32"/>
      <c r="PDH227" s="20"/>
      <c r="PDI227" s="18"/>
      <c r="PDJ227" s="19"/>
      <c r="PDK227" s="28"/>
      <c r="PDL227" s="32"/>
      <c r="PDM227" s="20"/>
      <c r="PDN227" s="18"/>
      <c r="PDO227" s="19"/>
      <c r="PDP227" s="28"/>
      <c r="PDQ227" s="32"/>
      <c r="PDR227" s="20"/>
      <c r="PDS227" s="18"/>
      <c r="PDT227" s="19"/>
      <c r="PDU227" s="28"/>
      <c r="PDV227" s="32"/>
      <c r="PDW227" s="20"/>
      <c r="PDX227" s="18"/>
      <c r="PDY227" s="19"/>
      <c r="PDZ227" s="28"/>
      <c r="PEA227" s="32"/>
      <c r="PEB227" s="20"/>
      <c r="PEC227" s="18"/>
      <c r="PED227" s="19"/>
      <c r="PEE227" s="28"/>
      <c r="PEF227" s="32"/>
      <c r="PEG227" s="20"/>
      <c r="PEH227" s="18"/>
      <c r="PEI227" s="19"/>
      <c r="PEJ227" s="28"/>
      <c r="PEK227" s="32"/>
      <c r="PEL227" s="20"/>
      <c r="PEM227" s="18"/>
      <c r="PEN227" s="19"/>
      <c r="PEO227" s="28"/>
      <c r="PEP227" s="32"/>
      <c r="PEQ227" s="20"/>
      <c r="PER227" s="18"/>
      <c r="PES227" s="19"/>
      <c r="PET227" s="28"/>
      <c r="PEU227" s="32"/>
      <c r="PEV227" s="20"/>
      <c r="PEW227" s="18"/>
      <c r="PEX227" s="19"/>
      <c r="PEY227" s="28"/>
      <c r="PEZ227" s="32"/>
      <c r="PFA227" s="20"/>
      <c r="PFB227" s="18"/>
      <c r="PFC227" s="19"/>
      <c r="PFD227" s="28"/>
      <c r="PFE227" s="32"/>
      <c r="PFF227" s="20"/>
      <c r="PFG227" s="18"/>
      <c r="PFH227" s="19"/>
      <c r="PFI227" s="28"/>
      <c r="PFJ227" s="32"/>
      <c r="PFK227" s="20"/>
      <c r="PFL227" s="18"/>
      <c r="PFM227" s="19"/>
      <c r="PFN227" s="28"/>
      <c r="PFO227" s="32"/>
      <c r="PFP227" s="20"/>
      <c r="PFQ227" s="18"/>
      <c r="PFR227" s="19"/>
      <c r="PFS227" s="28"/>
      <c r="PFT227" s="32"/>
      <c r="PFU227" s="20"/>
      <c r="PFV227" s="18"/>
      <c r="PFW227" s="19"/>
      <c r="PFX227" s="28"/>
      <c r="PFY227" s="32"/>
      <c r="PFZ227" s="20"/>
      <c r="PGA227" s="18"/>
      <c r="PGB227" s="19"/>
      <c r="PGC227" s="28"/>
      <c r="PGD227" s="32"/>
      <c r="PGE227" s="20"/>
      <c r="PGF227" s="18"/>
      <c r="PGG227" s="19"/>
      <c r="PGH227" s="28"/>
      <c r="PGI227" s="32"/>
      <c r="PGJ227" s="20"/>
      <c r="PGK227" s="18"/>
      <c r="PGL227" s="19"/>
      <c r="PGM227" s="28"/>
      <c r="PGN227" s="32"/>
      <c r="PGO227" s="20"/>
      <c r="PGP227" s="18"/>
      <c r="PGQ227" s="19"/>
      <c r="PGR227" s="28"/>
      <c r="PGS227" s="32"/>
      <c r="PGT227" s="20"/>
      <c r="PGU227" s="18"/>
      <c r="PGV227" s="19"/>
      <c r="PGW227" s="28"/>
      <c r="PGX227" s="32"/>
      <c r="PGY227" s="20"/>
      <c r="PGZ227" s="18"/>
      <c r="PHA227" s="19"/>
      <c r="PHB227" s="28"/>
      <c r="PHC227" s="32"/>
      <c r="PHD227" s="20"/>
      <c r="PHE227" s="18"/>
      <c r="PHF227" s="19"/>
      <c r="PHG227" s="28"/>
      <c r="PHH227" s="32"/>
      <c r="PHI227" s="20"/>
      <c r="PHJ227" s="18"/>
      <c r="PHK227" s="19"/>
      <c r="PHL227" s="28"/>
      <c r="PHM227" s="32"/>
      <c r="PHN227" s="20"/>
      <c r="PHO227" s="18"/>
      <c r="PHP227" s="19"/>
      <c r="PHQ227" s="28"/>
      <c r="PHR227" s="32"/>
      <c r="PHS227" s="20"/>
      <c r="PHT227" s="18"/>
      <c r="PHU227" s="19"/>
      <c r="PHV227" s="28"/>
      <c r="PHW227" s="32"/>
      <c r="PHX227" s="20"/>
      <c r="PHY227" s="18"/>
      <c r="PHZ227" s="19"/>
      <c r="PIA227" s="28"/>
      <c r="PIB227" s="32"/>
      <c r="PIC227" s="20"/>
      <c r="PID227" s="18"/>
      <c r="PIE227" s="19"/>
      <c r="PIF227" s="28"/>
      <c r="PIG227" s="32"/>
      <c r="PIH227" s="20"/>
      <c r="PII227" s="18"/>
      <c r="PIJ227" s="19"/>
      <c r="PIK227" s="28"/>
      <c r="PIL227" s="32"/>
      <c r="PIM227" s="20"/>
      <c r="PIN227" s="18"/>
      <c r="PIO227" s="19"/>
      <c r="PIP227" s="28"/>
      <c r="PIQ227" s="32"/>
      <c r="PIR227" s="20"/>
      <c r="PIS227" s="18"/>
      <c r="PIT227" s="19"/>
      <c r="PIU227" s="28"/>
      <c r="PIV227" s="32"/>
      <c r="PIW227" s="20"/>
      <c r="PIX227" s="18"/>
      <c r="PIY227" s="19"/>
      <c r="PIZ227" s="28"/>
      <c r="PJA227" s="32"/>
      <c r="PJB227" s="20"/>
      <c r="PJC227" s="18"/>
      <c r="PJD227" s="19"/>
      <c r="PJE227" s="28"/>
      <c r="PJF227" s="32"/>
      <c r="PJG227" s="20"/>
      <c r="PJH227" s="18"/>
      <c r="PJI227" s="19"/>
      <c r="PJJ227" s="28"/>
      <c r="PJK227" s="32"/>
      <c r="PJL227" s="20"/>
      <c r="PJM227" s="18"/>
      <c r="PJN227" s="19"/>
      <c r="PJO227" s="28"/>
      <c r="PJP227" s="32"/>
      <c r="PJQ227" s="20"/>
      <c r="PJR227" s="18"/>
      <c r="PJS227" s="19"/>
      <c r="PJT227" s="28"/>
      <c r="PJU227" s="32"/>
      <c r="PJV227" s="20"/>
      <c r="PJW227" s="18"/>
      <c r="PJX227" s="19"/>
      <c r="PJY227" s="28"/>
      <c r="PJZ227" s="32"/>
      <c r="PKA227" s="20"/>
      <c r="PKB227" s="18"/>
      <c r="PKC227" s="19"/>
      <c r="PKD227" s="28"/>
      <c r="PKE227" s="32"/>
      <c r="PKF227" s="20"/>
      <c r="PKG227" s="18"/>
      <c r="PKH227" s="19"/>
      <c r="PKI227" s="28"/>
      <c r="PKJ227" s="32"/>
      <c r="PKK227" s="20"/>
      <c r="PKL227" s="18"/>
      <c r="PKM227" s="19"/>
      <c r="PKN227" s="28"/>
      <c r="PKO227" s="32"/>
      <c r="PKP227" s="20"/>
      <c r="PKQ227" s="18"/>
      <c r="PKR227" s="19"/>
      <c r="PKS227" s="28"/>
      <c r="PKT227" s="32"/>
      <c r="PKU227" s="20"/>
      <c r="PKV227" s="18"/>
      <c r="PKW227" s="19"/>
      <c r="PKX227" s="28"/>
      <c r="PKY227" s="32"/>
      <c r="PKZ227" s="20"/>
      <c r="PLA227" s="18"/>
      <c r="PLB227" s="19"/>
      <c r="PLC227" s="28"/>
      <c r="PLD227" s="32"/>
      <c r="PLE227" s="20"/>
      <c r="PLF227" s="18"/>
      <c r="PLG227" s="19"/>
      <c r="PLH227" s="28"/>
      <c r="PLI227" s="32"/>
      <c r="PLJ227" s="20"/>
      <c r="PLK227" s="18"/>
      <c r="PLL227" s="19"/>
      <c r="PLM227" s="28"/>
      <c r="PLN227" s="32"/>
      <c r="PLO227" s="20"/>
      <c r="PLP227" s="18"/>
      <c r="PLQ227" s="19"/>
      <c r="PLR227" s="28"/>
      <c r="PLS227" s="32"/>
      <c r="PLT227" s="20"/>
      <c r="PLU227" s="18"/>
      <c r="PLV227" s="19"/>
      <c r="PLW227" s="28"/>
      <c r="PLX227" s="32"/>
      <c r="PLY227" s="20"/>
      <c r="PLZ227" s="18"/>
      <c r="PMA227" s="19"/>
      <c r="PMB227" s="28"/>
      <c r="PMC227" s="32"/>
      <c r="PMD227" s="20"/>
      <c r="PME227" s="18"/>
      <c r="PMF227" s="19"/>
      <c r="PMG227" s="28"/>
      <c r="PMH227" s="32"/>
      <c r="PMI227" s="20"/>
      <c r="PMJ227" s="18"/>
      <c r="PMK227" s="19"/>
      <c r="PML227" s="28"/>
      <c r="PMM227" s="32"/>
      <c r="PMN227" s="20"/>
      <c r="PMO227" s="18"/>
      <c r="PMP227" s="19"/>
      <c r="PMQ227" s="28"/>
      <c r="PMR227" s="32"/>
      <c r="PMS227" s="20"/>
      <c r="PMT227" s="18"/>
      <c r="PMU227" s="19"/>
      <c r="PMV227" s="28"/>
      <c r="PMW227" s="32"/>
      <c r="PMX227" s="20"/>
      <c r="PMY227" s="18"/>
      <c r="PMZ227" s="19"/>
      <c r="PNA227" s="28"/>
      <c r="PNB227" s="32"/>
      <c r="PNC227" s="20"/>
      <c r="PND227" s="18"/>
      <c r="PNE227" s="19"/>
      <c r="PNF227" s="28"/>
      <c r="PNG227" s="32"/>
      <c r="PNH227" s="20"/>
      <c r="PNI227" s="18"/>
      <c r="PNJ227" s="19"/>
      <c r="PNK227" s="28"/>
      <c r="PNL227" s="32"/>
      <c r="PNM227" s="20"/>
      <c r="PNN227" s="18"/>
      <c r="PNO227" s="19"/>
      <c r="PNP227" s="28"/>
      <c r="PNQ227" s="32"/>
      <c r="PNR227" s="20"/>
      <c r="PNS227" s="18"/>
      <c r="PNT227" s="19"/>
      <c r="PNU227" s="28"/>
      <c r="PNV227" s="32"/>
      <c r="PNW227" s="20"/>
      <c r="PNX227" s="18"/>
      <c r="PNY227" s="19"/>
      <c r="PNZ227" s="28"/>
      <c r="POA227" s="32"/>
      <c r="POB227" s="20"/>
      <c r="POC227" s="18"/>
      <c r="POD227" s="19"/>
      <c r="POE227" s="28"/>
      <c r="POF227" s="32"/>
      <c r="POG227" s="20"/>
      <c r="POH227" s="18"/>
      <c r="POI227" s="19"/>
      <c r="POJ227" s="28"/>
      <c r="POK227" s="32"/>
      <c r="POL227" s="20"/>
      <c r="POM227" s="18"/>
      <c r="PON227" s="19"/>
      <c r="POO227" s="28"/>
      <c r="POP227" s="32"/>
      <c r="POQ227" s="20"/>
      <c r="POR227" s="18"/>
      <c r="POS227" s="19"/>
      <c r="POT227" s="28"/>
      <c r="POU227" s="32"/>
      <c r="POV227" s="20"/>
      <c r="POW227" s="18"/>
      <c r="POX227" s="19"/>
      <c r="POY227" s="28"/>
      <c r="POZ227" s="32"/>
      <c r="PPA227" s="20"/>
      <c r="PPB227" s="18"/>
      <c r="PPC227" s="19"/>
      <c r="PPD227" s="28"/>
      <c r="PPE227" s="32"/>
      <c r="PPF227" s="20"/>
      <c r="PPG227" s="18"/>
      <c r="PPH227" s="19"/>
      <c r="PPI227" s="28"/>
      <c r="PPJ227" s="32"/>
      <c r="PPK227" s="20"/>
      <c r="PPL227" s="18"/>
      <c r="PPM227" s="19"/>
      <c r="PPN227" s="28"/>
      <c r="PPO227" s="32"/>
      <c r="PPP227" s="20"/>
      <c r="PPQ227" s="18"/>
      <c r="PPR227" s="19"/>
      <c r="PPS227" s="28"/>
      <c r="PPT227" s="32"/>
      <c r="PPU227" s="20"/>
      <c r="PPV227" s="18"/>
      <c r="PPW227" s="19"/>
      <c r="PPX227" s="28"/>
      <c r="PPY227" s="32"/>
      <c r="PPZ227" s="20"/>
      <c r="PQA227" s="18"/>
      <c r="PQB227" s="19"/>
      <c r="PQC227" s="28"/>
      <c r="PQD227" s="32"/>
      <c r="PQE227" s="20"/>
      <c r="PQF227" s="18"/>
      <c r="PQG227" s="19"/>
      <c r="PQH227" s="28"/>
      <c r="PQI227" s="32"/>
      <c r="PQJ227" s="20"/>
      <c r="PQK227" s="18"/>
      <c r="PQL227" s="19"/>
      <c r="PQM227" s="28"/>
      <c r="PQN227" s="32"/>
      <c r="PQO227" s="20"/>
      <c r="PQP227" s="18"/>
      <c r="PQQ227" s="19"/>
      <c r="PQR227" s="28"/>
      <c r="PQS227" s="32"/>
      <c r="PQT227" s="20"/>
      <c r="PQU227" s="18"/>
      <c r="PQV227" s="19"/>
      <c r="PQW227" s="28"/>
      <c r="PQX227" s="32"/>
      <c r="PQY227" s="20"/>
      <c r="PQZ227" s="18"/>
      <c r="PRA227" s="19"/>
      <c r="PRB227" s="28"/>
      <c r="PRC227" s="32"/>
      <c r="PRD227" s="20"/>
      <c r="PRE227" s="18"/>
      <c r="PRF227" s="19"/>
      <c r="PRG227" s="28"/>
      <c r="PRH227" s="32"/>
      <c r="PRI227" s="20"/>
      <c r="PRJ227" s="18"/>
      <c r="PRK227" s="19"/>
      <c r="PRL227" s="28"/>
      <c r="PRM227" s="32"/>
      <c r="PRN227" s="20"/>
      <c r="PRO227" s="18"/>
      <c r="PRP227" s="19"/>
      <c r="PRQ227" s="28"/>
      <c r="PRR227" s="32"/>
      <c r="PRS227" s="20"/>
      <c r="PRT227" s="18"/>
      <c r="PRU227" s="19"/>
      <c r="PRV227" s="28"/>
      <c r="PRW227" s="32"/>
      <c r="PRX227" s="20"/>
      <c r="PRY227" s="18"/>
      <c r="PRZ227" s="19"/>
      <c r="PSA227" s="28"/>
      <c r="PSB227" s="32"/>
      <c r="PSC227" s="20"/>
      <c r="PSD227" s="18"/>
      <c r="PSE227" s="19"/>
      <c r="PSF227" s="28"/>
      <c r="PSG227" s="32"/>
      <c r="PSH227" s="20"/>
      <c r="PSI227" s="18"/>
      <c r="PSJ227" s="19"/>
      <c r="PSK227" s="28"/>
      <c r="PSL227" s="32"/>
      <c r="PSM227" s="20"/>
      <c r="PSN227" s="18"/>
      <c r="PSO227" s="19"/>
      <c r="PSP227" s="28"/>
      <c r="PSQ227" s="32"/>
      <c r="PSR227" s="20"/>
      <c r="PSS227" s="18"/>
      <c r="PST227" s="19"/>
      <c r="PSU227" s="28"/>
      <c r="PSV227" s="32"/>
      <c r="PSW227" s="20"/>
      <c r="PSX227" s="18"/>
      <c r="PSY227" s="19"/>
      <c r="PSZ227" s="28"/>
      <c r="PTA227" s="32"/>
      <c r="PTB227" s="20"/>
      <c r="PTC227" s="18"/>
      <c r="PTD227" s="19"/>
      <c r="PTE227" s="28"/>
      <c r="PTF227" s="32"/>
      <c r="PTG227" s="20"/>
      <c r="PTH227" s="18"/>
      <c r="PTI227" s="19"/>
      <c r="PTJ227" s="28"/>
      <c r="PTK227" s="32"/>
      <c r="PTL227" s="20"/>
      <c r="PTM227" s="18"/>
      <c r="PTN227" s="19"/>
      <c r="PTO227" s="28"/>
      <c r="PTP227" s="32"/>
      <c r="PTQ227" s="20"/>
      <c r="PTR227" s="18"/>
      <c r="PTS227" s="19"/>
      <c r="PTT227" s="28"/>
      <c r="PTU227" s="32"/>
      <c r="PTV227" s="20"/>
      <c r="PTW227" s="18"/>
      <c r="PTX227" s="19"/>
      <c r="PTY227" s="28"/>
      <c r="PTZ227" s="32"/>
      <c r="PUA227" s="20"/>
      <c r="PUB227" s="18"/>
      <c r="PUC227" s="19"/>
      <c r="PUD227" s="28"/>
      <c r="PUE227" s="32"/>
      <c r="PUF227" s="20"/>
      <c r="PUG227" s="18"/>
      <c r="PUH227" s="19"/>
      <c r="PUI227" s="28"/>
      <c r="PUJ227" s="32"/>
      <c r="PUK227" s="20"/>
      <c r="PUL227" s="18"/>
      <c r="PUM227" s="19"/>
      <c r="PUN227" s="28"/>
      <c r="PUO227" s="32"/>
      <c r="PUP227" s="20"/>
      <c r="PUQ227" s="18"/>
      <c r="PUR227" s="19"/>
      <c r="PUS227" s="28"/>
      <c r="PUT227" s="32"/>
      <c r="PUU227" s="20"/>
      <c r="PUV227" s="18"/>
      <c r="PUW227" s="19"/>
      <c r="PUX227" s="28"/>
      <c r="PUY227" s="32"/>
      <c r="PUZ227" s="20"/>
      <c r="PVA227" s="18"/>
      <c r="PVB227" s="19"/>
      <c r="PVC227" s="28"/>
      <c r="PVD227" s="32"/>
      <c r="PVE227" s="20"/>
      <c r="PVF227" s="18"/>
      <c r="PVG227" s="19"/>
      <c r="PVH227" s="28"/>
      <c r="PVI227" s="32"/>
      <c r="PVJ227" s="20"/>
      <c r="PVK227" s="18"/>
      <c r="PVL227" s="19"/>
      <c r="PVM227" s="28"/>
      <c r="PVN227" s="32"/>
      <c r="PVO227" s="20"/>
      <c r="PVP227" s="18"/>
      <c r="PVQ227" s="19"/>
      <c r="PVR227" s="28"/>
      <c r="PVS227" s="32"/>
      <c r="PVT227" s="20"/>
      <c r="PVU227" s="18"/>
      <c r="PVV227" s="19"/>
      <c r="PVW227" s="28"/>
      <c r="PVX227" s="32"/>
      <c r="PVY227" s="20"/>
      <c r="PVZ227" s="18"/>
      <c r="PWA227" s="19"/>
      <c r="PWB227" s="28"/>
      <c r="PWC227" s="32"/>
      <c r="PWD227" s="20"/>
      <c r="PWE227" s="18"/>
      <c r="PWF227" s="19"/>
      <c r="PWG227" s="28"/>
      <c r="PWH227" s="32"/>
      <c r="PWI227" s="20"/>
      <c r="PWJ227" s="18"/>
      <c r="PWK227" s="19"/>
      <c r="PWL227" s="28"/>
      <c r="PWM227" s="32"/>
      <c r="PWN227" s="20"/>
      <c r="PWO227" s="18"/>
      <c r="PWP227" s="19"/>
      <c r="PWQ227" s="28"/>
      <c r="PWR227" s="32"/>
      <c r="PWS227" s="20"/>
      <c r="PWT227" s="18"/>
      <c r="PWU227" s="19"/>
      <c r="PWV227" s="28"/>
      <c r="PWW227" s="32"/>
      <c r="PWX227" s="20"/>
      <c r="PWY227" s="18"/>
      <c r="PWZ227" s="19"/>
      <c r="PXA227" s="28"/>
      <c r="PXB227" s="32"/>
      <c r="PXC227" s="20"/>
      <c r="PXD227" s="18"/>
      <c r="PXE227" s="19"/>
      <c r="PXF227" s="28"/>
      <c r="PXG227" s="32"/>
      <c r="PXH227" s="20"/>
      <c r="PXI227" s="18"/>
      <c r="PXJ227" s="19"/>
      <c r="PXK227" s="28"/>
      <c r="PXL227" s="32"/>
      <c r="PXM227" s="20"/>
      <c r="PXN227" s="18"/>
      <c r="PXO227" s="19"/>
      <c r="PXP227" s="28"/>
      <c r="PXQ227" s="32"/>
      <c r="PXR227" s="20"/>
      <c r="PXS227" s="18"/>
      <c r="PXT227" s="19"/>
      <c r="PXU227" s="28"/>
      <c r="PXV227" s="32"/>
      <c r="PXW227" s="20"/>
      <c r="PXX227" s="18"/>
      <c r="PXY227" s="19"/>
      <c r="PXZ227" s="28"/>
      <c r="PYA227" s="32"/>
      <c r="PYB227" s="20"/>
      <c r="PYC227" s="18"/>
      <c r="PYD227" s="19"/>
      <c r="PYE227" s="28"/>
      <c r="PYF227" s="32"/>
      <c r="PYG227" s="20"/>
      <c r="PYH227" s="18"/>
      <c r="PYI227" s="19"/>
      <c r="PYJ227" s="28"/>
      <c r="PYK227" s="32"/>
      <c r="PYL227" s="20"/>
      <c r="PYM227" s="18"/>
      <c r="PYN227" s="19"/>
      <c r="PYO227" s="28"/>
      <c r="PYP227" s="32"/>
      <c r="PYQ227" s="20"/>
      <c r="PYR227" s="18"/>
      <c r="PYS227" s="19"/>
      <c r="PYT227" s="28"/>
      <c r="PYU227" s="32"/>
      <c r="PYV227" s="20"/>
      <c r="PYW227" s="18"/>
      <c r="PYX227" s="19"/>
      <c r="PYY227" s="28"/>
      <c r="PYZ227" s="32"/>
      <c r="PZA227" s="20"/>
      <c r="PZB227" s="18"/>
      <c r="PZC227" s="19"/>
      <c r="PZD227" s="28"/>
      <c r="PZE227" s="32"/>
      <c r="PZF227" s="20"/>
      <c r="PZG227" s="18"/>
      <c r="PZH227" s="19"/>
      <c r="PZI227" s="28"/>
      <c r="PZJ227" s="32"/>
      <c r="PZK227" s="20"/>
      <c r="PZL227" s="18"/>
      <c r="PZM227" s="19"/>
      <c r="PZN227" s="28"/>
      <c r="PZO227" s="32"/>
      <c r="PZP227" s="20"/>
      <c r="PZQ227" s="18"/>
      <c r="PZR227" s="19"/>
      <c r="PZS227" s="28"/>
      <c r="PZT227" s="32"/>
      <c r="PZU227" s="20"/>
      <c r="PZV227" s="18"/>
      <c r="PZW227" s="19"/>
      <c r="PZX227" s="28"/>
      <c r="PZY227" s="32"/>
      <c r="PZZ227" s="20"/>
      <c r="QAA227" s="18"/>
      <c r="QAB227" s="19"/>
      <c r="QAC227" s="28"/>
      <c r="QAD227" s="32"/>
      <c r="QAE227" s="20"/>
      <c r="QAF227" s="18"/>
      <c r="QAG227" s="19"/>
      <c r="QAH227" s="28"/>
      <c r="QAI227" s="32"/>
      <c r="QAJ227" s="20"/>
      <c r="QAK227" s="18"/>
      <c r="QAL227" s="19"/>
      <c r="QAM227" s="28"/>
      <c r="QAN227" s="32"/>
      <c r="QAO227" s="20"/>
      <c r="QAP227" s="18"/>
      <c r="QAQ227" s="19"/>
      <c r="QAR227" s="28"/>
      <c r="QAS227" s="32"/>
      <c r="QAT227" s="20"/>
      <c r="QAU227" s="18"/>
      <c r="QAV227" s="19"/>
      <c r="QAW227" s="28"/>
      <c r="QAX227" s="32"/>
      <c r="QAY227" s="20"/>
      <c r="QAZ227" s="18"/>
      <c r="QBA227" s="19"/>
      <c r="QBB227" s="28"/>
      <c r="QBC227" s="32"/>
      <c r="QBD227" s="20"/>
      <c r="QBE227" s="18"/>
      <c r="QBF227" s="19"/>
      <c r="QBG227" s="28"/>
      <c r="QBH227" s="32"/>
      <c r="QBI227" s="20"/>
      <c r="QBJ227" s="18"/>
      <c r="QBK227" s="19"/>
      <c r="QBL227" s="28"/>
      <c r="QBM227" s="32"/>
      <c r="QBN227" s="20"/>
      <c r="QBO227" s="18"/>
      <c r="QBP227" s="19"/>
      <c r="QBQ227" s="28"/>
      <c r="QBR227" s="32"/>
      <c r="QBS227" s="20"/>
      <c r="QBT227" s="18"/>
      <c r="QBU227" s="19"/>
      <c r="QBV227" s="28"/>
      <c r="QBW227" s="32"/>
      <c r="QBX227" s="20"/>
      <c r="QBY227" s="18"/>
      <c r="QBZ227" s="19"/>
      <c r="QCA227" s="28"/>
      <c r="QCB227" s="32"/>
      <c r="QCC227" s="20"/>
      <c r="QCD227" s="18"/>
      <c r="QCE227" s="19"/>
      <c r="QCF227" s="28"/>
      <c r="QCG227" s="32"/>
      <c r="QCH227" s="20"/>
      <c r="QCI227" s="18"/>
      <c r="QCJ227" s="19"/>
      <c r="QCK227" s="28"/>
      <c r="QCL227" s="32"/>
      <c r="QCM227" s="20"/>
      <c r="QCN227" s="18"/>
      <c r="QCO227" s="19"/>
      <c r="QCP227" s="28"/>
      <c r="QCQ227" s="32"/>
      <c r="QCR227" s="20"/>
      <c r="QCS227" s="18"/>
      <c r="QCT227" s="19"/>
      <c r="QCU227" s="28"/>
      <c r="QCV227" s="32"/>
      <c r="QCW227" s="20"/>
      <c r="QCX227" s="18"/>
      <c r="QCY227" s="19"/>
      <c r="QCZ227" s="28"/>
      <c r="QDA227" s="32"/>
      <c r="QDB227" s="20"/>
      <c r="QDC227" s="18"/>
      <c r="QDD227" s="19"/>
      <c r="QDE227" s="28"/>
      <c r="QDF227" s="32"/>
      <c r="QDG227" s="20"/>
      <c r="QDH227" s="18"/>
      <c r="QDI227" s="19"/>
      <c r="QDJ227" s="28"/>
      <c r="QDK227" s="32"/>
      <c r="QDL227" s="20"/>
      <c r="QDM227" s="18"/>
      <c r="QDN227" s="19"/>
      <c r="QDO227" s="28"/>
      <c r="QDP227" s="32"/>
      <c r="QDQ227" s="20"/>
      <c r="QDR227" s="18"/>
      <c r="QDS227" s="19"/>
      <c r="QDT227" s="28"/>
      <c r="QDU227" s="32"/>
      <c r="QDV227" s="20"/>
      <c r="QDW227" s="18"/>
      <c r="QDX227" s="19"/>
      <c r="QDY227" s="28"/>
      <c r="QDZ227" s="32"/>
      <c r="QEA227" s="20"/>
      <c r="QEB227" s="18"/>
      <c r="QEC227" s="19"/>
      <c r="QED227" s="28"/>
      <c r="QEE227" s="32"/>
      <c r="QEF227" s="20"/>
      <c r="QEG227" s="18"/>
      <c r="QEH227" s="19"/>
      <c r="QEI227" s="28"/>
      <c r="QEJ227" s="32"/>
      <c r="QEK227" s="20"/>
      <c r="QEL227" s="18"/>
      <c r="QEM227" s="19"/>
      <c r="QEN227" s="28"/>
      <c r="QEO227" s="32"/>
      <c r="QEP227" s="20"/>
      <c r="QEQ227" s="18"/>
      <c r="QER227" s="19"/>
      <c r="QES227" s="28"/>
      <c r="QET227" s="32"/>
      <c r="QEU227" s="20"/>
      <c r="QEV227" s="18"/>
      <c r="QEW227" s="19"/>
      <c r="QEX227" s="28"/>
      <c r="QEY227" s="32"/>
      <c r="QEZ227" s="20"/>
      <c r="QFA227" s="18"/>
      <c r="QFB227" s="19"/>
      <c r="QFC227" s="28"/>
      <c r="QFD227" s="32"/>
      <c r="QFE227" s="20"/>
      <c r="QFF227" s="18"/>
      <c r="QFG227" s="19"/>
      <c r="QFH227" s="28"/>
      <c r="QFI227" s="32"/>
      <c r="QFJ227" s="20"/>
      <c r="QFK227" s="18"/>
      <c r="QFL227" s="19"/>
      <c r="QFM227" s="28"/>
      <c r="QFN227" s="32"/>
      <c r="QFO227" s="20"/>
      <c r="QFP227" s="18"/>
      <c r="QFQ227" s="19"/>
      <c r="QFR227" s="28"/>
      <c r="QFS227" s="32"/>
      <c r="QFT227" s="20"/>
      <c r="QFU227" s="18"/>
      <c r="QFV227" s="19"/>
      <c r="QFW227" s="28"/>
      <c r="QFX227" s="32"/>
      <c r="QFY227" s="20"/>
      <c r="QFZ227" s="18"/>
      <c r="QGA227" s="19"/>
      <c r="QGB227" s="28"/>
      <c r="QGC227" s="32"/>
      <c r="QGD227" s="20"/>
      <c r="QGE227" s="18"/>
      <c r="QGF227" s="19"/>
      <c r="QGG227" s="28"/>
      <c r="QGH227" s="32"/>
      <c r="QGI227" s="20"/>
      <c r="QGJ227" s="18"/>
      <c r="QGK227" s="19"/>
      <c r="QGL227" s="28"/>
      <c r="QGM227" s="32"/>
      <c r="QGN227" s="20"/>
      <c r="QGO227" s="18"/>
      <c r="QGP227" s="19"/>
      <c r="QGQ227" s="28"/>
      <c r="QGR227" s="32"/>
      <c r="QGS227" s="20"/>
      <c r="QGT227" s="18"/>
      <c r="QGU227" s="19"/>
      <c r="QGV227" s="28"/>
      <c r="QGW227" s="32"/>
      <c r="QGX227" s="20"/>
      <c r="QGY227" s="18"/>
      <c r="QGZ227" s="19"/>
      <c r="QHA227" s="28"/>
      <c r="QHB227" s="32"/>
      <c r="QHC227" s="20"/>
      <c r="QHD227" s="18"/>
      <c r="QHE227" s="19"/>
      <c r="QHF227" s="28"/>
      <c r="QHG227" s="32"/>
      <c r="QHH227" s="20"/>
      <c r="QHI227" s="18"/>
      <c r="QHJ227" s="19"/>
      <c r="QHK227" s="28"/>
      <c r="QHL227" s="32"/>
      <c r="QHM227" s="20"/>
      <c r="QHN227" s="18"/>
      <c r="QHO227" s="19"/>
      <c r="QHP227" s="28"/>
      <c r="QHQ227" s="32"/>
      <c r="QHR227" s="20"/>
      <c r="QHS227" s="18"/>
      <c r="QHT227" s="19"/>
      <c r="QHU227" s="28"/>
      <c r="QHV227" s="32"/>
      <c r="QHW227" s="20"/>
      <c r="QHX227" s="18"/>
      <c r="QHY227" s="19"/>
      <c r="QHZ227" s="28"/>
      <c r="QIA227" s="32"/>
      <c r="QIB227" s="20"/>
      <c r="QIC227" s="18"/>
      <c r="QID227" s="19"/>
      <c r="QIE227" s="28"/>
      <c r="QIF227" s="32"/>
      <c r="QIG227" s="20"/>
      <c r="QIH227" s="18"/>
      <c r="QII227" s="19"/>
      <c r="QIJ227" s="28"/>
      <c r="QIK227" s="32"/>
      <c r="QIL227" s="20"/>
      <c r="QIM227" s="18"/>
      <c r="QIN227" s="19"/>
      <c r="QIO227" s="28"/>
      <c r="QIP227" s="32"/>
      <c r="QIQ227" s="20"/>
      <c r="QIR227" s="18"/>
      <c r="QIS227" s="19"/>
      <c r="QIT227" s="28"/>
      <c r="QIU227" s="32"/>
      <c r="QIV227" s="20"/>
      <c r="QIW227" s="18"/>
      <c r="QIX227" s="19"/>
      <c r="QIY227" s="28"/>
      <c r="QIZ227" s="32"/>
      <c r="QJA227" s="20"/>
      <c r="QJB227" s="18"/>
      <c r="QJC227" s="19"/>
      <c r="QJD227" s="28"/>
      <c r="QJE227" s="32"/>
      <c r="QJF227" s="20"/>
      <c r="QJG227" s="18"/>
      <c r="QJH227" s="19"/>
      <c r="QJI227" s="28"/>
      <c r="QJJ227" s="32"/>
      <c r="QJK227" s="20"/>
      <c r="QJL227" s="18"/>
      <c r="QJM227" s="19"/>
      <c r="QJN227" s="28"/>
      <c r="QJO227" s="32"/>
      <c r="QJP227" s="20"/>
      <c r="QJQ227" s="18"/>
      <c r="QJR227" s="19"/>
      <c r="QJS227" s="28"/>
      <c r="QJT227" s="32"/>
      <c r="QJU227" s="20"/>
      <c r="QJV227" s="18"/>
      <c r="QJW227" s="19"/>
      <c r="QJX227" s="28"/>
      <c r="QJY227" s="32"/>
      <c r="QJZ227" s="20"/>
      <c r="QKA227" s="18"/>
      <c r="QKB227" s="19"/>
      <c r="QKC227" s="28"/>
      <c r="QKD227" s="32"/>
      <c r="QKE227" s="20"/>
      <c r="QKF227" s="18"/>
      <c r="QKG227" s="19"/>
      <c r="QKH227" s="28"/>
      <c r="QKI227" s="32"/>
      <c r="QKJ227" s="20"/>
      <c r="QKK227" s="18"/>
      <c r="QKL227" s="19"/>
      <c r="QKM227" s="28"/>
      <c r="QKN227" s="32"/>
      <c r="QKO227" s="20"/>
      <c r="QKP227" s="18"/>
      <c r="QKQ227" s="19"/>
      <c r="QKR227" s="28"/>
      <c r="QKS227" s="32"/>
      <c r="QKT227" s="20"/>
      <c r="QKU227" s="18"/>
      <c r="QKV227" s="19"/>
      <c r="QKW227" s="28"/>
      <c r="QKX227" s="32"/>
      <c r="QKY227" s="20"/>
      <c r="QKZ227" s="18"/>
      <c r="QLA227" s="19"/>
      <c r="QLB227" s="28"/>
      <c r="QLC227" s="32"/>
      <c r="QLD227" s="20"/>
      <c r="QLE227" s="18"/>
      <c r="QLF227" s="19"/>
      <c r="QLG227" s="28"/>
      <c r="QLH227" s="32"/>
      <c r="QLI227" s="20"/>
      <c r="QLJ227" s="18"/>
      <c r="QLK227" s="19"/>
      <c r="QLL227" s="28"/>
      <c r="QLM227" s="32"/>
      <c r="QLN227" s="20"/>
      <c r="QLO227" s="18"/>
      <c r="QLP227" s="19"/>
      <c r="QLQ227" s="28"/>
      <c r="QLR227" s="32"/>
      <c r="QLS227" s="20"/>
      <c r="QLT227" s="18"/>
      <c r="QLU227" s="19"/>
      <c r="QLV227" s="28"/>
      <c r="QLW227" s="32"/>
      <c r="QLX227" s="20"/>
      <c r="QLY227" s="18"/>
      <c r="QLZ227" s="19"/>
      <c r="QMA227" s="28"/>
      <c r="QMB227" s="32"/>
      <c r="QMC227" s="20"/>
      <c r="QMD227" s="18"/>
      <c r="QME227" s="19"/>
      <c r="QMF227" s="28"/>
      <c r="QMG227" s="32"/>
      <c r="QMH227" s="20"/>
      <c r="QMI227" s="18"/>
      <c r="QMJ227" s="19"/>
      <c r="QMK227" s="28"/>
      <c r="QML227" s="32"/>
      <c r="QMM227" s="20"/>
      <c r="QMN227" s="18"/>
      <c r="QMO227" s="19"/>
      <c r="QMP227" s="28"/>
      <c r="QMQ227" s="32"/>
      <c r="QMR227" s="20"/>
      <c r="QMS227" s="18"/>
      <c r="QMT227" s="19"/>
      <c r="QMU227" s="28"/>
      <c r="QMV227" s="32"/>
      <c r="QMW227" s="20"/>
      <c r="QMX227" s="18"/>
      <c r="QMY227" s="19"/>
      <c r="QMZ227" s="28"/>
      <c r="QNA227" s="32"/>
      <c r="QNB227" s="20"/>
      <c r="QNC227" s="18"/>
      <c r="QND227" s="19"/>
      <c r="QNE227" s="28"/>
      <c r="QNF227" s="32"/>
      <c r="QNG227" s="20"/>
      <c r="QNH227" s="18"/>
      <c r="QNI227" s="19"/>
      <c r="QNJ227" s="28"/>
      <c r="QNK227" s="32"/>
      <c r="QNL227" s="20"/>
      <c r="QNM227" s="18"/>
      <c r="QNN227" s="19"/>
      <c r="QNO227" s="28"/>
      <c r="QNP227" s="32"/>
      <c r="QNQ227" s="20"/>
      <c r="QNR227" s="18"/>
      <c r="QNS227" s="19"/>
      <c r="QNT227" s="28"/>
      <c r="QNU227" s="32"/>
      <c r="QNV227" s="20"/>
      <c r="QNW227" s="18"/>
      <c r="QNX227" s="19"/>
      <c r="QNY227" s="28"/>
      <c r="QNZ227" s="32"/>
      <c r="QOA227" s="20"/>
      <c r="QOB227" s="18"/>
      <c r="QOC227" s="19"/>
      <c r="QOD227" s="28"/>
      <c r="QOE227" s="32"/>
      <c r="QOF227" s="20"/>
      <c r="QOG227" s="18"/>
      <c r="QOH227" s="19"/>
      <c r="QOI227" s="28"/>
      <c r="QOJ227" s="32"/>
      <c r="QOK227" s="20"/>
      <c r="QOL227" s="18"/>
      <c r="QOM227" s="19"/>
      <c r="QON227" s="28"/>
      <c r="QOO227" s="32"/>
      <c r="QOP227" s="20"/>
      <c r="QOQ227" s="18"/>
      <c r="QOR227" s="19"/>
      <c r="QOS227" s="28"/>
      <c r="QOT227" s="32"/>
      <c r="QOU227" s="20"/>
      <c r="QOV227" s="18"/>
      <c r="QOW227" s="19"/>
      <c r="QOX227" s="28"/>
      <c r="QOY227" s="32"/>
      <c r="QOZ227" s="20"/>
      <c r="QPA227" s="18"/>
      <c r="QPB227" s="19"/>
      <c r="QPC227" s="28"/>
      <c r="QPD227" s="32"/>
      <c r="QPE227" s="20"/>
      <c r="QPF227" s="18"/>
      <c r="QPG227" s="19"/>
      <c r="QPH227" s="28"/>
      <c r="QPI227" s="32"/>
      <c r="QPJ227" s="20"/>
      <c r="QPK227" s="18"/>
      <c r="QPL227" s="19"/>
      <c r="QPM227" s="28"/>
      <c r="QPN227" s="32"/>
      <c r="QPO227" s="20"/>
      <c r="QPP227" s="18"/>
      <c r="QPQ227" s="19"/>
      <c r="QPR227" s="28"/>
      <c r="QPS227" s="32"/>
      <c r="QPT227" s="20"/>
      <c r="QPU227" s="18"/>
      <c r="QPV227" s="19"/>
      <c r="QPW227" s="28"/>
      <c r="QPX227" s="32"/>
      <c r="QPY227" s="20"/>
      <c r="QPZ227" s="18"/>
      <c r="QQA227" s="19"/>
      <c r="QQB227" s="28"/>
      <c r="QQC227" s="32"/>
      <c r="QQD227" s="20"/>
      <c r="QQE227" s="18"/>
      <c r="QQF227" s="19"/>
      <c r="QQG227" s="28"/>
      <c r="QQH227" s="32"/>
      <c r="QQI227" s="20"/>
      <c r="QQJ227" s="18"/>
      <c r="QQK227" s="19"/>
      <c r="QQL227" s="28"/>
      <c r="QQM227" s="32"/>
      <c r="QQN227" s="20"/>
      <c r="QQO227" s="18"/>
      <c r="QQP227" s="19"/>
      <c r="QQQ227" s="28"/>
      <c r="QQR227" s="32"/>
      <c r="QQS227" s="20"/>
      <c r="QQT227" s="18"/>
      <c r="QQU227" s="19"/>
      <c r="QQV227" s="28"/>
      <c r="QQW227" s="32"/>
      <c r="QQX227" s="20"/>
      <c r="QQY227" s="18"/>
      <c r="QQZ227" s="19"/>
      <c r="QRA227" s="28"/>
      <c r="QRB227" s="32"/>
      <c r="QRC227" s="20"/>
      <c r="QRD227" s="18"/>
      <c r="QRE227" s="19"/>
      <c r="QRF227" s="28"/>
      <c r="QRG227" s="32"/>
      <c r="QRH227" s="20"/>
      <c r="QRI227" s="18"/>
      <c r="QRJ227" s="19"/>
      <c r="QRK227" s="28"/>
      <c r="QRL227" s="32"/>
      <c r="QRM227" s="20"/>
      <c r="QRN227" s="18"/>
      <c r="QRO227" s="19"/>
      <c r="QRP227" s="28"/>
      <c r="QRQ227" s="32"/>
      <c r="QRR227" s="20"/>
      <c r="QRS227" s="18"/>
      <c r="QRT227" s="19"/>
      <c r="QRU227" s="28"/>
      <c r="QRV227" s="32"/>
      <c r="QRW227" s="20"/>
      <c r="QRX227" s="18"/>
      <c r="QRY227" s="19"/>
      <c r="QRZ227" s="28"/>
      <c r="QSA227" s="32"/>
      <c r="QSB227" s="20"/>
      <c r="QSC227" s="18"/>
      <c r="QSD227" s="19"/>
      <c r="QSE227" s="28"/>
      <c r="QSF227" s="32"/>
      <c r="QSG227" s="20"/>
      <c r="QSH227" s="18"/>
      <c r="QSI227" s="19"/>
      <c r="QSJ227" s="28"/>
      <c r="QSK227" s="32"/>
      <c r="QSL227" s="20"/>
      <c r="QSM227" s="18"/>
      <c r="QSN227" s="19"/>
      <c r="QSO227" s="28"/>
      <c r="QSP227" s="32"/>
      <c r="QSQ227" s="20"/>
      <c r="QSR227" s="18"/>
      <c r="QSS227" s="19"/>
      <c r="QST227" s="28"/>
      <c r="QSU227" s="32"/>
      <c r="QSV227" s="20"/>
      <c r="QSW227" s="18"/>
      <c r="QSX227" s="19"/>
      <c r="QSY227" s="28"/>
      <c r="QSZ227" s="32"/>
      <c r="QTA227" s="20"/>
      <c r="QTB227" s="18"/>
      <c r="QTC227" s="19"/>
      <c r="QTD227" s="28"/>
      <c r="QTE227" s="32"/>
      <c r="QTF227" s="20"/>
      <c r="QTG227" s="18"/>
      <c r="QTH227" s="19"/>
      <c r="QTI227" s="28"/>
      <c r="QTJ227" s="32"/>
      <c r="QTK227" s="20"/>
      <c r="QTL227" s="18"/>
      <c r="QTM227" s="19"/>
      <c r="QTN227" s="28"/>
      <c r="QTO227" s="32"/>
      <c r="QTP227" s="20"/>
      <c r="QTQ227" s="18"/>
      <c r="QTR227" s="19"/>
      <c r="QTS227" s="28"/>
      <c r="QTT227" s="32"/>
      <c r="QTU227" s="20"/>
      <c r="QTV227" s="18"/>
      <c r="QTW227" s="19"/>
      <c r="QTX227" s="28"/>
      <c r="QTY227" s="32"/>
      <c r="QTZ227" s="20"/>
      <c r="QUA227" s="18"/>
      <c r="QUB227" s="19"/>
      <c r="QUC227" s="28"/>
      <c r="QUD227" s="32"/>
      <c r="QUE227" s="20"/>
      <c r="QUF227" s="18"/>
      <c r="QUG227" s="19"/>
      <c r="QUH227" s="28"/>
      <c r="QUI227" s="32"/>
      <c r="QUJ227" s="20"/>
      <c r="QUK227" s="18"/>
      <c r="QUL227" s="19"/>
      <c r="QUM227" s="28"/>
      <c r="QUN227" s="32"/>
      <c r="QUO227" s="20"/>
      <c r="QUP227" s="18"/>
      <c r="QUQ227" s="19"/>
      <c r="QUR227" s="28"/>
      <c r="QUS227" s="32"/>
      <c r="QUT227" s="20"/>
      <c r="QUU227" s="18"/>
      <c r="QUV227" s="19"/>
      <c r="QUW227" s="28"/>
      <c r="QUX227" s="32"/>
      <c r="QUY227" s="20"/>
      <c r="QUZ227" s="18"/>
      <c r="QVA227" s="19"/>
      <c r="QVB227" s="28"/>
      <c r="QVC227" s="32"/>
      <c r="QVD227" s="20"/>
      <c r="QVE227" s="18"/>
      <c r="QVF227" s="19"/>
      <c r="QVG227" s="28"/>
      <c r="QVH227" s="32"/>
      <c r="QVI227" s="20"/>
      <c r="QVJ227" s="18"/>
      <c r="QVK227" s="19"/>
      <c r="QVL227" s="28"/>
      <c r="QVM227" s="32"/>
      <c r="QVN227" s="20"/>
      <c r="QVO227" s="18"/>
      <c r="QVP227" s="19"/>
      <c r="QVQ227" s="28"/>
      <c r="QVR227" s="32"/>
      <c r="QVS227" s="20"/>
      <c r="QVT227" s="18"/>
      <c r="QVU227" s="19"/>
      <c r="QVV227" s="28"/>
      <c r="QVW227" s="32"/>
      <c r="QVX227" s="20"/>
      <c r="QVY227" s="18"/>
      <c r="QVZ227" s="19"/>
      <c r="QWA227" s="28"/>
      <c r="QWB227" s="32"/>
      <c r="QWC227" s="20"/>
      <c r="QWD227" s="18"/>
      <c r="QWE227" s="19"/>
      <c r="QWF227" s="28"/>
      <c r="QWG227" s="32"/>
      <c r="QWH227" s="20"/>
      <c r="QWI227" s="18"/>
      <c r="QWJ227" s="19"/>
      <c r="QWK227" s="28"/>
      <c r="QWL227" s="32"/>
      <c r="QWM227" s="20"/>
      <c r="QWN227" s="18"/>
      <c r="QWO227" s="19"/>
      <c r="QWP227" s="28"/>
      <c r="QWQ227" s="32"/>
      <c r="QWR227" s="20"/>
      <c r="QWS227" s="18"/>
      <c r="QWT227" s="19"/>
      <c r="QWU227" s="28"/>
      <c r="QWV227" s="32"/>
      <c r="QWW227" s="20"/>
      <c r="QWX227" s="18"/>
      <c r="QWY227" s="19"/>
      <c r="QWZ227" s="28"/>
      <c r="QXA227" s="32"/>
      <c r="QXB227" s="20"/>
      <c r="QXC227" s="18"/>
      <c r="QXD227" s="19"/>
      <c r="QXE227" s="28"/>
      <c r="QXF227" s="32"/>
      <c r="QXG227" s="20"/>
      <c r="QXH227" s="18"/>
      <c r="QXI227" s="19"/>
      <c r="QXJ227" s="28"/>
      <c r="QXK227" s="32"/>
      <c r="QXL227" s="20"/>
      <c r="QXM227" s="18"/>
      <c r="QXN227" s="19"/>
      <c r="QXO227" s="28"/>
      <c r="QXP227" s="32"/>
      <c r="QXQ227" s="20"/>
      <c r="QXR227" s="18"/>
      <c r="QXS227" s="19"/>
      <c r="QXT227" s="28"/>
      <c r="QXU227" s="32"/>
      <c r="QXV227" s="20"/>
      <c r="QXW227" s="18"/>
      <c r="QXX227" s="19"/>
      <c r="QXY227" s="28"/>
      <c r="QXZ227" s="32"/>
      <c r="QYA227" s="20"/>
      <c r="QYB227" s="18"/>
      <c r="QYC227" s="19"/>
      <c r="QYD227" s="28"/>
      <c r="QYE227" s="32"/>
      <c r="QYF227" s="20"/>
      <c r="QYG227" s="18"/>
      <c r="QYH227" s="19"/>
      <c r="QYI227" s="28"/>
      <c r="QYJ227" s="32"/>
      <c r="QYK227" s="20"/>
      <c r="QYL227" s="18"/>
      <c r="QYM227" s="19"/>
      <c r="QYN227" s="28"/>
      <c r="QYO227" s="32"/>
      <c r="QYP227" s="20"/>
      <c r="QYQ227" s="18"/>
      <c r="QYR227" s="19"/>
      <c r="QYS227" s="28"/>
      <c r="QYT227" s="32"/>
      <c r="QYU227" s="20"/>
      <c r="QYV227" s="18"/>
      <c r="QYW227" s="19"/>
      <c r="QYX227" s="28"/>
      <c r="QYY227" s="32"/>
      <c r="QYZ227" s="20"/>
      <c r="QZA227" s="18"/>
      <c r="QZB227" s="19"/>
      <c r="QZC227" s="28"/>
      <c r="QZD227" s="32"/>
      <c r="QZE227" s="20"/>
      <c r="QZF227" s="18"/>
      <c r="QZG227" s="19"/>
      <c r="QZH227" s="28"/>
      <c r="QZI227" s="32"/>
      <c r="QZJ227" s="20"/>
      <c r="QZK227" s="18"/>
      <c r="QZL227" s="19"/>
      <c r="QZM227" s="28"/>
      <c r="QZN227" s="32"/>
      <c r="QZO227" s="20"/>
      <c r="QZP227" s="18"/>
      <c r="QZQ227" s="19"/>
      <c r="QZR227" s="28"/>
      <c r="QZS227" s="32"/>
      <c r="QZT227" s="20"/>
      <c r="QZU227" s="18"/>
      <c r="QZV227" s="19"/>
      <c r="QZW227" s="28"/>
      <c r="QZX227" s="32"/>
      <c r="QZY227" s="20"/>
      <c r="QZZ227" s="18"/>
      <c r="RAA227" s="19"/>
      <c r="RAB227" s="28"/>
      <c r="RAC227" s="32"/>
      <c r="RAD227" s="20"/>
      <c r="RAE227" s="18"/>
      <c r="RAF227" s="19"/>
      <c r="RAG227" s="28"/>
      <c r="RAH227" s="32"/>
      <c r="RAI227" s="20"/>
      <c r="RAJ227" s="18"/>
      <c r="RAK227" s="19"/>
      <c r="RAL227" s="28"/>
      <c r="RAM227" s="32"/>
      <c r="RAN227" s="20"/>
      <c r="RAO227" s="18"/>
      <c r="RAP227" s="19"/>
      <c r="RAQ227" s="28"/>
      <c r="RAR227" s="32"/>
      <c r="RAS227" s="20"/>
      <c r="RAT227" s="18"/>
      <c r="RAU227" s="19"/>
      <c r="RAV227" s="28"/>
      <c r="RAW227" s="32"/>
      <c r="RAX227" s="20"/>
      <c r="RAY227" s="18"/>
      <c r="RAZ227" s="19"/>
      <c r="RBA227" s="28"/>
      <c r="RBB227" s="32"/>
      <c r="RBC227" s="20"/>
      <c r="RBD227" s="18"/>
      <c r="RBE227" s="19"/>
      <c r="RBF227" s="28"/>
      <c r="RBG227" s="32"/>
      <c r="RBH227" s="20"/>
      <c r="RBI227" s="18"/>
      <c r="RBJ227" s="19"/>
      <c r="RBK227" s="28"/>
      <c r="RBL227" s="32"/>
      <c r="RBM227" s="20"/>
      <c r="RBN227" s="18"/>
      <c r="RBO227" s="19"/>
      <c r="RBP227" s="28"/>
      <c r="RBQ227" s="32"/>
      <c r="RBR227" s="20"/>
      <c r="RBS227" s="18"/>
      <c r="RBT227" s="19"/>
      <c r="RBU227" s="28"/>
      <c r="RBV227" s="32"/>
      <c r="RBW227" s="20"/>
      <c r="RBX227" s="18"/>
      <c r="RBY227" s="19"/>
      <c r="RBZ227" s="28"/>
      <c r="RCA227" s="32"/>
      <c r="RCB227" s="20"/>
      <c r="RCC227" s="18"/>
      <c r="RCD227" s="19"/>
      <c r="RCE227" s="28"/>
      <c r="RCF227" s="32"/>
      <c r="RCG227" s="20"/>
      <c r="RCH227" s="18"/>
      <c r="RCI227" s="19"/>
      <c r="RCJ227" s="28"/>
      <c r="RCK227" s="32"/>
      <c r="RCL227" s="20"/>
      <c r="RCM227" s="18"/>
      <c r="RCN227" s="19"/>
      <c r="RCO227" s="28"/>
      <c r="RCP227" s="32"/>
      <c r="RCQ227" s="20"/>
      <c r="RCR227" s="18"/>
      <c r="RCS227" s="19"/>
      <c r="RCT227" s="28"/>
      <c r="RCU227" s="32"/>
      <c r="RCV227" s="20"/>
      <c r="RCW227" s="18"/>
      <c r="RCX227" s="19"/>
      <c r="RCY227" s="28"/>
      <c r="RCZ227" s="32"/>
      <c r="RDA227" s="20"/>
      <c r="RDB227" s="18"/>
      <c r="RDC227" s="19"/>
      <c r="RDD227" s="28"/>
      <c r="RDE227" s="32"/>
      <c r="RDF227" s="20"/>
      <c r="RDG227" s="18"/>
      <c r="RDH227" s="19"/>
      <c r="RDI227" s="28"/>
      <c r="RDJ227" s="32"/>
      <c r="RDK227" s="20"/>
      <c r="RDL227" s="18"/>
      <c r="RDM227" s="19"/>
      <c r="RDN227" s="28"/>
      <c r="RDO227" s="32"/>
      <c r="RDP227" s="20"/>
      <c r="RDQ227" s="18"/>
      <c r="RDR227" s="19"/>
      <c r="RDS227" s="28"/>
      <c r="RDT227" s="32"/>
      <c r="RDU227" s="20"/>
      <c r="RDV227" s="18"/>
      <c r="RDW227" s="19"/>
      <c r="RDX227" s="28"/>
      <c r="RDY227" s="32"/>
      <c r="RDZ227" s="20"/>
      <c r="REA227" s="18"/>
      <c r="REB227" s="19"/>
      <c r="REC227" s="28"/>
      <c r="RED227" s="32"/>
      <c r="REE227" s="20"/>
      <c r="REF227" s="18"/>
      <c r="REG227" s="19"/>
      <c r="REH227" s="28"/>
      <c r="REI227" s="32"/>
      <c r="REJ227" s="20"/>
      <c r="REK227" s="18"/>
      <c r="REL227" s="19"/>
      <c r="REM227" s="28"/>
      <c r="REN227" s="32"/>
      <c r="REO227" s="20"/>
      <c r="REP227" s="18"/>
      <c r="REQ227" s="19"/>
      <c r="RER227" s="28"/>
      <c r="RES227" s="32"/>
      <c r="RET227" s="20"/>
      <c r="REU227" s="18"/>
      <c r="REV227" s="19"/>
      <c r="REW227" s="28"/>
      <c r="REX227" s="32"/>
      <c r="REY227" s="20"/>
      <c r="REZ227" s="18"/>
      <c r="RFA227" s="19"/>
      <c r="RFB227" s="28"/>
      <c r="RFC227" s="32"/>
      <c r="RFD227" s="20"/>
      <c r="RFE227" s="18"/>
      <c r="RFF227" s="19"/>
      <c r="RFG227" s="28"/>
      <c r="RFH227" s="32"/>
      <c r="RFI227" s="20"/>
      <c r="RFJ227" s="18"/>
      <c r="RFK227" s="19"/>
      <c r="RFL227" s="28"/>
      <c r="RFM227" s="32"/>
      <c r="RFN227" s="20"/>
      <c r="RFO227" s="18"/>
      <c r="RFP227" s="19"/>
      <c r="RFQ227" s="28"/>
      <c r="RFR227" s="32"/>
      <c r="RFS227" s="20"/>
      <c r="RFT227" s="18"/>
      <c r="RFU227" s="19"/>
      <c r="RFV227" s="28"/>
      <c r="RFW227" s="32"/>
      <c r="RFX227" s="20"/>
      <c r="RFY227" s="18"/>
      <c r="RFZ227" s="19"/>
      <c r="RGA227" s="28"/>
      <c r="RGB227" s="32"/>
      <c r="RGC227" s="20"/>
      <c r="RGD227" s="18"/>
      <c r="RGE227" s="19"/>
      <c r="RGF227" s="28"/>
      <c r="RGG227" s="32"/>
      <c r="RGH227" s="20"/>
      <c r="RGI227" s="18"/>
      <c r="RGJ227" s="19"/>
      <c r="RGK227" s="28"/>
      <c r="RGL227" s="32"/>
      <c r="RGM227" s="20"/>
      <c r="RGN227" s="18"/>
      <c r="RGO227" s="19"/>
      <c r="RGP227" s="28"/>
      <c r="RGQ227" s="32"/>
      <c r="RGR227" s="20"/>
      <c r="RGS227" s="18"/>
      <c r="RGT227" s="19"/>
      <c r="RGU227" s="28"/>
      <c r="RGV227" s="32"/>
      <c r="RGW227" s="20"/>
      <c r="RGX227" s="18"/>
      <c r="RGY227" s="19"/>
      <c r="RGZ227" s="28"/>
      <c r="RHA227" s="32"/>
      <c r="RHB227" s="20"/>
      <c r="RHC227" s="18"/>
      <c r="RHD227" s="19"/>
      <c r="RHE227" s="28"/>
      <c r="RHF227" s="32"/>
      <c r="RHG227" s="20"/>
      <c r="RHH227" s="18"/>
      <c r="RHI227" s="19"/>
      <c r="RHJ227" s="28"/>
      <c r="RHK227" s="32"/>
      <c r="RHL227" s="20"/>
      <c r="RHM227" s="18"/>
      <c r="RHN227" s="19"/>
      <c r="RHO227" s="28"/>
      <c r="RHP227" s="32"/>
      <c r="RHQ227" s="20"/>
      <c r="RHR227" s="18"/>
      <c r="RHS227" s="19"/>
      <c r="RHT227" s="28"/>
      <c r="RHU227" s="32"/>
      <c r="RHV227" s="20"/>
      <c r="RHW227" s="18"/>
      <c r="RHX227" s="19"/>
      <c r="RHY227" s="28"/>
      <c r="RHZ227" s="32"/>
      <c r="RIA227" s="20"/>
      <c r="RIB227" s="18"/>
      <c r="RIC227" s="19"/>
      <c r="RID227" s="28"/>
      <c r="RIE227" s="32"/>
      <c r="RIF227" s="20"/>
      <c r="RIG227" s="18"/>
      <c r="RIH227" s="19"/>
      <c r="RII227" s="28"/>
      <c r="RIJ227" s="32"/>
      <c r="RIK227" s="20"/>
      <c r="RIL227" s="18"/>
      <c r="RIM227" s="19"/>
      <c r="RIN227" s="28"/>
      <c r="RIO227" s="32"/>
      <c r="RIP227" s="20"/>
      <c r="RIQ227" s="18"/>
      <c r="RIR227" s="19"/>
      <c r="RIS227" s="28"/>
      <c r="RIT227" s="32"/>
      <c r="RIU227" s="20"/>
      <c r="RIV227" s="18"/>
      <c r="RIW227" s="19"/>
      <c r="RIX227" s="28"/>
      <c r="RIY227" s="32"/>
      <c r="RIZ227" s="20"/>
      <c r="RJA227" s="18"/>
      <c r="RJB227" s="19"/>
      <c r="RJC227" s="28"/>
      <c r="RJD227" s="32"/>
      <c r="RJE227" s="20"/>
      <c r="RJF227" s="18"/>
      <c r="RJG227" s="19"/>
      <c r="RJH227" s="28"/>
      <c r="RJI227" s="32"/>
      <c r="RJJ227" s="20"/>
      <c r="RJK227" s="18"/>
      <c r="RJL227" s="19"/>
      <c r="RJM227" s="28"/>
      <c r="RJN227" s="32"/>
      <c r="RJO227" s="20"/>
      <c r="RJP227" s="18"/>
      <c r="RJQ227" s="19"/>
      <c r="RJR227" s="28"/>
      <c r="RJS227" s="32"/>
      <c r="RJT227" s="20"/>
      <c r="RJU227" s="18"/>
      <c r="RJV227" s="19"/>
      <c r="RJW227" s="28"/>
      <c r="RJX227" s="32"/>
      <c r="RJY227" s="20"/>
      <c r="RJZ227" s="18"/>
      <c r="RKA227" s="19"/>
      <c r="RKB227" s="28"/>
      <c r="RKC227" s="32"/>
      <c r="RKD227" s="20"/>
      <c r="RKE227" s="18"/>
      <c r="RKF227" s="19"/>
      <c r="RKG227" s="28"/>
      <c r="RKH227" s="32"/>
      <c r="RKI227" s="20"/>
      <c r="RKJ227" s="18"/>
      <c r="RKK227" s="19"/>
      <c r="RKL227" s="28"/>
      <c r="RKM227" s="32"/>
      <c r="RKN227" s="20"/>
      <c r="RKO227" s="18"/>
      <c r="RKP227" s="19"/>
      <c r="RKQ227" s="28"/>
      <c r="RKR227" s="32"/>
      <c r="RKS227" s="20"/>
      <c r="RKT227" s="18"/>
      <c r="RKU227" s="19"/>
      <c r="RKV227" s="28"/>
      <c r="RKW227" s="32"/>
      <c r="RKX227" s="20"/>
      <c r="RKY227" s="18"/>
      <c r="RKZ227" s="19"/>
      <c r="RLA227" s="28"/>
      <c r="RLB227" s="32"/>
      <c r="RLC227" s="20"/>
      <c r="RLD227" s="18"/>
      <c r="RLE227" s="19"/>
      <c r="RLF227" s="28"/>
      <c r="RLG227" s="32"/>
      <c r="RLH227" s="20"/>
      <c r="RLI227" s="18"/>
      <c r="RLJ227" s="19"/>
      <c r="RLK227" s="28"/>
      <c r="RLL227" s="32"/>
      <c r="RLM227" s="20"/>
      <c r="RLN227" s="18"/>
      <c r="RLO227" s="19"/>
      <c r="RLP227" s="28"/>
      <c r="RLQ227" s="32"/>
      <c r="RLR227" s="20"/>
      <c r="RLS227" s="18"/>
      <c r="RLT227" s="19"/>
      <c r="RLU227" s="28"/>
      <c r="RLV227" s="32"/>
      <c r="RLW227" s="20"/>
      <c r="RLX227" s="18"/>
      <c r="RLY227" s="19"/>
      <c r="RLZ227" s="28"/>
      <c r="RMA227" s="32"/>
      <c r="RMB227" s="20"/>
      <c r="RMC227" s="18"/>
      <c r="RMD227" s="19"/>
      <c r="RME227" s="28"/>
      <c r="RMF227" s="32"/>
      <c r="RMG227" s="20"/>
      <c r="RMH227" s="18"/>
      <c r="RMI227" s="19"/>
      <c r="RMJ227" s="28"/>
      <c r="RMK227" s="32"/>
      <c r="RML227" s="20"/>
      <c r="RMM227" s="18"/>
      <c r="RMN227" s="19"/>
      <c r="RMO227" s="28"/>
      <c r="RMP227" s="32"/>
      <c r="RMQ227" s="20"/>
      <c r="RMR227" s="18"/>
      <c r="RMS227" s="19"/>
      <c r="RMT227" s="28"/>
      <c r="RMU227" s="32"/>
      <c r="RMV227" s="20"/>
      <c r="RMW227" s="18"/>
      <c r="RMX227" s="19"/>
      <c r="RMY227" s="28"/>
      <c r="RMZ227" s="32"/>
      <c r="RNA227" s="20"/>
      <c r="RNB227" s="18"/>
      <c r="RNC227" s="19"/>
      <c r="RND227" s="28"/>
      <c r="RNE227" s="32"/>
      <c r="RNF227" s="20"/>
      <c r="RNG227" s="18"/>
      <c r="RNH227" s="19"/>
      <c r="RNI227" s="28"/>
      <c r="RNJ227" s="32"/>
      <c r="RNK227" s="20"/>
      <c r="RNL227" s="18"/>
      <c r="RNM227" s="19"/>
      <c r="RNN227" s="28"/>
      <c r="RNO227" s="32"/>
      <c r="RNP227" s="20"/>
      <c r="RNQ227" s="18"/>
      <c r="RNR227" s="19"/>
      <c r="RNS227" s="28"/>
      <c r="RNT227" s="32"/>
      <c r="RNU227" s="20"/>
      <c r="RNV227" s="18"/>
      <c r="RNW227" s="19"/>
      <c r="RNX227" s="28"/>
      <c r="RNY227" s="32"/>
      <c r="RNZ227" s="20"/>
      <c r="ROA227" s="18"/>
      <c r="ROB227" s="19"/>
      <c r="ROC227" s="28"/>
      <c r="ROD227" s="32"/>
      <c r="ROE227" s="20"/>
      <c r="ROF227" s="18"/>
      <c r="ROG227" s="19"/>
      <c r="ROH227" s="28"/>
      <c r="ROI227" s="32"/>
      <c r="ROJ227" s="20"/>
      <c r="ROK227" s="18"/>
      <c r="ROL227" s="19"/>
      <c r="ROM227" s="28"/>
      <c r="RON227" s="32"/>
      <c r="ROO227" s="20"/>
      <c r="ROP227" s="18"/>
      <c r="ROQ227" s="19"/>
      <c r="ROR227" s="28"/>
      <c r="ROS227" s="32"/>
      <c r="ROT227" s="20"/>
      <c r="ROU227" s="18"/>
      <c r="ROV227" s="19"/>
      <c r="ROW227" s="28"/>
      <c r="ROX227" s="32"/>
      <c r="ROY227" s="20"/>
      <c r="ROZ227" s="18"/>
      <c r="RPA227" s="19"/>
      <c r="RPB227" s="28"/>
      <c r="RPC227" s="32"/>
      <c r="RPD227" s="20"/>
      <c r="RPE227" s="18"/>
      <c r="RPF227" s="19"/>
      <c r="RPG227" s="28"/>
      <c r="RPH227" s="32"/>
      <c r="RPI227" s="20"/>
      <c r="RPJ227" s="18"/>
      <c r="RPK227" s="19"/>
      <c r="RPL227" s="28"/>
      <c r="RPM227" s="32"/>
      <c r="RPN227" s="20"/>
      <c r="RPO227" s="18"/>
      <c r="RPP227" s="19"/>
      <c r="RPQ227" s="28"/>
      <c r="RPR227" s="32"/>
      <c r="RPS227" s="20"/>
      <c r="RPT227" s="18"/>
      <c r="RPU227" s="19"/>
      <c r="RPV227" s="28"/>
      <c r="RPW227" s="32"/>
      <c r="RPX227" s="20"/>
      <c r="RPY227" s="18"/>
      <c r="RPZ227" s="19"/>
      <c r="RQA227" s="28"/>
      <c r="RQB227" s="32"/>
      <c r="RQC227" s="20"/>
      <c r="RQD227" s="18"/>
      <c r="RQE227" s="19"/>
      <c r="RQF227" s="28"/>
      <c r="RQG227" s="32"/>
      <c r="RQH227" s="20"/>
      <c r="RQI227" s="18"/>
      <c r="RQJ227" s="19"/>
      <c r="RQK227" s="28"/>
      <c r="RQL227" s="32"/>
      <c r="RQM227" s="20"/>
      <c r="RQN227" s="18"/>
      <c r="RQO227" s="19"/>
      <c r="RQP227" s="28"/>
      <c r="RQQ227" s="32"/>
      <c r="RQR227" s="20"/>
      <c r="RQS227" s="18"/>
      <c r="RQT227" s="19"/>
      <c r="RQU227" s="28"/>
      <c r="RQV227" s="32"/>
      <c r="RQW227" s="20"/>
      <c r="RQX227" s="18"/>
      <c r="RQY227" s="19"/>
      <c r="RQZ227" s="28"/>
      <c r="RRA227" s="32"/>
      <c r="RRB227" s="20"/>
      <c r="RRC227" s="18"/>
      <c r="RRD227" s="19"/>
      <c r="RRE227" s="28"/>
      <c r="RRF227" s="32"/>
      <c r="RRG227" s="20"/>
      <c r="RRH227" s="18"/>
      <c r="RRI227" s="19"/>
      <c r="RRJ227" s="28"/>
      <c r="RRK227" s="32"/>
      <c r="RRL227" s="20"/>
      <c r="RRM227" s="18"/>
      <c r="RRN227" s="19"/>
      <c r="RRO227" s="28"/>
      <c r="RRP227" s="32"/>
      <c r="RRQ227" s="20"/>
      <c r="RRR227" s="18"/>
      <c r="RRS227" s="19"/>
      <c r="RRT227" s="28"/>
      <c r="RRU227" s="32"/>
      <c r="RRV227" s="20"/>
      <c r="RRW227" s="18"/>
      <c r="RRX227" s="19"/>
      <c r="RRY227" s="28"/>
      <c r="RRZ227" s="32"/>
      <c r="RSA227" s="20"/>
      <c r="RSB227" s="18"/>
      <c r="RSC227" s="19"/>
      <c r="RSD227" s="28"/>
      <c r="RSE227" s="32"/>
      <c r="RSF227" s="20"/>
      <c r="RSG227" s="18"/>
      <c r="RSH227" s="19"/>
      <c r="RSI227" s="28"/>
      <c r="RSJ227" s="32"/>
      <c r="RSK227" s="20"/>
      <c r="RSL227" s="18"/>
      <c r="RSM227" s="19"/>
      <c r="RSN227" s="28"/>
      <c r="RSO227" s="32"/>
      <c r="RSP227" s="20"/>
      <c r="RSQ227" s="18"/>
      <c r="RSR227" s="19"/>
      <c r="RSS227" s="28"/>
      <c r="RST227" s="32"/>
      <c r="RSU227" s="20"/>
      <c r="RSV227" s="18"/>
      <c r="RSW227" s="19"/>
      <c r="RSX227" s="28"/>
      <c r="RSY227" s="32"/>
      <c r="RSZ227" s="20"/>
      <c r="RTA227" s="18"/>
      <c r="RTB227" s="19"/>
      <c r="RTC227" s="28"/>
      <c r="RTD227" s="32"/>
      <c r="RTE227" s="20"/>
      <c r="RTF227" s="18"/>
      <c r="RTG227" s="19"/>
      <c r="RTH227" s="28"/>
      <c r="RTI227" s="32"/>
      <c r="RTJ227" s="20"/>
      <c r="RTK227" s="18"/>
      <c r="RTL227" s="19"/>
      <c r="RTM227" s="28"/>
      <c r="RTN227" s="32"/>
      <c r="RTO227" s="20"/>
      <c r="RTP227" s="18"/>
      <c r="RTQ227" s="19"/>
      <c r="RTR227" s="28"/>
      <c r="RTS227" s="32"/>
      <c r="RTT227" s="20"/>
      <c r="RTU227" s="18"/>
      <c r="RTV227" s="19"/>
      <c r="RTW227" s="28"/>
      <c r="RTX227" s="32"/>
      <c r="RTY227" s="20"/>
      <c r="RTZ227" s="18"/>
      <c r="RUA227" s="19"/>
      <c r="RUB227" s="28"/>
      <c r="RUC227" s="32"/>
      <c r="RUD227" s="20"/>
      <c r="RUE227" s="18"/>
      <c r="RUF227" s="19"/>
      <c r="RUG227" s="28"/>
      <c r="RUH227" s="32"/>
      <c r="RUI227" s="20"/>
      <c r="RUJ227" s="18"/>
      <c r="RUK227" s="19"/>
      <c r="RUL227" s="28"/>
      <c r="RUM227" s="32"/>
      <c r="RUN227" s="20"/>
      <c r="RUO227" s="18"/>
      <c r="RUP227" s="19"/>
      <c r="RUQ227" s="28"/>
      <c r="RUR227" s="32"/>
      <c r="RUS227" s="20"/>
      <c r="RUT227" s="18"/>
      <c r="RUU227" s="19"/>
      <c r="RUV227" s="28"/>
      <c r="RUW227" s="32"/>
      <c r="RUX227" s="20"/>
      <c r="RUY227" s="18"/>
      <c r="RUZ227" s="19"/>
      <c r="RVA227" s="28"/>
      <c r="RVB227" s="32"/>
      <c r="RVC227" s="20"/>
      <c r="RVD227" s="18"/>
      <c r="RVE227" s="19"/>
      <c r="RVF227" s="28"/>
      <c r="RVG227" s="32"/>
      <c r="RVH227" s="20"/>
      <c r="RVI227" s="18"/>
      <c r="RVJ227" s="19"/>
      <c r="RVK227" s="28"/>
      <c r="RVL227" s="32"/>
      <c r="RVM227" s="20"/>
      <c r="RVN227" s="18"/>
      <c r="RVO227" s="19"/>
      <c r="RVP227" s="28"/>
      <c r="RVQ227" s="32"/>
      <c r="RVR227" s="20"/>
      <c r="RVS227" s="18"/>
      <c r="RVT227" s="19"/>
      <c r="RVU227" s="28"/>
      <c r="RVV227" s="32"/>
      <c r="RVW227" s="20"/>
      <c r="RVX227" s="18"/>
      <c r="RVY227" s="19"/>
      <c r="RVZ227" s="28"/>
      <c r="RWA227" s="32"/>
      <c r="RWB227" s="20"/>
      <c r="RWC227" s="18"/>
      <c r="RWD227" s="19"/>
      <c r="RWE227" s="28"/>
      <c r="RWF227" s="32"/>
      <c r="RWG227" s="20"/>
      <c r="RWH227" s="18"/>
      <c r="RWI227" s="19"/>
      <c r="RWJ227" s="28"/>
      <c r="RWK227" s="32"/>
      <c r="RWL227" s="20"/>
      <c r="RWM227" s="18"/>
      <c r="RWN227" s="19"/>
      <c r="RWO227" s="28"/>
      <c r="RWP227" s="32"/>
      <c r="RWQ227" s="20"/>
      <c r="RWR227" s="18"/>
      <c r="RWS227" s="19"/>
      <c r="RWT227" s="28"/>
      <c r="RWU227" s="32"/>
      <c r="RWV227" s="20"/>
      <c r="RWW227" s="18"/>
      <c r="RWX227" s="19"/>
      <c r="RWY227" s="28"/>
      <c r="RWZ227" s="32"/>
      <c r="RXA227" s="20"/>
      <c r="RXB227" s="18"/>
      <c r="RXC227" s="19"/>
      <c r="RXD227" s="28"/>
      <c r="RXE227" s="32"/>
      <c r="RXF227" s="20"/>
      <c r="RXG227" s="18"/>
      <c r="RXH227" s="19"/>
      <c r="RXI227" s="28"/>
      <c r="RXJ227" s="32"/>
      <c r="RXK227" s="20"/>
      <c r="RXL227" s="18"/>
      <c r="RXM227" s="19"/>
      <c r="RXN227" s="28"/>
      <c r="RXO227" s="32"/>
      <c r="RXP227" s="20"/>
      <c r="RXQ227" s="18"/>
      <c r="RXR227" s="19"/>
      <c r="RXS227" s="28"/>
      <c r="RXT227" s="32"/>
      <c r="RXU227" s="20"/>
      <c r="RXV227" s="18"/>
      <c r="RXW227" s="19"/>
      <c r="RXX227" s="28"/>
      <c r="RXY227" s="32"/>
      <c r="RXZ227" s="20"/>
      <c r="RYA227" s="18"/>
      <c r="RYB227" s="19"/>
      <c r="RYC227" s="28"/>
      <c r="RYD227" s="32"/>
      <c r="RYE227" s="20"/>
      <c r="RYF227" s="18"/>
      <c r="RYG227" s="19"/>
      <c r="RYH227" s="28"/>
      <c r="RYI227" s="32"/>
      <c r="RYJ227" s="20"/>
      <c r="RYK227" s="18"/>
      <c r="RYL227" s="19"/>
      <c r="RYM227" s="28"/>
      <c r="RYN227" s="32"/>
      <c r="RYO227" s="20"/>
      <c r="RYP227" s="18"/>
      <c r="RYQ227" s="19"/>
      <c r="RYR227" s="28"/>
      <c r="RYS227" s="32"/>
      <c r="RYT227" s="20"/>
      <c r="RYU227" s="18"/>
      <c r="RYV227" s="19"/>
      <c r="RYW227" s="28"/>
      <c r="RYX227" s="32"/>
      <c r="RYY227" s="20"/>
      <c r="RYZ227" s="18"/>
      <c r="RZA227" s="19"/>
      <c r="RZB227" s="28"/>
      <c r="RZC227" s="32"/>
      <c r="RZD227" s="20"/>
      <c r="RZE227" s="18"/>
      <c r="RZF227" s="19"/>
      <c r="RZG227" s="28"/>
      <c r="RZH227" s="32"/>
      <c r="RZI227" s="20"/>
      <c r="RZJ227" s="18"/>
      <c r="RZK227" s="19"/>
      <c r="RZL227" s="28"/>
      <c r="RZM227" s="32"/>
      <c r="RZN227" s="20"/>
      <c r="RZO227" s="18"/>
      <c r="RZP227" s="19"/>
      <c r="RZQ227" s="28"/>
      <c r="RZR227" s="32"/>
      <c r="RZS227" s="20"/>
      <c r="RZT227" s="18"/>
      <c r="RZU227" s="19"/>
      <c r="RZV227" s="28"/>
      <c r="RZW227" s="32"/>
      <c r="RZX227" s="20"/>
      <c r="RZY227" s="18"/>
      <c r="RZZ227" s="19"/>
      <c r="SAA227" s="28"/>
      <c r="SAB227" s="32"/>
      <c r="SAC227" s="20"/>
      <c r="SAD227" s="18"/>
      <c r="SAE227" s="19"/>
      <c r="SAF227" s="28"/>
      <c r="SAG227" s="32"/>
      <c r="SAH227" s="20"/>
      <c r="SAI227" s="18"/>
      <c r="SAJ227" s="19"/>
      <c r="SAK227" s="28"/>
      <c r="SAL227" s="32"/>
      <c r="SAM227" s="20"/>
      <c r="SAN227" s="18"/>
      <c r="SAO227" s="19"/>
      <c r="SAP227" s="28"/>
      <c r="SAQ227" s="32"/>
      <c r="SAR227" s="20"/>
      <c r="SAS227" s="18"/>
      <c r="SAT227" s="19"/>
      <c r="SAU227" s="28"/>
      <c r="SAV227" s="32"/>
      <c r="SAW227" s="20"/>
      <c r="SAX227" s="18"/>
      <c r="SAY227" s="19"/>
      <c r="SAZ227" s="28"/>
      <c r="SBA227" s="32"/>
      <c r="SBB227" s="20"/>
      <c r="SBC227" s="18"/>
      <c r="SBD227" s="19"/>
      <c r="SBE227" s="28"/>
      <c r="SBF227" s="32"/>
      <c r="SBG227" s="20"/>
      <c r="SBH227" s="18"/>
      <c r="SBI227" s="19"/>
      <c r="SBJ227" s="28"/>
      <c r="SBK227" s="32"/>
      <c r="SBL227" s="20"/>
      <c r="SBM227" s="18"/>
      <c r="SBN227" s="19"/>
      <c r="SBO227" s="28"/>
      <c r="SBP227" s="32"/>
      <c r="SBQ227" s="20"/>
      <c r="SBR227" s="18"/>
      <c r="SBS227" s="19"/>
      <c r="SBT227" s="28"/>
      <c r="SBU227" s="32"/>
      <c r="SBV227" s="20"/>
      <c r="SBW227" s="18"/>
      <c r="SBX227" s="19"/>
      <c r="SBY227" s="28"/>
      <c r="SBZ227" s="32"/>
      <c r="SCA227" s="20"/>
      <c r="SCB227" s="18"/>
      <c r="SCC227" s="19"/>
      <c r="SCD227" s="28"/>
      <c r="SCE227" s="32"/>
      <c r="SCF227" s="20"/>
      <c r="SCG227" s="18"/>
      <c r="SCH227" s="19"/>
      <c r="SCI227" s="28"/>
      <c r="SCJ227" s="32"/>
      <c r="SCK227" s="20"/>
      <c r="SCL227" s="18"/>
      <c r="SCM227" s="19"/>
      <c r="SCN227" s="28"/>
      <c r="SCO227" s="32"/>
      <c r="SCP227" s="20"/>
      <c r="SCQ227" s="18"/>
      <c r="SCR227" s="19"/>
      <c r="SCS227" s="28"/>
      <c r="SCT227" s="32"/>
      <c r="SCU227" s="20"/>
      <c r="SCV227" s="18"/>
      <c r="SCW227" s="19"/>
      <c r="SCX227" s="28"/>
      <c r="SCY227" s="32"/>
      <c r="SCZ227" s="20"/>
      <c r="SDA227" s="18"/>
      <c r="SDB227" s="19"/>
      <c r="SDC227" s="28"/>
      <c r="SDD227" s="32"/>
      <c r="SDE227" s="20"/>
      <c r="SDF227" s="18"/>
      <c r="SDG227" s="19"/>
      <c r="SDH227" s="28"/>
      <c r="SDI227" s="32"/>
      <c r="SDJ227" s="20"/>
      <c r="SDK227" s="18"/>
      <c r="SDL227" s="19"/>
      <c r="SDM227" s="28"/>
      <c r="SDN227" s="32"/>
      <c r="SDO227" s="20"/>
      <c r="SDP227" s="18"/>
      <c r="SDQ227" s="19"/>
      <c r="SDR227" s="28"/>
      <c r="SDS227" s="32"/>
      <c r="SDT227" s="20"/>
      <c r="SDU227" s="18"/>
      <c r="SDV227" s="19"/>
      <c r="SDW227" s="28"/>
      <c r="SDX227" s="32"/>
      <c r="SDY227" s="20"/>
      <c r="SDZ227" s="18"/>
      <c r="SEA227" s="19"/>
      <c r="SEB227" s="28"/>
      <c r="SEC227" s="32"/>
      <c r="SED227" s="20"/>
      <c r="SEE227" s="18"/>
      <c r="SEF227" s="19"/>
      <c r="SEG227" s="28"/>
      <c r="SEH227" s="32"/>
      <c r="SEI227" s="20"/>
      <c r="SEJ227" s="18"/>
      <c r="SEK227" s="19"/>
      <c r="SEL227" s="28"/>
      <c r="SEM227" s="32"/>
      <c r="SEN227" s="20"/>
      <c r="SEO227" s="18"/>
      <c r="SEP227" s="19"/>
      <c r="SEQ227" s="28"/>
      <c r="SER227" s="32"/>
      <c r="SES227" s="20"/>
      <c r="SET227" s="18"/>
      <c r="SEU227" s="19"/>
      <c r="SEV227" s="28"/>
      <c r="SEW227" s="32"/>
      <c r="SEX227" s="20"/>
      <c r="SEY227" s="18"/>
      <c r="SEZ227" s="19"/>
      <c r="SFA227" s="28"/>
      <c r="SFB227" s="32"/>
      <c r="SFC227" s="20"/>
      <c r="SFD227" s="18"/>
      <c r="SFE227" s="19"/>
      <c r="SFF227" s="28"/>
      <c r="SFG227" s="32"/>
      <c r="SFH227" s="20"/>
      <c r="SFI227" s="18"/>
      <c r="SFJ227" s="19"/>
      <c r="SFK227" s="28"/>
      <c r="SFL227" s="32"/>
      <c r="SFM227" s="20"/>
      <c r="SFN227" s="18"/>
      <c r="SFO227" s="19"/>
      <c r="SFP227" s="28"/>
      <c r="SFQ227" s="32"/>
      <c r="SFR227" s="20"/>
      <c r="SFS227" s="18"/>
      <c r="SFT227" s="19"/>
      <c r="SFU227" s="28"/>
      <c r="SFV227" s="32"/>
      <c r="SFW227" s="20"/>
      <c r="SFX227" s="18"/>
      <c r="SFY227" s="19"/>
      <c r="SFZ227" s="28"/>
      <c r="SGA227" s="32"/>
      <c r="SGB227" s="20"/>
      <c r="SGC227" s="18"/>
      <c r="SGD227" s="19"/>
      <c r="SGE227" s="28"/>
      <c r="SGF227" s="32"/>
      <c r="SGG227" s="20"/>
      <c r="SGH227" s="18"/>
      <c r="SGI227" s="19"/>
      <c r="SGJ227" s="28"/>
      <c r="SGK227" s="32"/>
      <c r="SGL227" s="20"/>
      <c r="SGM227" s="18"/>
      <c r="SGN227" s="19"/>
      <c r="SGO227" s="28"/>
      <c r="SGP227" s="32"/>
      <c r="SGQ227" s="20"/>
      <c r="SGR227" s="18"/>
      <c r="SGS227" s="19"/>
      <c r="SGT227" s="28"/>
      <c r="SGU227" s="32"/>
      <c r="SGV227" s="20"/>
      <c r="SGW227" s="18"/>
      <c r="SGX227" s="19"/>
      <c r="SGY227" s="28"/>
      <c r="SGZ227" s="32"/>
      <c r="SHA227" s="20"/>
      <c r="SHB227" s="18"/>
      <c r="SHC227" s="19"/>
      <c r="SHD227" s="28"/>
      <c r="SHE227" s="32"/>
      <c r="SHF227" s="20"/>
      <c r="SHG227" s="18"/>
      <c r="SHH227" s="19"/>
      <c r="SHI227" s="28"/>
      <c r="SHJ227" s="32"/>
      <c r="SHK227" s="20"/>
      <c r="SHL227" s="18"/>
      <c r="SHM227" s="19"/>
      <c r="SHN227" s="28"/>
      <c r="SHO227" s="32"/>
      <c r="SHP227" s="20"/>
      <c r="SHQ227" s="18"/>
      <c r="SHR227" s="19"/>
      <c r="SHS227" s="28"/>
      <c r="SHT227" s="32"/>
      <c r="SHU227" s="20"/>
      <c r="SHV227" s="18"/>
      <c r="SHW227" s="19"/>
      <c r="SHX227" s="28"/>
      <c r="SHY227" s="32"/>
      <c r="SHZ227" s="20"/>
      <c r="SIA227" s="18"/>
      <c r="SIB227" s="19"/>
      <c r="SIC227" s="28"/>
      <c r="SID227" s="32"/>
      <c r="SIE227" s="20"/>
      <c r="SIF227" s="18"/>
      <c r="SIG227" s="19"/>
      <c r="SIH227" s="28"/>
      <c r="SII227" s="32"/>
      <c r="SIJ227" s="20"/>
      <c r="SIK227" s="18"/>
      <c r="SIL227" s="19"/>
      <c r="SIM227" s="28"/>
      <c r="SIN227" s="32"/>
      <c r="SIO227" s="20"/>
      <c r="SIP227" s="18"/>
      <c r="SIQ227" s="19"/>
      <c r="SIR227" s="28"/>
      <c r="SIS227" s="32"/>
      <c r="SIT227" s="20"/>
      <c r="SIU227" s="18"/>
      <c r="SIV227" s="19"/>
      <c r="SIW227" s="28"/>
      <c r="SIX227" s="32"/>
      <c r="SIY227" s="20"/>
      <c r="SIZ227" s="18"/>
      <c r="SJA227" s="19"/>
      <c r="SJB227" s="28"/>
      <c r="SJC227" s="32"/>
      <c r="SJD227" s="20"/>
      <c r="SJE227" s="18"/>
      <c r="SJF227" s="19"/>
      <c r="SJG227" s="28"/>
      <c r="SJH227" s="32"/>
      <c r="SJI227" s="20"/>
      <c r="SJJ227" s="18"/>
      <c r="SJK227" s="19"/>
      <c r="SJL227" s="28"/>
      <c r="SJM227" s="32"/>
      <c r="SJN227" s="20"/>
      <c r="SJO227" s="18"/>
      <c r="SJP227" s="19"/>
      <c r="SJQ227" s="28"/>
      <c r="SJR227" s="32"/>
      <c r="SJS227" s="20"/>
      <c r="SJT227" s="18"/>
      <c r="SJU227" s="19"/>
      <c r="SJV227" s="28"/>
      <c r="SJW227" s="32"/>
      <c r="SJX227" s="20"/>
      <c r="SJY227" s="18"/>
      <c r="SJZ227" s="19"/>
      <c r="SKA227" s="28"/>
      <c r="SKB227" s="32"/>
      <c r="SKC227" s="20"/>
      <c r="SKD227" s="18"/>
      <c r="SKE227" s="19"/>
      <c r="SKF227" s="28"/>
      <c r="SKG227" s="32"/>
      <c r="SKH227" s="20"/>
      <c r="SKI227" s="18"/>
      <c r="SKJ227" s="19"/>
      <c r="SKK227" s="28"/>
      <c r="SKL227" s="32"/>
      <c r="SKM227" s="20"/>
      <c r="SKN227" s="18"/>
      <c r="SKO227" s="19"/>
      <c r="SKP227" s="28"/>
      <c r="SKQ227" s="32"/>
      <c r="SKR227" s="20"/>
      <c r="SKS227" s="18"/>
      <c r="SKT227" s="19"/>
      <c r="SKU227" s="28"/>
      <c r="SKV227" s="32"/>
      <c r="SKW227" s="20"/>
      <c r="SKX227" s="18"/>
      <c r="SKY227" s="19"/>
      <c r="SKZ227" s="28"/>
      <c r="SLA227" s="32"/>
      <c r="SLB227" s="20"/>
      <c r="SLC227" s="18"/>
      <c r="SLD227" s="19"/>
      <c r="SLE227" s="28"/>
      <c r="SLF227" s="32"/>
      <c r="SLG227" s="20"/>
      <c r="SLH227" s="18"/>
      <c r="SLI227" s="19"/>
      <c r="SLJ227" s="28"/>
      <c r="SLK227" s="32"/>
      <c r="SLL227" s="20"/>
      <c r="SLM227" s="18"/>
      <c r="SLN227" s="19"/>
      <c r="SLO227" s="28"/>
      <c r="SLP227" s="32"/>
      <c r="SLQ227" s="20"/>
      <c r="SLR227" s="18"/>
      <c r="SLS227" s="19"/>
      <c r="SLT227" s="28"/>
      <c r="SLU227" s="32"/>
      <c r="SLV227" s="20"/>
      <c r="SLW227" s="18"/>
      <c r="SLX227" s="19"/>
      <c r="SLY227" s="28"/>
      <c r="SLZ227" s="32"/>
      <c r="SMA227" s="20"/>
      <c r="SMB227" s="18"/>
      <c r="SMC227" s="19"/>
      <c r="SMD227" s="28"/>
      <c r="SME227" s="32"/>
      <c r="SMF227" s="20"/>
      <c r="SMG227" s="18"/>
      <c r="SMH227" s="19"/>
      <c r="SMI227" s="28"/>
      <c r="SMJ227" s="32"/>
      <c r="SMK227" s="20"/>
      <c r="SML227" s="18"/>
      <c r="SMM227" s="19"/>
      <c r="SMN227" s="28"/>
      <c r="SMO227" s="32"/>
      <c r="SMP227" s="20"/>
      <c r="SMQ227" s="18"/>
      <c r="SMR227" s="19"/>
      <c r="SMS227" s="28"/>
      <c r="SMT227" s="32"/>
      <c r="SMU227" s="20"/>
      <c r="SMV227" s="18"/>
      <c r="SMW227" s="19"/>
      <c r="SMX227" s="28"/>
      <c r="SMY227" s="32"/>
      <c r="SMZ227" s="20"/>
      <c r="SNA227" s="18"/>
      <c r="SNB227" s="19"/>
      <c r="SNC227" s="28"/>
      <c r="SND227" s="32"/>
      <c r="SNE227" s="20"/>
      <c r="SNF227" s="18"/>
      <c r="SNG227" s="19"/>
      <c r="SNH227" s="28"/>
      <c r="SNI227" s="32"/>
      <c r="SNJ227" s="20"/>
      <c r="SNK227" s="18"/>
      <c r="SNL227" s="19"/>
      <c r="SNM227" s="28"/>
      <c r="SNN227" s="32"/>
      <c r="SNO227" s="20"/>
      <c r="SNP227" s="18"/>
      <c r="SNQ227" s="19"/>
      <c r="SNR227" s="28"/>
      <c r="SNS227" s="32"/>
      <c r="SNT227" s="20"/>
      <c r="SNU227" s="18"/>
      <c r="SNV227" s="19"/>
      <c r="SNW227" s="28"/>
      <c r="SNX227" s="32"/>
      <c r="SNY227" s="20"/>
      <c r="SNZ227" s="18"/>
      <c r="SOA227" s="19"/>
      <c r="SOB227" s="28"/>
      <c r="SOC227" s="32"/>
      <c r="SOD227" s="20"/>
      <c r="SOE227" s="18"/>
      <c r="SOF227" s="19"/>
      <c r="SOG227" s="28"/>
      <c r="SOH227" s="32"/>
      <c r="SOI227" s="20"/>
      <c r="SOJ227" s="18"/>
      <c r="SOK227" s="19"/>
      <c r="SOL227" s="28"/>
      <c r="SOM227" s="32"/>
      <c r="SON227" s="20"/>
      <c r="SOO227" s="18"/>
      <c r="SOP227" s="19"/>
      <c r="SOQ227" s="28"/>
      <c r="SOR227" s="32"/>
      <c r="SOS227" s="20"/>
      <c r="SOT227" s="18"/>
      <c r="SOU227" s="19"/>
      <c r="SOV227" s="28"/>
      <c r="SOW227" s="32"/>
      <c r="SOX227" s="20"/>
      <c r="SOY227" s="18"/>
      <c r="SOZ227" s="19"/>
      <c r="SPA227" s="28"/>
      <c r="SPB227" s="32"/>
      <c r="SPC227" s="20"/>
      <c r="SPD227" s="18"/>
      <c r="SPE227" s="19"/>
      <c r="SPF227" s="28"/>
      <c r="SPG227" s="32"/>
      <c r="SPH227" s="20"/>
      <c r="SPI227" s="18"/>
      <c r="SPJ227" s="19"/>
      <c r="SPK227" s="28"/>
      <c r="SPL227" s="32"/>
      <c r="SPM227" s="20"/>
      <c r="SPN227" s="18"/>
      <c r="SPO227" s="19"/>
      <c r="SPP227" s="28"/>
      <c r="SPQ227" s="32"/>
      <c r="SPR227" s="20"/>
      <c r="SPS227" s="18"/>
      <c r="SPT227" s="19"/>
      <c r="SPU227" s="28"/>
      <c r="SPV227" s="32"/>
      <c r="SPW227" s="20"/>
      <c r="SPX227" s="18"/>
      <c r="SPY227" s="19"/>
      <c r="SPZ227" s="28"/>
      <c r="SQA227" s="32"/>
      <c r="SQB227" s="20"/>
      <c r="SQC227" s="18"/>
      <c r="SQD227" s="19"/>
      <c r="SQE227" s="28"/>
      <c r="SQF227" s="32"/>
      <c r="SQG227" s="20"/>
      <c r="SQH227" s="18"/>
      <c r="SQI227" s="19"/>
      <c r="SQJ227" s="28"/>
      <c r="SQK227" s="32"/>
      <c r="SQL227" s="20"/>
      <c r="SQM227" s="18"/>
      <c r="SQN227" s="19"/>
      <c r="SQO227" s="28"/>
      <c r="SQP227" s="32"/>
      <c r="SQQ227" s="20"/>
      <c r="SQR227" s="18"/>
      <c r="SQS227" s="19"/>
      <c r="SQT227" s="28"/>
      <c r="SQU227" s="32"/>
      <c r="SQV227" s="20"/>
      <c r="SQW227" s="18"/>
      <c r="SQX227" s="19"/>
      <c r="SQY227" s="28"/>
      <c r="SQZ227" s="32"/>
      <c r="SRA227" s="20"/>
      <c r="SRB227" s="18"/>
      <c r="SRC227" s="19"/>
      <c r="SRD227" s="28"/>
      <c r="SRE227" s="32"/>
      <c r="SRF227" s="20"/>
      <c r="SRG227" s="18"/>
      <c r="SRH227" s="19"/>
      <c r="SRI227" s="28"/>
      <c r="SRJ227" s="32"/>
      <c r="SRK227" s="20"/>
      <c r="SRL227" s="18"/>
      <c r="SRM227" s="19"/>
      <c r="SRN227" s="28"/>
      <c r="SRO227" s="32"/>
      <c r="SRP227" s="20"/>
      <c r="SRQ227" s="18"/>
      <c r="SRR227" s="19"/>
      <c r="SRS227" s="28"/>
      <c r="SRT227" s="32"/>
      <c r="SRU227" s="20"/>
      <c r="SRV227" s="18"/>
      <c r="SRW227" s="19"/>
      <c r="SRX227" s="28"/>
      <c r="SRY227" s="32"/>
      <c r="SRZ227" s="20"/>
      <c r="SSA227" s="18"/>
      <c r="SSB227" s="19"/>
      <c r="SSC227" s="28"/>
      <c r="SSD227" s="32"/>
      <c r="SSE227" s="20"/>
      <c r="SSF227" s="18"/>
      <c r="SSG227" s="19"/>
      <c r="SSH227" s="28"/>
      <c r="SSI227" s="32"/>
      <c r="SSJ227" s="20"/>
      <c r="SSK227" s="18"/>
      <c r="SSL227" s="19"/>
      <c r="SSM227" s="28"/>
      <c r="SSN227" s="32"/>
      <c r="SSO227" s="20"/>
      <c r="SSP227" s="18"/>
      <c r="SSQ227" s="19"/>
      <c r="SSR227" s="28"/>
      <c r="SSS227" s="32"/>
      <c r="SST227" s="20"/>
      <c r="SSU227" s="18"/>
      <c r="SSV227" s="19"/>
      <c r="SSW227" s="28"/>
      <c r="SSX227" s="32"/>
      <c r="SSY227" s="20"/>
      <c r="SSZ227" s="18"/>
      <c r="STA227" s="19"/>
      <c r="STB227" s="28"/>
      <c r="STC227" s="32"/>
      <c r="STD227" s="20"/>
      <c r="STE227" s="18"/>
      <c r="STF227" s="19"/>
      <c r="STG227" s="28"/>
      <c r="STH227" s="32"/>
      <c r="STI227" s="20"/>
      <c r="STJ227" s="18"/>
      <c r="STK227" s="19"/>
      <c r="STL227" s="28"/>
      <c r="STM227" s="32"/>
      <c r="STN227" s="20"/>
      <c r="STO227" s="18"/>
      <c r="STP227" s="19"/>
      <c r="STQ227" s="28"/>
      <c r="STR227" s="32"/>
      <c r="STS227" s="20"/>
      <c r="STT227" s="18"/>
      <c r="STU227" s="19"/>
      <c r="STV227" s="28"/>
      <c r="STW227" s="32"/>
      <c r="STX227" s="20"/>
      <c r="STY227" s="18"/>
      <c r="STZ227" s="19"/>
      <c r="SUA227" s="28"/>
      <c r="SUB227" s="32"/>
      <c r="SUC227" s="20"/>
      <c r="SUD227" s="18"/>
      <c r="SUE227" s="19"/>
      <c r="SUF227" s="28"/>
      <c r="SUG227" s="32"/>
      <c r="SUH227" s="20"/>
      <c r="SUI227" s="18"/>
      <c r="SUJ227" s="19"/>
      <c r="SUK227" s="28"/>
      <c r="SUL227" s="32"/>
      <c r="SUM227" s="20"/>
      <c r="SUN227" s="18"/>
      <c r="SUO227" s="19"/>
      <c r="SUP227" s="28"/>
      <c r="SUQ227" s="32"/>
      <c r="SUR227" s="20"/>
      <c r="SUS227" s="18"/>
      <c r="SUT227" s="19"/>
      <c r="SUU227" s="28"/>
      <c r="SUV227" s="32"/>
      <c r="SUW227" s="20"/>
      <c r="SUX227" s="18"/>
      <c r="SUY227" s="19"/>
      <c r="SUZ227" s="28"/>
      <c r="SVA227" s="32"/>
      <c r="SVB227" s="20"/>
      <c r="SVC227" s="18"/>
      <c r="SVD227" s="19"/>
      <c r="SVE227" s="28"/>
      <c r="SVF227" s="32"/>
      <c r="SVG227" s="20"/>
      <c r="SVH227" s="18"/>
      <c r="SVI227" s="19"/>
      <c r="SVJ227" s="28"/>
      <c r="SVK227" s="32"/>
      <c r="SVL227" s="20"/>
      <c r="SVM227" s="18"/>
      <c r="SVN227" s="19"/>
      <c r="SVO227" s="28"/>
      <c r="SVP227" s="32"/>
      <c r="SVQ227" s="20"/>
      <c r="SVR227" s="18"/>
      <c r="SVS227" s="19"/>
      <c r="SVT227" s="28"/>
      <c r="SVU227" s="32"/>
      <c r="SVV227" s="20"/>
      <c r="SVW227" s="18"/>
      <c r="SVX227" s="19"/>
      <c r="SVY227" s="28"/>
      <c r="SVZ227" s="32"/>
      <c r="SWA227" s="20"/>
      <c r="SWB227" s="18"/>
      <c r="SWC227" s="19"/>
      <c r="SWD227" s="28"/>
      <c r="SWE227" s="32"/>
      <c r="SWF227" s="20"/>
      <c r="SWG227" s="18"/>
      <c r="SWH227" s="19"/>
      <c r="SWI227" s="28"/>
      <c r="SWJ227" s="32"/>
      <c r="SWK227" s="20"/>
      <c r="SWL227" s="18"/>
      <c r="SWM227" s="19"/>
      <c r="SWN227" s="28"/>
      <c r="SWO227" s="32"/>
      <c r="SWP227" s="20"/>
      <c r="SWQ227" s="18"/>
      <c r="SWR227" s="19"/>
      <c r="SWS227" s="28"/>
      <c r="SWT227" s="32"/>
      <c r="SWU227" s="20"/>
      <c r="SWV227" s="18"/>
      <c r="SWW227" s="19"/>
      <c r="SWX227" s="28"/>
      <c r="SWY227" s="32"/>
      <c r="SWZ227" s="20"/>
      <c r="SXA227" s="18"/>
      <c r="SXB227" s="19"/>
      <c r="SXC227" s="28"/>
      <c r="SXD227" s="32"/>
      <c r="SXE227" s="20"/>
      <c r="SXF227" s="18"/>
      <c r="SXG227" s="19"/>
      <c r="SXH227" s="28"/>
      <c r="SXI227" s="32"/>
      <c r="SXJ227" s="20"/>
      <c r="SXK227" s="18"/>
      <c r="SXL227" s="19"/>
      <c r="SXM227" s="28"/>
      <c r="SXN227" s="32"/>
      <c r="SXO227" s="20"/>
      <c r="SXP227" s="18"/>
      <c r="SXQ227" s="19"/>
      <c r="SXR227" s="28"/>
      <c r="SXS227" s="32"/>
      <c r="SXT227" s="20"/>
      <c r="SXU227" s="18"/>
      <c r="SXV227" s="19"/>
      <c r="SXW227" s="28"/>
      <c r="SXX227" s="32"/>
      <c r="SXY227" s="20"/>
      <c r="SXZ227" s="18"/>
      <c r="SYA227" s="19"/>
      <c r="SYB227" s="28"/>
      <c r="SYC227" s="32"/>
      <c r="SYD227" s="20"/>
      <c r="SYE227" s="18"/>
      <c r="SYF227" s="19"/>
      <c r="SYG227" s="28"/>
      <c r="SYH227" s="32"/>
      <c r="SYI227" s="20"/>
      <c r="SYJ227" s="18"/>
      <c r="SYK227" s="19"/>
      <c r="SYL227" s="28"/>
      <c r="SYM227" s="32"/>
      <c r="SYN227" s="20"/>
      <c r="SYO227" s="18"/>
      <c r="SYP227" s="19"/>
      <c r="SYQ227" s="28"/>
      <c r="SYR227" s="32"/>
      <c r="SYS227" s="20"/>
      <c r="SYT227" s="18"/>
      <c r="SYU227" s="19"/>
      <c r="SYV227" s="28"/>
      <c r="SYW227" s="32"/>
      <c r="SYX227" s="20"/>
      <c r="SYY227" s="18"/>
      <c r="SYZ227" s="19"/>
      <c r="SZA227" s="28"/>
      <c r="SZB227" s="32"/>
      <c r="SZC227" s="20"/>
      <c r="SZD227" s="18"/>
      <c r="SZE227" s="19"/>
      <c r="SZF227" s="28"/>
      <c r="SZG227" s="32"/>
      <c r="SZH227" s="20"/>
      <c r="SZI227" s="18"/>
      <c r="SZJ227" s="19"/>
      <c r="SZK227" s="28"/>
      <c r="SZL227" s="32"/>
      <c r="SZM227" s="20"/>
      <c r="SZN227" s="18"/>
      <c r="SZO227" s="19"/>
      <c r="SZP227" s="28"/>
      <c r="SZQ227" s="32"/>
      <c r="SZR227" s="20"/>
      <c r="SZS227" s="18"/>
      <c r="SZT227" s="19"/>
      <c r="SZU227" s="28"/>
      <c r="SZV227" s="32"/>
      <c r="SZW227" s="20"/>
      <c r="SZX227" s="18"/>
      <c r="SZY227" s="19"/>
      <c r="SZZ227" s="28"/>
      <c r="TAA227" s="32"/>
      <c r="TAB227" s="20"/>
      <c r="TAC227" s="18"/>
      <c r="TAD227" s="19"/>
      <c r="TAE227" s="28"/>
      <c r="TAF227" s="32"/>
      <c r="TAG227" s="20"/>
      <c r="TAH227" s="18"/>
      <c r="TAI227" s="19"/>
      <c r="TAJ227" s="28"/>
      <c r="TAK227" s="32"/>
      <c r="TAL227" s="20"/>
      <c r="TAM227" s="18"/>
      <c r="TAN227" s="19"/>
      <c r="TAO227" s="28"/>
      <c r="TAP227" s="32"/>
      <c r="TAQ227" s="20"/>
      <c r="TAR227" s="18"/>
      <c r="TAS227" s="19"/>
      <c r="TAT227" s="28"/>
      <c r="TAU227" s="32"/>
      <c r="TAV227" s="20"/>
      <c r="TAW227" s="18"/>
      <c r="TAX227" s="19"/>
      <c r="TAY227" s="28"/>
      <c r="TAZ227" s="32"/>
      <c r="TBA227" s="20"/>
      <c r="TBB227" s="18"/>
      <c r="TBC227" s="19"/>
      <c r="TBD227" s="28"/>
      <c r="TBE227" s="32"/>
      <c r="TBF227" s="20"/>
      <c r="TBG227" s="18"/>
      <c r="TBH227" s="19"/>
      <c r="TBI227" s="28"/>
      <c r="TBJ227" s="32"/>
      <c r="TBK227" s="20"/>
      <c r="TBL227" s="18"/>
      <c r="TBM227" s="19"/>
      <c r="TBN227" s="28"/>
      <c r="TBO227" s="32"/>
      <c r="TBP227" s="20"/>
      <c r="TBQ227" s="18"/>
      <c r="TBR227" s="19"/>
      <c r="TBS227" s="28"/>
      <c r="TBT227" s="32"/>
      <c r="TBU227" s="20"/>
      <c r="TBV227" s="18"/>
      <c r="TBW227" s="19"/>
      <c r="TBX227" s="28"/>
      <c r="TBY227" s="32"/>
      <c r="TBZ227" s="20"/>
      <c r="TCA227" s="18"/>
      <c r="TCB227" s="19"/>
      <c r="TCC227" s="28"/>
      <c r="TCD227" s="32"/>
      <c r="TCE227" s="20"/>
      <c r="TCF227" s="18"/>
      <c r="TCG227" s="19"/>
      <c r="TCH227" s="28"/>
      <c r="TCI227" s="32"/>
      <c r="TCJ227" s="20"/>
      <c r="TCK227" s="18"/>
      <c r="TCL227" s="19"/>
      <c r="TCM227" s="28"/>
      <c r="TCN227" s="32"/>
      <c r="TCO227" s="20"/>
      <c r="TCP227" s="18"/>
      <c r="TCQ227" s="19"/>
      <c r="TCR227" s="28"/>
      <c r="TCS227" s="32"/>
      <c r="TCT227" s="20"/>
      <c r="TCU227" s="18"/>
      <c r="TCV227" s="19"/>
      <c r="TCW227" s="28"/>
      <c r="TCX227" s="32"/>
      <c r="TCY227" s="20"/>
      <c r="TCZ227" s="18"/>
      <c r="TDA227" s="19"/>
      <c r="TDB227" s="28"/>
      <c r="TDC227" s="32"/>
      <c r="TDD227" s="20"/>
      <c r="TDE227" s="18"/>
      <c r="TDF227" s="19"/>
      <c r="TDG227" s="28"/>
      <c r="TDH227" s="32"/>
      <c r="TDI227" s="20"/>
      <c r="TDJ227" s="18"/>
      <c r="TDK227" s="19"/>
      <c r="TDL227" s="28"/>
      <c r="TDM227" s="32"/>
      <c r="TDN227" s="20"/>
      <c r="TDO227" s="18"/>
      <c r="TDP227" s="19"/>
      <c r="TDQ227" s="28"/>
      <c r="TDR227" s="32"/>
      <c r="TDS227" s="20"/>
      <c r="TDT227" s="18"/>
      <c r="TDU227" s="19"/>
      <c r="TDV227" s="28"/>
      <c r="TDW227" s="32"/>
      <c r="TDX227" s="20"/>
      <c r="TDY227" s="18"/>
      <c r="TDZ227" s="19"/>
      <c r="TEA227" s="28"/>
      <c r="TEB227" s="32"/>
      <c r="TEC227" s="20"/>
      <c r="TED227" s="18"/>
      <c r="TEE227" s="19"/>
      <c r="TEF227" s="28"/>
      <c r="TEG227" s="32"/>
      <c r="TEH227" s="20"/>
      <c r="TEI227" s="18"/>
      <c r="TEJ227" s="19"/>
      <c r="TEK227" s="28"/>
      <c r="TEL227" s="32"/>
      <c r="TEM227" s="20"/>
      <c r="TEN227" s="18"/>
      <c r="TEO227" s="19"/>
      <c r="TEP227" s="28"/>
      <c r="TEQ227" s="32"/>
      <c r="TER227" s="20"/>
      <c r="TES227" s="18"/>
      <c r="TET227" s="19"/>
      <c r="TEU227" s="28"/>
      <c r="TEV227" s="32"/>
      <c r="TEW227" s="20"/>
      <c r="TEX227" s="18"/>
      <c r="TEY227" s="19"/>
      <c r="TEZ227" s="28"/>
      <c r="TFA227" s="32"/>
      <c r="TFB227" s="20"/>
      <c r="TFC227" s="18"/>
      <c r="TFD227" s="19"/>
      <c r="TFE227" s="28"/>
      <c r="TFF227" s="32"/>
      <c r="TFG227" s="20"/>
      <c r="TFH227" s="18"/>
      <c r="TFI227" s="19"/>
      <c r="TFJ227" s="28"/>
      <c r="TFK227" s="32"/>
      <c r="TFL227" s="20"/>
      <c r="TFM227" s="18"/>
      <c r="TFN227" s="19"/>
      <c r="TFO227" s="28"/>
      <c r="TFP227" s="32"/>
      <c r="TFQ227" s="20"/>
      <c r="TFR227" s="18"/>
      <c r="TFS227" s="19"/>
      <c r="TFT227" s="28"/>
      <c r="TFU227" s="32"/>
      <c r="TFV227" s="20"/>
      <c r="TFW227" s="18"/>
      <c r="TFX227" s="19"/>
      <c r="TFY227" s="28"/>
      <c r="TFZ227" s="32"/>
      <c r="TGA227" s="20"/>
      <c r="TGB227" s="18"/>
      <c r="TGC227" s="19"/>
      <c r="TGD227" s="28"/>
      <c r="TGE227" s="32"/>
      <c r="TGF227" s="20"/>
      <c r="TGG227" s="18"/>
      <c r="TGH227" s="19"/>
      <c r="TGI227" s="28"/>
      <c r="TGJ227" s="32"/>
      <c r="TGK227" s="20"/>
      <c r="TGL227" s="18"/>
      <c r="TGM227" s="19"/>
      <c r="TGN227" s="28"/>
      <c r="TGO227" s="32"/>
      <c r="TGP227" s="20"/>
      <c r="TGQ227" s="18"/>
      <c r="TGR227" s="19"/>
      <c r="TGS227" s="28"/>
      <c r="TGT227" s="32"/>
      <c r="TGU227" s="20"/>
      <c r="TGV227" s="18"/>
      <c r="TGW227" s="19"/>
      <c r="TGX227" s="28"/>
      <c r="TGY227" s="32"/>
      <c r="TGZ227" s="20"/>
      <c r="THA227" s="18"/>
      <c r="THB227" s="19"/>
      <c r="THC227" s="28"/>
      <c r="THD227" s="32"/>
      <c r="THE227" s="20"/>
      <c r="THF227" s="18"/>
      <c r="THG227" s="19"/>
      <c r="THH227" s="28"/>
      <c r="THI227" s="32"/>
      <c r="THJ227" s="20"/>
      <c r="THK227" s="18"/>
      <c r="THL227" s="19"/>
      <c r="THM227" s="28"/>
      <c r="THN227" s="32"/>
      <c r="THO227" s="20"/>
      <c r="THP227" s="18"/>
      <c r="THQ227" s="19"/>
      <c r="THR227" s="28"/>
      <c r="THS227" s="32"/>
      <c r="THT227" s="20"/>
      <c r="THU227" s="18"/>
      <c r="THV227" s="19"/>
      <c r="THW227" s="28"/>
      <c r="THX227" s="32"/>
      <c r="THY227" s="20"/>
      <c r="THZ227" s="18"/>
      <c r="TIA227" s="19"/>
      <c r="TIB227" s="28"/>
      <c r="TIC227" s="32"/>
      <c r="TID227" s="20"/>
      <c r="TIE227" s="18"/>
      <c r="TIF227" s="19"/>
      <c r="TIG227" s="28"/>
      <c r="TIH227" s="32"/>
      <c r="TII227" s="20"/>
      <c r="TIJ227" s="18"/>
      <c r="TIK227" s="19"/>
      <c r="TIL227" s="28"/>
      <c r="TIM227" s="32"/>
      <c r="TIN227" s="20"/>
      <c r="TIO227" s="18"/>
      <c r="TIP227" s="19"/>
      <c r="TIQ227" s="28"/>
      <c r="TIR227" s="32"/>
      <c r="TIS227" s="20"/>
      <c r="TIT227" s="18"/>
      <c r="TIU227" s="19"/>
      <c r="TIV227" s="28"/>
      <c r="TIW227" s="32"/>
      <c r="TIX227" s="20"/>
      <c r="TIY227" s="18"/>
      <c r="TIZ227" s="19"/>
      <c r="TJA227" s="28"/>
      <c r="TJB227" s="32"/>
      <c r="TJC227" s="20"/>
      <c r="TJD227" s="18"/>
      <c r="TJE227" s="19"/>
      <c r="TJF227" s="28"/>
      <c r="TJG227" s="32"/>
      <c r="TJH227" s="20"/>
      <c r="TJI227" s="18"/>
      <c r="TJJ227" s="19"/>
      <c r="TJK227" s="28"/>
      <c r="TJL227" s="32"/>
      <c r="TJM227" s="20"/>
      <c r="TJN227" s="18"/>
      <c r="TJO227" s="19"/>
      <c r="TJP227" s="28"/>
      <c r="TJQ227" s="32"/>
      <c r="TJR227" s="20"/>
      <c r="TJS227" s="18"/>
      <c r="TJT227" s="19"/>
      <c r="TJU227" s="28"/>
      <c r="TJV227" s="32"/>
      <c r="TJW227" s="20"/>
      <c r="TJX227" s="18"/>
      <c r="TJY227" s="19"/>
      <c r="TJZ227" s="28"/>
      <c r="TKA227" s="32"/>
      <c r="TKB227" s="20"/>
      <c r="TKC227" s="18"/>
      <c r="TKD227" s="19"/>
      <c r="TKE227" s="28"/>
      <c r="TKF227" s="32"/>
      <c r="TKG227" s="20"/>
      <c r="TKH227" s="18"/>
      <c r="TKI227" s="19"/>
      <c r="TKJ227" s="28"/>
      <c r="TKK227" s="32"/>
      <c r="TKL227" s="20"/>
      <c r="TKM227" s="18"/>
      <c r="TKN227" s="19"/>
      <c r="TKO227" s="28"/>
      <c r="TKP227" s="32"/>
      <c r="TKQ227" s="20"/>
      <c r="TKR227" s="18"/>
      <c r="TKS227" s="19"/>
      <c r="TKT227" s="28"/>
      <c r="TKU227" s="32"/>
      <c r="TKV227" s="20"/>
      <c r="TKW227" s="18"/>
      <c r="TKX227" s="19"/>
      <c r="TKY227" s="28"/>
      <c r="TKZ227" s="32"/>
      <c r="TLA227" s="20"/>
      <c r="TLB227" s="18"/>
      <c r="TLC227" s="19"/>
      <c r="TLD227" s="28"/>
      <c r="TLE227" s="32"/>
      <c r="TLF227" s="20"/>
      <c r="TLG227" s="18"/>
      <c r="TLH227" s="19"/>
      <c r="TLI227" s="28"/>
      <c r="TLJ227" s="32"/>
      <c r="TLK227" s="20"/>
      <c r="TLL227" s="18"/>
      <c r="TLM227" s="19"/>
      <c r="TLN227" s="28"/>
      <c r="TLO227" s="32"/>
      <c r="TLP227" s="20"/>
      <c r="TLQ227" s="18"/>
      <c r="TLR227" s="19"/>
      <c r="TLS227" s="28"/>
      <c r="TLT227" s="32"/>
      <c r="TLU227" s="20"/>
      <c r="TLV227" s="18"/>
      <c r="TLW227" s="19"/>
      <c r="TLX227" s="28"/>
      <c r="TLY227" s="32"/>
      <c r="TLZ227" s="20"/>
      <c r="TMA227" s="18"/>
      <c r="TMB227" s="19"/>
      <c r="TMC227" s="28"/>
      <c r="TMD227" s="32"/>
      <c r="TME227" s="20"/>
      <c r="TMF227" s="18"/>
      <c r="TMG227" s="19"/>
      <c r="TMH227" s="28"/>
      <c r="TMI227" s="32"/>
      <c r="TMJ227" s="20"/>
      <c r="TMK227" s="18"/>
      <c r="TML227" s="19"/>
      <c r="TMM227" s="28"/>
      <c r="TMN227" s="32"/>
      <c r="TMO227" s="20"/>
      <c r="TMP227" s="18"/>
      <c r="TMQ227" s="19"/>
      <c r="TMR227" s="28"/>
      <c r="TMS227" s="32"/>
      <c r="TMT227" s="20"/>
      <c r="TMU227" s="18"/>
      <c r="TMV227" s="19"/>
      <c r="TMW227" s="28"/>
      <c r="TMX227" s="32"/>
      <c r="TMY227" s="20"/>
      <c r="TMZ227" s="18"/>
      <c r="TNA227" s="19"/>
      <c r="TNB227" s="28"/>
      <c r="TNC227" s="32"/>
      <c r="TND227" s="20"/>
      <c r="TNE227" s="18"/>
      <c r="TNF227" s="19"/>
      <c r="TNG227" s="28"/>
      <c r="TNH227" s="32"/>
      <c r="TNI227" s="20"/>
      <c r="TNJ227" s="18"/>
      <c r="TNK227" s="19"/>
      <c r="TNL227" s="28"/>
      <c r="TNM227" s="32"/>
      <c r="TNN227" s="20"/>
      <c r="TNO227" s="18"/>
      <c r="TNP227" s="19"/>
      <c r="TNQ227" s="28"/>
      <c r="TNR227" s="32"/>
      <c r="TNS227" s="20"/>
      <c r="TNT227" s="18"/>
      <c r="TNU227" s="19"/>
      <c r="TNV227" s="28"/>
      <c r="TNW227" s="32"/>
      <c r="TNX227" s="20"/>
      <c r="TNY227" s="18"/>
      <c r="TNZ227" s="19"/>
      <c r="TOA227" s="28"/>
      <c r="TOB227" s="32"/>
      <c r="TOC227" s="20"/>
      <c r="TOD227" s="18"/>
      <c r="TOE227" s="19"/>
      <c r="TOF227" s="28"/>
      <c r="TOG227" s="32"/>
      <c r="TOH227" s="20"/>
      <c r="TOI227" s="18"/>
      <c r="TOJ227" s="19"/>
      <c r="TOK227" s="28"/>
      <c r="TOL227" s="32"/>
      <c r="TOM227" s="20"/>
      <c r="TON227" s="18"/>
      <c r="TOO227" s="19"/>
      <c r="TOP227" s="28"/>
      <c r="TOQ227" s="32"/>
      <c r="TOR227" s="20"/>
      <c r="TOS227" s="18"/>
      <c r="TOT227" s="19"/>
      <c r="TOU227" s="28"/>
      <c r="TOV227" s="32"/>
      <c r="TOW227" s="20"/>
      <c r="TOX227" s="18"/>
      <c r="TOY227" s="19"/>
      <c r="TOZ227" s="28"/>
      <c r="TPA227" s="32"/>
      <c r="TPB227" s="20"/>
      <c r="TPC227" s="18"/>
      <c r="TPD227" s="19"/>
      <c r="TPE227" s="28"/>
      <c r="TPF227" s="32"/>
      <c r="TPG227" s="20"/>
      <c r="TPH227" s="18"/>
      <c r="TPI227" s="19"/>
      <c r="TPJ227" s="28"/>
      <c r="TPK227" s="32"/>
      <c r="TPL227" s="20"/>
      <c r="TPM227" s="18"/>
      <c r="TPN227" s="19"/>
      <c r="TPO227" s="28"/>
      <c r="TPP227" s="32"/>
      <c r="TPQ227" s="20"/>
      <c r="TPR227" s="18"/>
      <c r="TPS227" s="19"/>
      <c r="TPT227" s="28"/>
      <c r="TPU227" s="32"/>
      <c r="TPV227" s="20"/>
      <c r="TPW227" s="18"/>
      <c r="TPX227" s="19"/>
      <c r="TPY227" s="28"/>
      <c r="TPZ227" s="32"/>
      <c r="TQA227" s="20"/>
      <c r="TQB227" s="18"/>
      <c r="TQC227" s="19"/>
      <c r="TQD227" s="28"/>
      <c r="TQE227" s="32"/>
      <c r="TQF227" s="20"/>
      <c r="TQG227" s="18"/>
      <c r="TQH227" s="19"/>
      <c r="TQI227" s="28"/>
      <c r="TQJ227" s="32"/>
      <c r="TQK227" s="20"/>
      <c r="TQL227" s="18"/>
      <c r="TQM227" s="19"/>
      <c r="TQN227" s="28"/>
      <c r="TQO227" s="32"/>
      <c r="TQP227" s="20"/>
      <c r="TQQ227" s="18"/>
      <c r="TQR227" s="19"/>
      <c r="TQS227" s="28"/>
      <c r="TQT227" s="32"/>
      <c r="TQU227" s="20"/>
      <c r="TQV227" s="18"/>
      <c r="TQW227" s="19"/>
      <c r="TQX227" s="28"/>
      <c r="TQY227" s="32"/>
      <c r="TQZ227" s="20"/>
      <c r="TRA227" s="18"/>
      <c r="TRB227" s="19"/>
      <c r="TRC227" s="28"/>
      <c r="TRD227" s="32"/>
      <c r="TRE227" s="20"/>
      <c r="TRF227" s="18"/>
      <c r="TRG227" s="19"/>
      <c r="TRH227" s="28"/>
      <c r="TRI227" s="32"/>
      <c r="TRJ227" s="20"/>
      <c r="TRK227" s="18"/>
      <c r="TRL227" s="19"/>
      <c r="TRM227" s="28"/>
      <c r="TRN227" s="32"/>
      <c r="TRO227" s="20"/>
      <c r="TRP227" s="18"/>
      <c r="TRQ227" s="19"/>
      <c r="TRR227" s="28"/>
      <c r="TRS227" s="32"/>
      <c r="TRT227" s="20"/>
      <c r="TRU227" s="18"/>
      <c r="TRV227" s="19"/>
      <c r="TRW227" s="28"/>
      <c r="TRX227" s="32"/>
      <c r="TRY227" s="20"/>
      <c r="TRZ227" s="18"/>
      <c r="TSA227" s="19"/>
      <c r="TSB227" s="28"/>
      <c r="TSC227" s="32"/>
      <c r="TSD227" s="20"/>
      <c r="TSE227" s="18"/>
      <c r="TSF227" s="19"/>
      <c r="TSG227" s="28"/>
      <c r="TSH227" s="32"/>
      <c r="TSI227" s="20"/>
      <c r="TSJ227" s="18"/>
      <c r="TSK227" s="19"/>
      <c r="TSL227" s="28"/>
      <c r="TSM227" s="32"/>
      <c r="TSN227" s="20"/>
      <c r="TSO227" s="18"/>
      <c r="TSP227" s="19"/>
      <c r="TSQ227" s="28"/>
      <c r="TSR227" s="32"/>
      <c r="TSS227" s="20"/>
      <c r="TST227" s="18"/>
      <c r="TSU227" s="19"/>
      <c r="TSV227" s="28"/>
      <c r="TSW227" s="32"/>
      <c r="TSX227" s="20"/>
      <c r="TSY227" s="18"/>
      <c r="TSZ227" s="19"/>
      <c r="TTA227" s="28"/>
      <c r="TTB227" s="32"/>
      <c r="TTC227" s="20"/>
      <c r="TTD227" s="18"/>
      <c r="TTE227" s="19"/>
      <c r="TTF227" s="28"/>
      <c r="TTG227" s="32"/>
      <c r="TTH227" s="20"/>
      <c r="TTI227" s="18"/>
      <c r="TTJ227" s="19"/>
      <c r="TTK227" s="28"/>
      <c r="TTL227" s="32"/>
      <c r="TTM227" s="20"/>
      <c r="TTN227" s="18"/>
      <c r="TTO227" s="19"/>
      <c r="TTP227" s="28"/>
      <c r="TTQ227" s="32"/>
      <c r="TTR227" s="20"/>
      <c r="TTS227" s="18"/>
      <c r="TTT227" s="19"/>
      <c r="TTU227" s="28"/>
      <c r="TTV227" s="32"/>
      <c r="TTW227" s="20"/>
      <c r="TTX227" s="18"/>
      <c r="TTY227" s="19"/>
      <c r="TTZ227" s="28"/>
      <c r="TUA227" s="32"/>
      <c r="TUB227" s="20"/>
      <c r="TUC227" s="18"/>
      <c r="TUD227" s="19"/>
      <c r="TUE227" s="28"/>
      <c r="TUF227" s="32"/>
      <c r="TUG227" s="20"/>
      <c r="TUH227" s="18"/>
      <c r="TUI227" s="19"/>
      <c r="TUJ227" s="28"/>
      <c r="TUK227" s="32"/>
      <c r="TUL227" s="20"/>
      <c r="TUM227" s="18"/>
      <c r="TUN227" s="19"/>
      <c r="TUO227" s="28"/>
      <c r="TUP227" s="32"/>
      <c r="TUQ227" s="20"/>
      <c r="TUR227" s="18"/>
      <c r="TUS227" s="19"/>
      <c r="TUT227" s="28"/>
      <c r="TUU227" s="32"/>
      <c r="TUV227" s="20"/>
      <c r="TUW227" s="18"/>
      <c r="TUX227" s="19"/>
      <c r="TUY227" s="28"/>
      <c r="TUZ227" s="32"/>
      <c r="TVA227" s="20"/>
      <c r="TVB227" s="18"/>
      <c r="TVC227" s="19"/>
      <c r="TVD227" s="28"/>
      <c r="TVE227" s="32"/>
      <c r="TVF227" s="20"/>
      <c r="TVG227" s="18"/>
      <c r="TVH227" s="19"/>
      <c r="TVI227" s="28"/>
      <c r="TVJ227" s="32"/>
      <c r="TVK227" s="20"/>
      <c r="TVL227" s="18"/>
      <c r="TVM227" s="19"/>
      <c r="TVN227" s="28"/>
      <c r="TVO227" s="32"/>
      <c r="TVP227" s="20"/>
      <c r="TVQ227" s="18"/>
      <c r="TVR227" s="19"/>
      <c r="TVS227" s="28"/>
      <c r="TVT227" s="32"/>
      <c r="TVU227" s="20"/>
      <c r="TVV227" s="18"/>
      <c r="TVW227" s="19"/>
      <c r="TVX227" s="28"/>
      <c r="TVY227" s="32"/>
      <c r="TVZ227" s="20"/>
      <c r="TWA227" s="18"/>
      <c r="TWB227" s="19"/>
      <c r="TWC227" s="28"/>
      <c r="TWD227" s="32"/>
      <c r="TWE227" s="20"/>
      <c r="TWF227" s="18"/>
      <c r="TWG227" s="19"/>
      <c r="TWH227" s="28"/>
      <c r="TWI227" s="32"/>
      <c r="TWJ227" s="20"/>
      <c r="TWK227" s="18"/>
      <c r="TWL227" s="19"/>
      <c r="TWM227" s="28"/>
      <c r="TWN227" s="32"/>
      <c r="TWO227" s="20"/>
      <c r="TWP227" s="18"/>
      <c r="TWQ227" s="19"/>
      <c r="TWR227" s="28"/>
      <c r="TWS227" s="32"/>
      <c r="TWT227" s="20"/>
      <c r="TWU227" s="18"/>
      <c r="TWV227" s="19"/>
      <c r="TWW227" s="28"/>
      <c r="TWX227" s="32"/>
      <c r="TWY227" s="20"/>
      <c r="TWZ227" s="18"/>
      <c r="TXA227" s="19"/>
      <c r="TXB227" s="28"/>
      <c r="TXC227" s="32"/>
      <c r="TXD227" s="20"/>
      <c r="TXE227" s="18"/>
      <c r="TXF227" s="19"/>
      <c r="TXG227" s="28"/>
      <c r="TXH227" s="32"/>
      <c r="TXI227" s="20"/>
      <c r="TXJ227" s="18"/>
      <c r="TXK227" s="19"/>
      <c r="TXL227" s="28"/>
      <c r="TXM227" s="32"/>
      <c r="TXN227" s="20"/>
      <c r="TXO227" s="18"/>
      <c r="TXP227" s="19"/>
      <c r="TXQ227" s="28"/>
      <c r="TXR227" s="32"/>
      <c r="TXS227" s="20"/>
      <c r="TXT227" s="18"/>
      <c r="TXU227" s="19"/>
      <c r="TXV227" s="28"/>
      <c r="TXW227" s="32"/>
      <c r="TXX227" s="20"/>
      <c r="TXY227" s="18"/>
      <c r="TXZ227" s="19"/>
      <c r="TYA227" s="28"/>
      <c r="TYB227" s="32"/>
      <c r="TYC227" s="20"/>
      <c r="TYD227" s="18"/>
      <c r="TYE227" s="19"/>
      <c r="TYF227" s="28"/>
      <c r="TYG227" s="32"/>
      <c r="TYH227" s="20"/>
      <c r="TYI227" s="18"/>
      <c r="TYJ227" s="19"/>
      <c r="TYK227" s="28"/>
      <c r="TYL227" s="32"/>
      <c r="TYM227" s="20"/>
      <c r="TYN227" s="18"/>
      <c r="TYO227" s="19"/>
      <c r="TYP227" s="28"/>
      <c r="TYQ227" s="32"/>
      <c r="TYR227" s="20"/>
      <c r="TYS227" s="18"/>
      <c r="TYT227" s="19"/>
      <c r="TYU227" s="28"/>
      <c r="TYV227" s="32"/>
      <c r="TYW227" s="20"/>
      <c r="TYX227" s="18"/>
      <c r="TYY227" s="19"/>
      <c r="TYZ227" s="28"/>
      <c r="TZA227" s="32"/>
      <c r="TZB227" s="20"/>
      <c r="TZC227" s="18"/>
      <c r="TZD227" s="19"/>
      <c r="TZE227" s="28"/>
      <c r="TZF227" s="32"/>
      <c r="TZG227" s="20"/>
      <c r="TZH227" s="18"/>
      <c r="TZI227" s="19"/>
      <c r="TZJ227" s="28"/>
      <c r="TZK227" s="32"/>
      <c r="TZL227" s="20"/>
      <c r="TZM227" s="18"/>
      <c r="TZN227" s="19"/>
      <c r="TZO227" s="28"/>
      <c r="TZP227" s="32"/>
      <c r="TZQ227" s="20"/>
      <c r="TZR227" s="18"/>
      <c r="TZS227" s="19"/>
      <c r="TZT227" s="28"/>
      <c r="TZU227" s="32"/>
      <c r="TZV227" s="20"/>
      <c r="TZW227" s="18"/>
      <c r="TZX227" s="19"/>
      <c r="TZY227" s="28"/>
      <c r="TZZ227" s="32"/>
      <c r="UAA227" s="20"/>
      <c r="UAB227" s="18"/>
      <c r="UAC227" s="19"/>
      <c r="UAD227" s="28"/>
      <c r="UAE227" s="32"/>
      <c r="UAF227" s="20"/>
      <c r="UAG227" s="18"/>
      <c r="UAH227" s="19"/>
      <c r="UAI227" s="28"/>
      <c r="UAJ227" s="32"/>
      <c r="UAK227" s="20"/>
      <c r="UAL227" s="18"/>
      <c r="UAM227" s="19"/>
      <c r="UAN227" s="28"/>
      <c r="UAO227" s="32"/>
      <c r="UAP227" s="20"/>
      <c r="UAQ227" s="18"/>
      <c r="UAR227" s="19"/>
      <c r="UAS227" s="28"/>
      <c r="UAT227" s="32"/>
      <c r="UAU227" s="20"/>
      <c r="UAV227" s="18"/>
      <c r="UAW227" s="19"/>
      <c r="UAX227" s="28"/>
      <c r="UAY227" s="32"/>
      <c r="UAZ227" s="20"/>
      <c r="UBA227" s="18"/>
      <c r="UBB227" s="19"/>
      <c r="UBC227" s="28"/>
      <c r="UBD227" s="32"/>
      <c r="UBE227" s="20"/>
      <c r="UBF227" s="18"/>
      <c r="UBG227" s="19"/>
      <c r="UBH227" s="28"/>
      <c r="UBI227" s="32"/>
      <c r="UBJ227" s="20"/>
      <c r="UBK227" s="18"/>
      <c r="UBL227" s="19"/>
      <c r="UBM227" s="28"/>
      <c r="UBN227" s="32"/>
      <c r="UBO227" s="20"/>
      <c r="UBP227" s="18"/>
      <c r="UBQ227" s="19"/>
      <c r="UBR227" s="28"/>
      <c r="UBS227" s="32"/>
      <c r="UBT227" s="20"/>
      <c r="UBU227" s="18"/>
      <c r="UBV227" s="19"/>
      <c r="UBW227" s="28"/>
      <c r="UBX227" s="32"/>
      <c r="UBY227" s="20"/>
      <c r="UBZ227" s="18"/>
      <c r="UCA227" s="19"/>
      <c r="UCB227" s="28"/>
      <c r="UCC227" s="32"/>
      <c r="UCD227" s="20"/>
      <c r="UCE227" s="18"/>
      <c r="UCF227" s="19"/>
      <c r="UCG227" s="28"/>
      <c r="UCH227" s="32"/>
      <c r="UCI227" s="20"/>
      <c r="UCJ227" s="18"/>
      <c r="UCK227" s="19"/>
      <c r="UCL227" s="28"/>
      <c r="UCM227" s="32"/>
      <c r="UCN227" s="20"/>
      <c r="UCO227" s="18"/>
      <c r="UCP227" s="19"/>
      <c r="UCQ227" s="28"/>
      <c r="UCR227" s="32"/>
      <c r="UCS227" s="20"/>
      <c r="UCT227" s="18"/>
      <c r="UCU227" s="19"/>
      <c r="UCV227" s="28"/>
      <c r="UCW227" s="32"/>
      <c r="UCX227" s="20"/>
      <c r="UCY227" s="18"/>
      <c r="UCZ227" s="19"/>
      <c r="UDA227" s="28"/>
      <c r="UDB227" s="32"/>
      <c r="UDC227" s="20"/>
      <c r="UDD227" s="18"/>
      <c r="UDE227" s="19"/>
      <c r="UDF227" s="28"/>
      <c r="UDG227" s="32"/>
      <c r="UDH227" s="20"/>
      <c r="UDI227" s="18"/>
      <c r="UDJ227" s="19"/>
      <c r="UDK227" s="28"/>
      <c r="UDL227" s="32"/>
      <c r="UDM227" s="20"/>
      <c r="UDN227" s="18"/>
      <c r="UDO227" s="19"/>
      <c r="UDP227" s="28"/>
      <c r="UDQ227" s="32"/>
      <c r="UDR227" s="20"/>
      <c r="UDS227" s="18"/>
      <c r="UDT227" s="19"/>
      <c r="UDU227" s="28"/>
      <c r="UDV227" s="32"/>
      <c r="UDW227" s="20"/>
      <c r="UDX227" s="18"/>
      <c r="UDY227" s="19"/>
      <c r="UDZ227" s="28"/>
      <c r="UEA227" s="32"/>
      <c r="UEB227" s="20"/>
      <c r="UEC227" s="18"/>
      <c r="UED227" s="19"/>
      <c r="UEE227" s="28"/>
      <c r="UEF227" s="32"/>
      <c r="UEG227" s="20"/>
      <c r="UEH227" s="18"/>
      <c r="UEI227" s="19"/>
      <c r="UEJ227" s="28"/>
      <c r="UEK227" s="32"/>
      <c r="UEL227" s="20"/>
      <c r="UEM227" s="18"/>
      <c r="UEN227" s="19"/>
      <c r="UEO227" s="28"/>
      <c r="UEP227" s="32"/>
      <c r="UEQ227" s="20"/>
      <c r="UER227" s="18"/>
      <c r="UES227" s="19"/>
      <c r="UET227" s="28"/>
      <c r="UEU227" s="32"/>
      <c r="UEV227" s="20"/>
      <c r="UEW227" s="18"/>
      <c r="UEX227" s="19"/>
      <c r="UEY227" s="28"/>
      <c r="UEZ227" s="32"/>
      <c r="UFA227" s="20"/>
      <c r="UFB227" s="18"/>
      <c r="UFC227" s="19"/>
      <c r="UFD227" s="28"/>
      <c r="UFE227" s="32"/>
      <c r="UFF227" s="20"/>
      <c r="UFG227" s="18"/>
      <c r="UFH227" s="19"/>
      <c r="UFI227" s="28"/>
      <c r="UFJ227" s="32"/>
      <c r="UFK227" s="20"/>
      <c r="UFL227" s="18"/>
      <c r="UFM227" s="19"/>
      <c r="UFN227" s="28"/>
      <c r="UFO227" s="32"/>
      <c r="UFP227" s="20"/>
      <c r="UFQ227" s="18"/>
      <c r="UFR227" s="19"/>
      <c r="UFS227" s="28"/>
      <c r="UFT227" s="32"/>
      <c r="UFU227" s="20"/>
      <c r="UFV227" s="18"/>
      <c r="UFW227" s="19"/>
      <c r="UFX227" s="28"/>
      <c r="UFY227" s="32"/>
      <c r="UFZ227" s="20"/>
      <c r="UGA227" s="18"/>
      <c r="UGB227" s="19"/>
      <c r="UGC227" s="28"/>
      <c r="UGD227" s="32"/>
      <c r="UGE227" s="20"/>
      <c r="UGF227" s="18"/>
      <c r="UGG227" s="19"/>
      <c r="UGH227" s="28"/>
      <c r="UGI227" s="32"/>
      <c r="UGJ227" s="20"/>
      <c r="UGK227" s="18"/>
      <c r="UGL227" s="19"/>
      <c r="UGM227" s="28"/>
      <c r="UGN227" s="32"/>
      <c r="UGO227" s="20"/>
      <c r="UGP227" s="18"/>
      <c r="UGQ227" s="19"/>
      <c r="UGR227" s="28"/>
      <c r="UGS227" s="32"/>
      <c r="UGT227" s="20"/>
      <c r="UGU227" s="18"/>
      <c r="UGV227" s="19"/>
      <c r="UGW227" s="28"/>
      <c r="UGX227" s="32"/>
      <c r="UGY227" s="20"/>
      <c r="UGZ227" s="18"/>
      <c r="UHA227" s="19"/>
      <c r="UHB227" s="28"/>
      <c r="UHC227" s="32"/>
      <c r="UHD227" s="20"/>
      <c r="UHE227" s="18"/>
      <c r="UHF227" s="19"/>
      <c r="UHG227" s="28"/>
      <c r="UHH227" s="32"/>
      <c r="UHI227" s="20"/>
      <c r="UHJ227" s="18"/>
      <c r="UHK227" s="19"/>
      <c r="UHL227" s="28"/>
      <c r="UHM227" s="32"/>
      <c r="UHN227" s="20"/>
      <c r="UHO227" s="18"/>
      <c r="UHP227" s="19"/>
      <c r="UHQ227" s="28"/>
      <c r="UHR227" s="32"/>
      <c r="UHS227" s="20"/>
      <c r="UHT227" s="18"/>
      <c r="UHU227" s="19"/>
      <c r="UHV227" s="28"/>
      <c r="UHW227" s="32"/>
      <c r="UHX227" s="20"/>
      <c r="UHY227" s="18"/>
      <c r="UHZ227" s="19"/>
      <c r="UIA227" s="28"/>
      <c r="UIB227" s="32"/>
      <c r="UIC227" s="20"/>
      <c r="UID227" s="18"/>
      <c r="UIE227" s="19"/>
      <c r="UIF227" s="28"/>
      <c r="UIG227" s="32"/>
      <c r="UIH227" s="20"/>
      <c r="UII227" s="18"/>
      <c r="UIJ227" s="19"/>
      <c r="UIK227" s="28"/>
      <c r="UIL227" s="32"/>
      <c r="UIM227" s="20"/>
      <c r="UIN227" s="18"/>
      <c r="UIO227" s="19"/>
      <c r="UIP227" s="28"/>
      <c r="UIQ227" s="32"/>
      <c r="UIR227" s="20"/>
      <c r="UIS227" s="18"/>
      <c r="UIT227" s="19"/>
      <c r="UIU227" s="28"/>
      <c r="UIV227" s="32"/>
      <c r="UIW227" s="20"/>
      <c r="UIX227" s="18"/>
      <c r="UIY227" s="19"/>
      <c r="UIZ227" s="28"/>
      <c r="UJA227" s="32"/>
      <c r="UJB227" s="20"/>
      <c r="UJC227" s="18"/>
      <c r="UJD227" s="19"/>
      <c r="UJE227" s="28"/>
      <c r="UJF227" s="32"/>
      <c r="UJG227" s="20"/>
      <c r="UJH227" s="18"/>
      <c r="UJI227" s="19"/>
      <c r="UJJ227" s="28"/>
      <c r="UJK227" s="32"/>
      <c r="UJL227" s="20"/>
      <c r="UJM227" s="18"/>
      <c r="UJN227" s="19"/>
      <c r="UJO227" s="28"/>
      <c r="UJP227" s="32"/>
      <c r="UJQ227" s="20"/>
      <c r="UJR227" s="18"/>
      <c r="UJS227" s="19"/>
      <c r="UJT227" s="28"/>
      <c r="UJU227" s="32"/>
      <c r="UJV227" s="20"/>
      <c r="UJW227" s="18"/>
      <c r="UJX227" s="19"/>
      <c r="UJY227" s="28"/>
      <c r="UJZ227" s="32"/>
      <c r="UKA227" s="20"/>
      <c r="UKB227" s="18"/>
      <c r="UKC227" s="19"/>
      <c r="UKD227" s="28"/>
      <c r="UKE227" s="32"/>
      <c r="UKF227" s="20"/>
      <c r="UKG227" s="18"/>
      <c r="UKH227" s="19"/>
      <c r="UKI227" s="28"/>
      <c r="UKJ227" s="32"/>
      <c r="UKK227" s="20"/>
      <c r="UKL227" s="18"/>
      <c r="UKM227" s="19"/>
      <c r="UKN227" s="28"/>
      <c r="UKO227" s="32"/>
      <c r="UKP227" s="20"/>
      <c r="UKQ227" s="18"/>
      <c r="UKR227" s="19"/>
      <c r="UKS227" s="28"/>
      <c r="UKT227" s="32"/>
      <c r="UKU227" s="20"/>
      <c r="UKV227" s="18"/>
      <c r="UKW227" s="19"/>
      <c r="UKX227" s="28"/>
      <c r="UKY227" s="32"/>
      <c r="UKZ227" s="20"/>
      <c r="ULA227" s="18"/>
      <c r="ULB227" s="19"/>
      <c r="ULC227" s="28"/>
      <c r="ULD227" s="32"/>
      <c r="ULE227" s="20"/>
      <c r="ULF227" s="18"/>
      <c r="ULG227" s="19"/>
      <c r="ULH227" s="28"/>
      <c r="ULI227" s="32"/>
      <c r="ULJ227" s="20"/>
      <c r="ULK227" s="18"/>
      <c r="ULL227" s="19"/>
      <c r="ULM227" s="28"/>
      <c r="ULN227" s="32"/>
      <c r="ULO227" s="20"/>
      <c r="ULP227" s="18"/>
      <c r="ULQ227" s="19"/>
      <c r="ULR227" s="28"/>
      <c r="ULS227" s="32"/>
      <c r="ULT227" s="20"/>
      <c r="ULU227" s="18"/>
      <c r="ULV227" s="19"/>
      <c r="ULW227" s="28"/>
      <c r="ULX227" s="32"/>
      <c r="ULY227" s="20"/>
      <c r="ULZ227" s="18"/>
      <c r="UMA227" s="19"/>
      <c r="UMB227" s="28"/>
      <c r="UMC227" s="32"/>
      <c r="UMD227" s="20"/>
      <c r="UME227" s="18"/>
      <c r="UMF227" s="19"/>
      <c r="UMG227" s="28"/>
      <c r="UMH227" s="32"/>
      <c r="UMI227" s="20"/>
      <c r="UMJ227" s="18"/>
      <c r="UMK227" s="19"/>
      <c r="UML227" s="28"/>
      <c r="UMM227" s="32"/>
      <c r="UMN227" s="20"/>
      <c r="UMO227" s="18"/>
      <c r="UMP227" s="19"/>
      <c r="UMQ227" s="28"/>
      <c r="UMR227" s="32"/>
      <c r="UMS227" s="20"/>
      <c r="UMT227" s="18"/>
      <c r="UMU227" s="19"/>
      <c r="UMV227" s="28"/>
      <c r="UMW227" s="32"/>
      <c r="UMX227" s="20"/>
      <c r="UMY227" s="18"/>
      <c r="UMZ227" s="19"/>
      <c r="UNA227" s="28"/>
      <c r="UNB227" s="32"/>
      <c r="UNC227" s="20"/>
      <c r="UND227" s="18"/>
      <c r="UNE227" s="19"/>
      <c r="UNF227" s="28"/>
      <c r="UNG227" s="32"/>
      <c r="UNH227" s="20"/>
      <c r="UNI227" s="18"/>
      <c r="UNJ227" s="19"/>
      <c r="UNK227" s="28"/>
      <c r="UNL227" s="32"/>
      <c r="UNM227" s="20"/>
      <c r="UNN227" s="18"/>
      <c r="UNO227" s="19"/>
      <c r="UNP227" s="28"/>
      <c r="UNQ227" s="32"/>
      <c r="UNR227" s="20"/>
      <c r="UNS227" s="18"/>
      <c r="UNT227" s="19"/>
      <c r="UNU227" s="28"/>
      <c r="UNV227" s="32"/>
      <c r="UNW227" s="20"/>
      <c r="UNX227" s="18"/>
      <c r="UNY227" s="19"/>
      <c r="UNZ227" s="28"/>
      <c r="UOA227" s="32"/>
      <c r="UOB227" s="20"/>
      <c r="UOC227" s="18"/>
      <c r="UOD227" s="19"/>
      <c r="UOE227" s="28"/>
      <c r="UOF227" s="32"/>
      <c r="UOG227" s="20"/>
      <c r="UOH227" s="18"/>
      <c r="UOI227" s="19"/>
      <c r="UOJ227" s="28"/>
      <c r="UOK227" s="32"/>
      <c r="UOL227" s="20"/>
      <c r="UOM227" s="18"/>
      <c r="UON227" s="19"/>
      <c r="UOO227" s="28"/>
      <c r="UOP227" s="32"/>
      <c r="UOQ227" s="20"/>
      <c r="UOR227" s="18"/>
      <c r="UOS227" s="19"/>
      <c r="UOT227" s="28"/>
      <c r="UOU227" s="32"/>
      <c r="UOV227" s="20"/>
      <c r="UOW227" s="18"/>
      <c r="UOX227" s="19"/>
      <c r="UOY227" s="28"/>
      <c r="UOZ227" s="32"/>
      <c r="UPA227" s="20"/>
      <c r="UPB227" s="18"/>
      <c r="UPC227" s="19"/>
      <c r="UPD227" s="28"/>
      <c r="UPE227" s="32"/>
      <c r="UPF227" s="20"/>
      <c r="UPG227" s="18"/>
      <c r="UPH227" s="19"/>
      <c r="UPI227" s="28"/>
      <c r="UPJ227" s="32"/>
      <c r="UPK227" s="20"/>
      <c r="UPL227" s="18"/>
      <c r="UPM227" s="19"/>
      <c r="UPN227" s="28"/>
      <c r="UPO227" s="32"/>
      <c r="UPP227" s="20"/>
      <c r="UPQ227" s="18"/>
      <c r="UPR227" s="19"/>
      <c r="UPS227" s="28"/>
      <c r="UPT227" s="32"/>
      <c r="UPU227" s="20"/>
      <c r="UPV227" s="18"/>
      <c r="UPW227" s="19"/>
      <c r="UPX227" s="28"/>
      <c r="UPY227" s="32"/>
      <c r="UPZ227" s="20"/>
      <c r="UQA227" s="18"/>
      <c r="UQB227" s="19"/>
      <c r="UQC227" s="28"/>
      <c r="UQD227" s="32"/>
      <c r="UQE227" s="20"/>
      <c r="UQF227" s="18"/>
      <c r="UQG227" s="19"/>
      <c r="UQH227" s="28"/>
      <c r="UQI227" s="32"/>
      <c r="UQJ227" s="20"/>
      <c r="UQK227" s="18"/>
      <c r="UQL227" s="19"/>
      <c r="UQM227" s="28"/>
      <c r="UQN227" s="32"/>
      <c r="UQO227" s="20"/>
      <c r="UQP227" s="18"/>
      <c r="UQQ227" s="19"/>
      <c r="UQR227" s="28"/>
      <c r="UQS227" s="32"/>
      <c r="UQT227" s="20"/>
      <c r="UQU227" s="18"/>
      <c r="UQV227" s="19"/>
      <c r="UQW227" s="28"/>
      <c r="UQX227" s="32"/>
      <c r="UQY227" s="20"/>
      <c r="UQZ227" s="18"/>
      <c r="URA227" s="19"/>
      <c r="URB227" s="28"/>
      <c r="URC227" s="32"/>
      <c r="URD227" s="20"/>
      <c r="URE227" s="18"/>
      <c r="URF227" s="19"/>
      <c r="URG227" s="28"/>
      <c r="URH227" s="32"/>
      <c r="URI227" s="20"/>
      <c r="URJ227" s="18"/>
      <c r="URK227" s="19"/>
      <c r="URL227" s="28"/>
      <c r="URM227" s="32"/>
      <c r="URN227" s="20"/>
      <c r="URO227" s="18"/>
      <c r="URP227" s="19"/>
      <c r="URQ227" s="28"/>
      <c r="URR227" s="32"/>
      <c r="URS227" s="20"/>
      <c r="URT227" s="18"/>
      <c r="URU227" s="19"/>
      <c r="URV227" s="28"/>
      <c r="URW227" s="32"/>
      <c r="URX227" s="20"/>
      <c r="URY227" s="18"/>
      <c r="URZ227" s="19"/>
      <c r="USA227" s="28"/>
      <c r="USB227" s="32"/>
      <c r="USC227" s="20"/>
      <c r="USD227" s="18"/>
      <c r="USE227" s="19"/>
      <c r="USF227" s="28"/>
      <c r="USG227" s="32"/>
      <c r="USH227" s="20"/>
      <c r="USI227" s="18"/>
      <c r="USJ227" s="19"/>
      <c r="USK227" s="28"/>
      <c r="USL227" s="32"/>
      <c r="USM227" s="20"/>
      <c r="USN227" s="18"/>
      <c r="USO227" s="19"/>
      <c r="USP227" s="28"/>
      <c r="USQ227" s="32"/>
      <c r="USR227" s="20"/>
      <c r="USS227" s="18"/>
      <c r="UST227" s="19"/>
      <c r="USU227" s="28"/>
      <c r="USV227" s="32"/>
      <c r="USW227" s="20"/>
      <c r="USX227" s="18"/>
      <c r="USY227" s="19"/>
      <c r="USZ227" s="28"/>
      <c r="UTA227" s="32"/>
      <c r="UTB227" s="20"/>
      <c r="UTC227" s="18"/>
      <c r="UTD227" s="19"/>
      <c r="UTE227" s="28"/>
      <c r="UTF227" s="32"/>
      <c r="UTG227" s="20"/>
      <c r="UTH227" s="18"/>
      <c r="UTI227" s="19"/>
      <c r="UTJ227" s="28"/>
      <c r="UTK227" s="32"/>
      <c r="UTL227" s="20"/>
      <c r="UTM227" s="18"/>
      <c r="UTN227" s="19"/>
      <c r="UTO227" s="28"/>
      <c r="UTP227" s="32"/>
      <c r="UTQ227" s="20"/>
      <c r="UTR227" s="18"/>
      <c r="UTS227" s="19"/>
      <c r="UTT227" s="28"/>
      <c r="UTU227" s="32"/>
      <c r="UTV227" s="20"/>
      <c r="UTW227" s="18"/>
      <c r="UTX227" s="19"/>
      <c r="UTY227" s="28"/>
      <c r="UTZ227" s="32"/>
      <c r="UUA227" s="20"/>
      <c r="UUB227" s="18"/>
      <c r="UUC227" s="19"/>
      <c r="UUD227" s="28"/>
      <c r="UUE227" s="32"/>
      <c r="UUF227" s="20"/>
      <c r="UUG227" s="18"/>
      <c r="UUH227" s="19"/>
      <c r="UUI227" s="28"/>
      <c r="UUJ227" s="32"/>
      <c r="UUK227" s="20"/>
      <c r="UUL227" s="18"/>
      <c r="UUM227" s="19"/>
      <c r="UUN227" s="28"/>
      <c r="UUO227" s="32"/>
      <c r="UUP227" s="20"/>
      <c r="UUQ227" s="18"/>
      <c r="UUR227" s="19"/>
      <c r="UUS227" s="28"/>
      <c r="UUT227" s="32"/>
      <c r="UUU227" s="20"/>
      <c r="UUV227" s="18"/>
      <c r="UUW227" s="19"/>
      <c r="UUX227" s="28"/>
      <c r="UUY227" s="32"/>
      <c r="UUZ227" s="20"/>
      <c r="UVA227" s="18"/>
      <c r="UVB227" s="19"/>
      <c r="UVC227" s="28"/>
      <c r="UVD227" s="32"/>
      <c r="UVE227" s="20"/>
      <c r="UVF227" s="18"/>
      <c r="UVG227" s="19"/>
      <c r="UVH227" s="28"/>
      <c r="UVI227" s="32"/>
      <c r="UVJ227" s="20"/>
      <c r="UVK227" s="18"/>
      <c r="UVL227" s="19"/>
      <c r="UVM227" s="28"/>
      <c r="UVN227" s="32"/>
      <c r="UVO227" s="20"/>
      <c r="UVP227" s="18"/>
      <c r="UVQ227" s="19"/>
      <c r="UVR227" s="28"/>
      <c r="UVS227" s="32"/>
      <c r="UVT227" s="20"/>
      <c r="UVU227" s="18"/>
      <c r="UVV227" s="19"/>
      <c r="UVW227" s="28"/>
      <c r="UVX227" s="32"/>
      <c r="UVY227" s="20"/>
      <c r="UVZ227" s="18"/>
      <c r="UWA227" s="19"/>
      <c r="UWB227" s="28"/>
      <c r="UWC227" s="32"/>
      <c r="UWD227" s="20"/>
      <c r="UWE227" s="18"/>
      <c r="UWF227" s="19"/>
      <c r="UWG227" s="28"/>
      <c r="UWH227" s="32"/>
      <c r="UWI227" s="20"/>
      <c r="UWJ227" s="18"/>
      <c r="UWK227" s="19"/>
      <c r="UWL227" s="28"/>
      <c r="UWM227" s="32"/>
      <c r="UWN227" s="20"/>
      <c r="UWO227" s="18"/>
      <c r="UWP227" s="19"/>
      <c r="UWQ227" s="28"/>
      <c r="UWR227" s="32"/>
      <c r="UWS227" s="20"/>
      <c r="UWT227" s="18"/>
      <c r="UWU227" s="19"/>
      <c r="UWV227" s="28"/>
      <c r="UWW227" s="32"/>
      <c r="UWX227" s="20"/>
      <c r="UWY227" s="18"/>
      <c r="UWZ227" s="19"/>
      <c r="UXA227" s="28"/>
      <c r="UXB227" s="32"/>
      <c r="UXC227" s="20"/>
      <c r="UXD227" s="18"/>
      <c r="UXE227" s="19"/>
      <c r="UXF227" s="28"/>
      <c r="UXG227" s="32"/>
      <c r="UXH227" s="20"/>
      <c r="UXI227" s="18"/>
      <c r="UXJ227" s="19"/>
      <c r="UXK227" s="28"/>
      <c r="UXL227" s="32"/>
      <c r="UXM227" s="20"/>
      <c r="UXN227" s="18"/>
      <c r="UXO227" s="19"/>
      <c r="UXP227" s="28"/>
      <c r="UXQ227" s="32"/>
      <c r="UXR227" s="20"/>
      <c r="UXS227" s="18"/>
      <c r="UXT227" s="19"/>
      <c r="UXU227" s="28"/>
      <c r="UXV227" s="32"/>
      <c r="UXW227" s="20"/>
      <c r="UXX227" s="18"/>
      <c r="UXY227" s="19"/>
      <c r="UXZ227" s="28"/>
      <c r="UYA227" s="32"/>
      <c r="UYB227" s="20"/>
      <c r="UYC227" s="18"/>
      <c r="UYD227" s="19"/>
      <c r="UYE227" s="28"/>
      <c r="UYF227" s="32"/>
      <c r="UYG227" s="20"/>
      <c r="UYH227" s="18"/>
      <c r="UYI227" s="19"/>
      <c r="UYJ227" s="28"/>
      <c r="UYK227" s="32"/>
      <c r="UYL227" s="20"/>
      <c r="UYM227" s="18"/>
      <c r="UYN227" s="19"/>
      <c r="UYO227" s="28"/>
      <c r="UYP227" s="32"/>
      <c r="UYQ227" s="20"/>
      <c r="UYR227" s="18"/>
      <c r="UYS227" s="19"/>
      <c r="UYT227" s="28"/>
      <c r="UYU227" s="32"/>
      <c r="UYV227" s="20"/>
      <c r="UYW227" s="18"/>
      <c r="UYX227" s="19"/>
      <c r="UYY227" s="28"/>
      <c r="UYZ227" s="32"/>
      <c r="UZA227" s="20"/>
      <c r="UZB227" s="18"/>
      <c r="UZC227" s="19"/>
      <c r="UZD227" s="28"/>
      <c r="UZE227" s="32"/>
      <c r="UZF227" s="20"/>
      <c r="UZG227" s="18"/>
      <c r="UZH227" s="19"/>
      <c r="UZI227" s="28"/>
      <c r="UZJ227" s="32"/>
      <c r="UZK227" s="20"/>
      <c r="UZL227" s="18"/>
      <c r="UZM227" s="19"/>
      <c r="UZN227" s="28"/>
      <c r="UZO227" s="32"/>
      <c r="UZP227" s="20"/>
      <c r="UZQ227" s="18"/>
      <c r="UZR227" s="19"/>
      <c r="UZS227" s="28"/>
      <c r="UZT227" s="32"/>
      <c r="UZU227" s="20"/>
      <c r="UZV227" s="18"/>
      <c r="UZW227" s="19"/>
      <c r="UZX227" s="28"/>
      <c r="UZY227" s="32"/>
      <c r="UZZ227" s="20"/>
      <c r="VAA227" s="18"/>
      <c r="VAB227" s="19"/>
      <c r="VAC227" s="28"/>
      <c r="VAD227" s="32"/>
      <c r="VAE227" s="20"/>
      <c r="VAF227" s="18"/>
      <c r="VAG227" s="19"/>
      <c r="VAH227" s="28"/>
      <c r="VAI227" s="32"/>
      <c r="VAJ227" s="20"/>
      <c r="VAK227" s="18"/>
      <c r="VAL227" s="19"/>
      <c r="VAM227" s="28"/>
      <c r="VAN227" s="32"/>
      <c r="VAO227" s="20"/>
      <c r="VAP227" s="18"/>
      <c r="VAQ227" s="19"/>
      <c r="VAR227" s="28"/>
      <c r="VAS227" s="32"/>
      <c r="VAT227" s="20"/>
      <c r="VAU227" s="18"/>
      <c r="VAV227" s="19"/>
      <c r="VAW227" s="28"/>
      <c r="VAX227" s="32"/>
      <c r="VAY227" s="20"/>
      <c r="VAZ227" s="18"/>
      <c r="VBA227" s="19"/>
      <c r="VBB227" s="28"/>
      <c r="VBC227" s="32"/>
      <c r="VBD227" s="20"/>
      <c r="VBE227" s="18"/>
      <c r="VBF227" s="19"/>
      <c r="VBG227" s="28"/>
      <c r="VBH227" s="32"/>
      <c r="VBI227" s="20"/>
      <c r="VBJ227" s="18"/>
      <c r="VBK227" s="19"/>
      <c r="VBL227" s="28"/>
      <c r="VBM227" s="32"/>
      <c r="VBN227" s="20"/>
      <c r="VBO227" s="18"/>
      <c r="VBP227" s="19"/>
      <c r="VBQ227" s="28"/>
      <c r="VBR227" s="32"/>
      <c r="VBS227" s="20"/>
      <c r="VBT227" s="18"/>
      <c r="VBU227" s="19"/>
      <c r="VBV227" s="28"/>
      <c r="VBW227" s="32"/>
      <c r="VBX227" s="20"/>
      <c r="VBY227" s="18"/>
      <c r="VBZ227" s="19"/>
      <c r="VCA227" s="28"/>
      <c r="VCB227" s="32"/>
      <c r="VCC227" s="20"/>
      <c r="VCD227" s="18"/>
      <c r="VCE227" s="19"/>
      <c r="VCF227" s="28"/>
      <c r="VCG227" s="32"/>
      <c r="VCH227" s="20"/>
      <c r="VCI227" s="18"/>
      <c r="VCJ227" s="19"/>
      <c r="VCK227" s="28"/>
      <c r="VCL227" s="32"/>
      <c r="VCM227" s="20"/>
      <c r="VCN227" s="18"/>
      <c r="VCO227" s="19"/>
      <c r="VCP227" s="28"/>
      <c r="VCQ227" s="32"/>
      <c r="VCR227" s="20"/>
      <c r="VCS227" s="18"/>
      <c r="VCT227" s="19"/>
      <c r="VCU227" s="28"/>
      <c r="VCV227" s="32"/>
      <c r="VCW227" s="20"/>
      <c r="VCX227" s="18"/>
      <c r="VCY227" s="19"/>
      <c r="VCZ227" s="28"/>
      <c r="VDA227" s="32"/>
      <c r="VDB227" s="20"/>
      <c r="VDC227" s="18"/>
      <c r="VDD227" s="19"/>
      <c r="VDE227" s="28"/>
      <c r="VDF227" s="32"/>
      <c r="VDG227" s="20"/>
      <c r="VDH227" s="18"/>
      <c r="VDI227" s="19"/>
      <c r="VDJ227" s="28"/>
      <c r="VDK227" s="32"/>
      <c r="VDL227" s="20"/>
      <c r="VDM227" s="18"/>
      <c r="VDN227" s="19"/>
      <c r="VDO227" s="28"/>
      <c r="VDP227" s="32"/>
      <c r="VDQ227" s="20"/>
      <c r="VDR227" s="18"/>
      <c r="VDS227" s="19"/>
      <c r="VDT227" s="28"/>
      <c r="VDU227" s="32"/>
      <c r="VDV227" s="20"/>
      <c r="VDW227" s="18"/>
      <c r="VDX227" s="19"/>
      <c r="VDY227" s="28"/>
      <c r="VDZ227" s="32"/>
      <c r="VEA227" s="20"/>
      <c r="VEB227" s="18"/>
      <c r="VEC227" s="19"/>
      <c r="VED227" s="28"/>
      <c r="VEE227" s="32"/>
      <c r="VEF227" s="20"/>
      <c r="VEG227" s="18"/>
      <c r="VEH227" s="19"/>
      <c r="VEI227" s="28"/>
      <c r="VEJ227" s="32"/>
      <c r="VEK227" s="20"/>
      <c r="VEL227" s="18"/>
      <c r="VEM227" s="19"/>
      <c r="VEN227" s="28"/>
      <c r="VEO227" s="32"/>
      <c r="VEP227" s="20"/>
      <c r="VEQ227" s="18"/>
      <c r="VER227" s="19"/>
      <c r="VES227" s="28"/>
      <c r="VET227" s="32"/>
      <c r="VEU227" s="20"/>
      <c r="VEV227" s="18"/>
      <c r="VEW227" s="19"/>
      <c r="VEX227" s="28"/>
      <c r="VEY227" s="32"/>
      <c r="VEZ227" s="20"/>
      <c r="VFA227" s="18"/>
      <c r="VFB227" s="19"/>
      <c r="VFC227" s="28"/>
      <c r="VFD227" s="32"/>
      <c r="VFE227" s="20"/>
      <c r="VFF227" s="18"/>
      <c r="VFG227" s="19"/>
      <c r="VFH227" s="28"/>
      <c r="VFI227" s="32"/>
      <c r="VFJ227" s="20"/>
      <c r="VFK227" s="18"/>
      <c r="VFL227" s="19"/>
      <c r="VFM227" s="28"/>
      <c r="VFN227" s="32"/>
      <c r="VFO227" s="20"/>
      <c r="VFP227" s="18"/>
      <c r="VFQ227" s="19"/>
      <c r="VFR227" s="28"/>
      <c r="VFS227" s="32"/>
      <c r="VFT227" s="20"/>
      <c r="VFU227" s="18"/>
      <c r="VFV227" s="19"/>
      <c r="VFW227" s="28"/>
      <c r="VFX227" s="32"/>
      <c r="VFY227" s="20"/>
      <c r="VFZ227" s="18"/>
      <c r="VGA227" s="19"/>
      <c r="VGB227" s="28"/>
      <c r="VGC227" s="32"/>
      <c r="VGD227" s="20"/>
      <c r="VGE227" s="18"/>
      <c r="VGF227" s="19"/>
      <c r="VGG227" s="28"/>
      <c r="VGH227" s="32"/>
      <c r="VGI227" s="20"/>
      <c r="VGJ227" s="18"/>
      <c r="VGK227" s="19"/>
      <c r="VGL227" s="28"/>
      <c r="VGM227" s="32"/>
      <c r="VGN227" s="20"/>
      <c r="VGO227" s="18"/>
      <c r="VGP227" s="19"/>
      <c r="VGQ227" s="28"/>
      <c r="VGR227" s="32"/>
      <c r="VGS227" s="20"/>
      <c r="VGT227" s="18"/>
      <c r="VGU227" s="19"/>
      <c r="VGV227" s="28"/>
      <c r="VGW227" s="32"/>
      <c r="VGX227" s="20"/>
      <c r="VGY227" s="18"/>
      <c r="VGZ227" s="19"/>
      <c r="VHA227" s="28"/>
      <c r="VHB227" s="32"/>
      <c r="VHC227" s="20"/>
      <c r="VHD227" s="18"/>
      <c r="VHE227" s="19"/>
      <c r="VHF227" s="28"/>
      <c r="VHG227" s="32"/>
      <c r="VHH227" s="20"/>
      <c r="VHI227" s="18"/>
      <c r="VHJ227" s="19"/>
      <c r="VHK227" s="28"/>
      <c r="VHL227" s="32"/>
      <c r="VHM227" s="20"/>
      <c r="VHN227" s="18"/>
      <c r="VHO227" s="19"/>
      <c r="VHP227" s="28"/>
      <c r="VHQ227" s="32"/>
      <c r="VHR227" s="20"/>
      <c r="VHS227" s="18"/>
      <c r="VHT227" s="19"/>
      <c r="VHU227" s="28"/>
      <c r="VHV227" s="32"/>
      <c r="VHW227" s="20"/>
      <c r="VHX227" s="18"/>
      <c r="VHY227" s="19"/>
      <c r="VHZ227" s="28"/>
      <c r="VIA227" s="32"/>
      <c r="VIB227" s="20"/>
      <c r="VIC227" s="18"/>
      <c r="VID227" s="19"/>
      <c r="VIE227" s="28"/>
      <c r="VIF227" s="32"/>
      <c r="VIG227" s="20"/>
      <c r="VIH227" s="18"/>
      <c r="VII227" s="19"/>
      <c r="VIJ227" s="28"/>
      <c r="VIK227" s="32"/>
      <c r="VIL227" s="20"/>
      <c r="VIM227" s="18"/>
      <c r="VIN227" s="19"/>
      <c r="VIO227" s="28"/>
      <c r="VIP227" s="32"/>
      <c r="VIQ227" s="20"/>
      <c r="VIR227" s="18"/>
      <c r="VIS227" s="19"/>
      <c r="VIT227" s="28"/>
      <c r="VIU227" s="32"/>
      <c r="VIV227" s="20"/>
      <c r="VIW227" s="18"/>
      <c r="VIX227" s="19"/>
      <c r="VIY227" s="28"/>
      <c r="VIZ227" s="32"/>
      <c r="VJA227" s="20"/>
      <c r="VJB227" s="18"/>
      <c r="VJC227" s="19"/>
      <c r="VJD227" s="28"/>
      <c r="VJE227" s="32"/>
      <c r="VJF227" s="20"/>
      <c r="VJG227" s="18"/>
      <c r="VJH227" s="19"/>
      <c r="VJI227" s="28"/>
      <c r="VJJ227" s="32"/>
      <c r="VJK227" s="20"/>
      <c r="VJL227" s="18"/>
      <c r="VJM227" s="19"/>
      <c r="VJN227" s="28"/>
      <c r="VJO227" s="32"/>
      <c r="VJP227" s="20"/>
      <c r="VJQ227" s="18"/>
      <c r="VJR227" s="19"/>
      <c r="VJS227" s="28"/>
      <c r="VJT227" s="32"/>
      <c r="VJU227" s="20"/>
      <c r="VJV227" s="18"/>
      <c r="VJW227" s="19"/>
      <c r="VJX227" s="28"/>
      <c r="VJY227" s="32"/>
      <c r="VJZ227" s="20"/>
      <c r="VKA227" s="18"/>
      <c r="VKB227" s="19"/>
      <c r="VKC227" s="28"/>
      <c r="VKD227" s="32"/>
      <c r="VKE227" s="20"/>
      <c r="VKF227" s="18"/>
      <c r="VKG227" s="19"/>
      <c r="VKH227" s="28"/>
      <c r="VKI227" s="32"/>
      <c r="VKJ227" s="20"/>
      <c r="VKK227" s="18"/>
      <c r="VKL227" s="19"/>
      <c r="VKM227" s="28"/>
      <c r="VKN227" s="32"/>
      <c r="VKO227" s="20"/>
      <c r="VKP227" s="18"/>
      <c r="VKQ227" s="19"/>
      <c r="VKR227" s="28"/>
      <c r="VKS227" s="32"/>
      <c r="VKT227" s="20"/>
      <c r="VKU227" s="18"/>
      <c r="VKV227" s="19"/>
      <c r="VKW227" s="28"/>
      <c r="VKX227" s="32"/>
      <c r="VKY227" s="20"/>
      <c r="VKZ227" s="18"/>
      <c r="VLA227" s="19"/>
      <c r="VLB227" s="28"/>
      <c r="VLC227" s="32"/>
      <c r="VLD227" s="20"/>
      <c r="VLE227" s="18"/>
      <c r="VLF227" s="19"/>
      <c r="VLG227" s="28"/>
      <c r="VLH227" s="32"/>
      <c r="VLI227" s="20"/>
      <c r="VLJ227" s="18"/>
      <c r="VLK227" s="19"/>
      <c r="VLL227" s="28"/>
      <c r="VLM227" s="32"/>
      <c r="VLN227" s="20"/>
      <c r="VLO227" s="18"/>
      <c r="VLP227" s="19"/>
      <c r="VLQ227" s="28"/>
      <c r="VLR227" s="32"/>
      <c r="VLS227" s="20"/>
      <c r="VLT227" s="18"/>
      <c r="VLU227" s="19"/>
      <c r="VLV227" s="28"/>
      <c r="VLW227" s="32"/>
      <c r="VLX227" s="20"/>
      <c r="VLY227" s="18"/>
      <c r="VLZ227" s="19"/>
      <c r="VMA227" s="28"/>
      <c r="VMB227" s="32"/>
      <c r="VMC227" s="20"/>
      <c r="VMD227" s="18"/>
      <c r="VME227" s="19"/>
      <c r="VMF227" s="28"/>
      <c r="VMG227" s="32"/>
      <c r="VMH227" s="20"/>
      <c r="VMI227" s="18"/>
      <c r="VMJ227" s="19"/>
      <c r="VMK227" s="28"/>
      <c r="VML227" s="32"/>
      <c r="VMM227" s="20"/>
      <c r="VMN227" s="18"/>
      <c r="VMO227" s="19"/>
      <c r="VMP227" s="28"/>
      <c r="VMQ227" s="32"/>
      <c r="VMR227" s="20"/>
      <c r="VMS227" s="18"/>
      <c r="VMT227" s="19"/>
      <c r="VMU227" s="28"/>
      <c r="VMV227" s="32"/>
      <c r="VMW227" s="20"/>
      <c r="VMX227" s="18"/>
      <c r="VMY227" s="19"/>
      <c r="VMZ227" s="28"/>
      <c r="VNA227" s="32"/>
      <c r="VNB227" s="20"/>
      <c r="VNC227" s="18"/>
      <c r="VND227" s="19"/>
      <c r="VNE227" s="28"/>
      <c r="VNF227" s="32"/>
      <c r="VNG227" s="20"/>
      <c r="VNH227" s="18"/>
      <c r="VNI227" s="19"/>
      <c r="VNJ227" s="28"/>
      <c r="VNK227" s="32"/>
      <c r="VNL227" s="20"/>
      <c r="VNM227" s="18"/>
      <c r="VNN227" s="19"/>
      <c r="VNO227" s="28"/>
      <c r="VNP227" s="32"/>
      <c r="VNQ227" s="20"/>
      <c r="VNR227" s="18"/>
      <c r="VNS227" s="19"/>
      <c r="VNT227" s="28"/>
      <c r="VNU227" s="32"/>
      <c r="VNV227" s="20"/>
      <c r="VNW227" s="18"/>
      <c r="VNX227" s="19"/>
      <c r="VNY227" s="28"/>
      <c r="VNZ227" s="32"/>
      <c r="VOA227" s="20"/>
      <c r="VOB227" s="18"/>
      <c r="VOC227" s="19"/>
      <c r="VOD227" s="28"/>
      <c r="VOE227" s="32"/>
      <c r="VOF227" s="20"/>
      <c r="VOG227" s="18"/>
      <c r="VOH227" s="19"/>
      <c r="VOI227" s="28"/>
      <c r="VOJ227" s="32"/>
      <c r="VOK227" s="20"/>
      <c r="VOL227" s="18"/>
      <c r="VOM227" s="19"/>
      <c r="VON227" s="28"/>
      <c r="VOO227" s="32"/>
      <c r="VOP227" s="20"/>
      <c r="VOQ227" s="18"/>
      <c r="VOR227" s="19"/>
      <c r="VOS227" s="28"/>
      <c r="VOT227" s="32"/>
      <c r="VOU227" s="20"/>
      <c r="VOV227" s="18"/>
      <c r="VOW227" s="19"/>
      <c r="VOX227" s="28"/>
      <c r="VOY227" s="32"/>
      <c r="VOZ227" s="20"/>
      <c r="VPA227" s="18"/>
      <c r="VPB227" s="19"/>
      <c r="VPC227" s="28"/>
      <c r="VPD227" s="32"/>
      <c r="VPE227" s="20"/>
      <c r="VPF227" s="18"/>
      <c r="VPG227" s="19"/>
      <c r="VPH227" s="28"/>
      <c r="VPI227" s="32"/>
      <c r="VPJ227" s="20"/>
      <c r="VPK227" s="18"/>
      <c r="VPL227" s="19"/>
      <c r="VPM227" s="28"/>
      <c r="VPN227" s="32"/>
      <c r="VPO227" s="20"/>
      <c r="VPP227" s="18"/>
      <c r="VPQ227" s="19"/>
      <c r="VPR227" s="28"/>
      <c r="VPS227" s="32"/>
      <c r="VPT227" s="20"/>
      <c r="VPU227" s="18"/>
      <c r="VPV227" s="19"/>
      <c r="VPW227" s="28"/>
      <c r="VPX227" s="32"/>
      <c r="VPY227" s="20"/>
      <c r="VPZ227" s="18"/>
      <c r="VQA227" s="19"/>
      <c r="VQB227" s="28"/>
      <c r="VQC227" s="32"/>
      <c r="VQD227" s="20"/>
      <c r="VQE227" s="18"/>
      <c r="VQF227" s="19"/>
      <c r="VQG227" s="28"/>
      <c r="VQH227" s="32"/>
      <c r="VQI227" s="20"/>
      <c r="VQJ227" s="18"/>
      <c r="VQK227" s="19"/>
      <c r="VQL227" s="28"/>
      <c r="VQM227" s="32"/>
      <c r="VQN227" s="20"/>
      <c r="VQO227" s="18"/>
      <c r="VQP227" s="19"/>
      <c r="VQQ227" s="28"/>
      <c r="VQR227" s="32"/>
      <c r="VQS227" s="20"/>
      <c r="VQT227" s="18"/>
      <c r="VQU227" s="19"/>
      <c r="VQV227" s="28"/>
      <c r="VQW227" s="32"/>
      <c r="VQX227" s="20"/>
      <c r="VQY227" s="18"/>
      <c r="VQZ227" s="19"/>
      <c r="VRA227" s="28"/>
      <c r="VRB227" s="32"/>
      <c r="VRC227" s="20"/>
      <c r="VRD227" s="18"/>
      <c r="VRE227" s="19"/>
      <c r="VRF227" s="28"/>
      <c r="VRG227" s="32"/>
      <c r="VRH227" s="20"/>
      <c r="VRI227" s="18"/>
      <c r="VRJ227" s="19"/>
      <c r="VRK227" s="28"/>
      <c r="VRL227" s="32"/>
      <c r="VRM227" s="20"/>
      <c r="VRN227" s="18"/>
      <c r="VRO227" s="19"/>
      <c r="VRP227" s="28"/>
      <c r="VRQ227" s="32"/>
      <c r="VRR227" s="20"/>
      <c r="VRS227" s="18"/>
      <c r="VRT227" s="19"/>
      <c r="VRU227" s="28"/>
      <c r="VRV227" s="32"/>
      <c r="VRW227" s="20"/>
      <c r="VRX227" s="18"/>
      <c r="VRY227" s="19"/>
      <c r="VRZ227" s="28"/>
      <c r="VSA227" s="32"/>
      <c r="VSB227" s="20"/>
      <c r="VSC227" s="18"/>
      <c r="VSD227" s="19"/>
      <c r="VSE227" s="28"/>
      <c r="VSF227" s="32"/>
      <c r="VSG227" s="20"/>
      <c r="VSH227" s="18"/>
      <c r="VSI227" s="19"/>
      <c r="VSJ227" s="28"/>
      <c r="VSK227" s="32"/>
      <c r="VSL227" s="20"/>
      <c r="VSM227" s="18"/>
      <c r="VSN227" s="19"/>
      <c r="VSO227" s="28"/>
      <c r="VSP227" s="32"/>
      <c r="VSQ227" s="20"/>
      <c r="VSR227" s="18"/>
      <c r="VSS227" s="19"/>
      <c r="VST227" s="28"/>
      <c r="VSU227" s="32"/>
      <c r="VSV227" s="20"/>
      <c r="VSW227" s="18"/>
      <c r="VSX227" s="19"/>
      <c r="VSY227" s="28"/>
      <c r="VSZ227" s="32"/>
      <c r="VTA227" s="20"/>
      <c r="VTB227" s="18"/>
      <c r="VTC227" s="19"/>
      <c r="VTD227" s="28"/>
      <c r="VTE227" s="32"/>
      <c r="VTF227" s="20"/>
      <c r="VTG227" s="18"/>
      <c r="VTH227" s="19"/>
      <c r="VTI227" s="28"/>
      <c r="VTJ227" s="32"/>
      <c r="VTK227" s="20"/>
      <c r="VTL227" s="18"/>
      <c r="VTM227" s="19"/>
      <c r="VTN227" s="28"/>
      <c r="VTO227" s="32"/>
      <c r="VTP227" s="20"/>
      <c r="VTQ227" s="18"/>
      <c r="VTR227" s="19"/>
      <c r="VTS227" s="28"/>
      <c r="VTT227" s="32"/>
      <c r="VTU227" s="20"/>
      <c r="VTV227" s="18"/>
      <c r="VTW227" s="19"/>
      <c r="VTX227" s="28"/>
      <c r="VTY227" s="32"/>
      <c r="VTZ227" s="20"/>
      <c r="VUA227" s="18"/>
      <c r="VUB227" s="19"/>
      <c r="VUC227" s="28"/>
      <c r="VUD227" s="32"/>
      <c r="VUE227" s="20"/>
      <c r="VUF227" s="18"/>
      <c r="VUG227" s="19"/>
      <c r="VUH227" s="28"/>
      <c r="VUI227" s="32"/>
      <c r="VUJ227" s="20"/>
      <c r="VUK227" s="18"/>
      <c r="VUL227" s="19"/>
      <c r="VUM227" s="28"/>
      <c r="VUN227" s="32"/>
      <c r="VUO227" s="20"/>
      <c r="VUP227" s="18"/>
      <c r="VUQ227" s="19"/>
      <c r="VUR227" s="28"/>
      <c r="VUS227" s="32"/>
      <c r="VUT227" s="20"/>
      <c r="VUU227" s="18"/>
      <c r="VUV227" s="19"/>
      <c r="VUW227" s="28"/>
      <c r="VUX227" s="32"/>
      <c r="VUY227" s="20"/>
      <c r="VUZ227" s="18"/>
      <c r="VVA227" s="19"/>
      <c r="VVB227" s="28"/>
      <c r="VVC227" s="32"/>
      <c r="VVD227" s="20"/>
      <c r="VVE227" s="18"/>
      <c r="VVF227" s="19"/>
      <c r="VVG227" s="28"/>
      <c r="VVH227" s="32"/>
      <c r="VVI227" s="20"/>
      <c r="VVJ227" s="18"/>
      <c r="VVK227" s="19"/>
      <c r="VVL227" s="28"/>
      <c r="VVM227" s="32"/>
      <c r="VVN227" s="20"/>
      <c r="VVO227" s="18"/>
      <c r="VVP227" s="19"/>
      <c r="VVQ227" s="28"/>
      <c r="VVR227" s="32"/>
      <c r="VVS227" s="20"/>
      <c r="VVT227" s="18"/>
      <c r="VVU227" s="19"/>
      <c r="VVV227" s="28"/>
      <c r="VVW227" s="32"/>
      <c r="VVX227" s="20"/>
      <c r="VVY227" s="18"/>
      <c r="VVZ227" s="19"/>
      <c r="VWA227" s="28"/>
      <c r="VWB227" s="32"/>
      <c r="VWC227" s="20"/>
      <c r="VWD227" s="18"/>
      <c r="VWE227" s="19"/>
      <c r="VWF227" s="28"/>
      <c r="VWG227" s="32"/>
      <c r="VWH227" s="20"/>
      <c r="VWI227" s="18"/>
      <c r="VWJ227" s="19"/>
      <c r="VWK227" s="28"/>
      <c r="VWL227" s="32"/>
      <c r="VWM227" s="20"/>
      <c r="VWN227" s="18"/>
      <c r="VWO227" s="19"/>
      <c r="VWP227" s="28"/>
      <c r="VWQ227" s="32"/>
      <c r="VWR227" s="20"/>
      <c r="VWS227" s="18"/>
      <c r="VWT227" s="19"/>
      <c r="VWU227" s="28"/>
      <c r="VWV227" s="32"/>
      <c r="VWW227" s="20"/>
      <c r="VWX227" s="18"/>
      <c r="VWY227" s="19"/>
      <c r="VWZ227" s="28"/>
      <c r="VXA227" s="32"/>
      <c r="VXB227" s="20"/>
      <c r="VXC227" s="18"/>
      <c r="VXD227" s="19"/>
      <c r="VXE227" s="28"/>
      <c r="VXF227" s="32"/>
      <c r="VXG227" s="20"/>
      <c r="VXH227" s="18"/>
      <c r="VXI227" s="19"/>
      <c r="VXJ227" s="28"/>
      <c r="VXK227" s="32"/>
      <c r="VXL227" s="20"/>
      <c r="VXM227" s="18"/>
      <c r="VXN227" s="19"/>
      <c r="VXO227" s="28"/>
      <c r="VXP227" s="32"/>
      <c r="VXQ227" s="20"/>
      <c r="VXR227" s="18"/>
      <c r="VXS227" s="19"/>
      <c r="VXT227" s="28"/>
      <c r="VXU227" s="32"/>
      <c r="VXV227" s="20"/>
      <c r="VXW227" s="18"/>
      <c r="VXX227" s="19"/>
      <c r="VXY227" s="28"/>
      <c r="VXZ227" s="32"/>
      <c r="VYA227" s="20"/>
      <c r="VYB227" s="18"/>
      <c r="VYC227" s="19"/>
      <c r="VYD227" s="28"/>
      <c r="VYE227" s="32"/>
      <c r="VYF227" s="20"/>
      <c r="VYG227" s="18"/>
      <c r="VYH227" s="19"/>
      <c r="VYI227" s="28"/>
      <c r="VYJ227" s="32"/>
      <c r="VYK227" s="20"/>
      <c r="VYL227" s="18"/>
      <c r="VYM227" s="19"/>
      <c r="VYN227" s="28"/>
      <c r="VYO227" s="32"/>
      <c r="VYP227" s="20"/>
      <c r="VYQ227" s="18"/>
      <c r="VYR227" s="19"/>
      <c r="VYS227" s="28"/>
      <c r="VYT227" s="32"/>
      <c r="VYU227" s="20"/>
      <c r="VYV227" s="18"/>
      <c r="VYW227" s="19"/>
      <c r="VYX227" s="28"/>
      <c r="VYY227" s="32"/>
      <c r="VYZ227" s="20"/>
      <c r="VZA227" s="18"/>
      <c r="VZB227" s="19"/>
      <c r="VZC227" s="28"/>
      <c r="VZD227" s="32"/>
      <c r="VZE227" s="20"/>
      <c r="VZF227" s="18"/>
      <c r="VZG227" s="19"/>
      <c r="VZH227" s="28"/>
      <c r="VZI227" s="32"/>
      <c r="VZJ227" s="20"/>
      <c r="VZK227" s="18"/>
      <c r="VZL227" s="19"/>
      <c r="VZM227" s="28"/>
      <c r="VZN227" s="32"/>
      <c r="VZO227" s="20"/>
      <c r="VZP227" s="18"/>
      <c r="VZQ227" s="19"/>
      <c r="VZR227" s="28"/>
      <c r="VZS227" s="32"/>
      <c r="VZT227" s="20"/>
      <c r="VZU227" s="18"/>
      <c r="VZV227" s="19"/>
      <c r="VZW227" s="28"/>
      <c r="VZX227" s="32"/>
      <c r="VZY227" s="20"/>
      <c r="VZZ227" s="18"/>
      <c r="WAA227" s="19"/>
      <c r="WAB227" s="28"/>
      <c r="WAC227" s="32"/>
      <c r="WAD227" s="20"/>
      <c r="WAE227" s="18"/>
      <c r="WAF227" s="19"/>
      <c r="WAG227" s="28"/>
      <c r="WAH227" s="32"/>
      <c r="WAI227" s="20"/>
      <c r="WAJ227" s="18"/>
      <c r="WAK227" s="19"/>
      <c r="WAL227" s="28"/>
      <c r="WAM227" s="32"/>
      <c r="WAN227" s="20"/>
      <c r="WAO227" s="18"/>
      <c r="WAP227" s="19"/>
      <c r="WAQ227" s="28"/>
      <c r="WAR227" s="32"/>
      <c r="WAS227" s="20"/>
      <c r="WAT227" s="18"/>
      <c r="WAU227" s="19"/>
      <c r="WAV227" s="28"/>
      <c r="WAW227" s="32"/>
      <c r="WAX227" s="20"/>
      <c r="WAY227" s="18"/>
      <c r="WAZ227" s="19"/>
      <c r="WBA227" s="28"/>
      <c r="WBB227" s="32"/>
      <c r="WBC227" s="20"/>
      <c r="WBD227" s="18"/>
      <c r="WBE227" s="19"/>
      <c r="WBF227" s="28"/>
      <c r="WBG227" s="32"/>
      <c r="WBH227" s="20"/>
      <c r="WBI227" s="18"/>
      <c r="WBJ227" s="19"/>
      <c r="WBK227" s="28"/>
      <c r="WBL227" s="32"/>
      <c r="WBM227" s="20"/>
      <c r="WBN227" s="18"/>
      <c r="WBO227" s="19"/>
      <c r="WBP227" s="28"/>
      <c r="WBQ227" s="32"/>
      <c r="WBR227" s="20"/>
      <c r="WBS227" s="18"/>
      <c r="WBT227" s="19"/>
      <c r="WBU227" s="28"/>
      <c r="WBV227" s="32"/>
      <c r="WBW227" s="20"/>
      <c r="WBX227" s="18"/>
      <c r="WBY227" s="19"/>
      <c r="WBZ227" s="28"/>
      <c r="WCA227" s="32"/>
      <c r="WCB227" s="20"/>
      <c r="WCC227" s="18"/>
      <c r="WCD227" s="19"/>
      <c r="WCE227" s="28"/>
      <c r="WCF227" s="32"/>
      <c r="WCG227" s="20"/>
      <c r="WCH227" s="18"/>
      <c r="WCI227" s="19"/>
      <c r="WCJ227" s="28"/>
      <c r="WCK227" s="32"/>
      <c r="WCL227" s="20"/>
      <c r="WCM227" s="18"/>
      <c r="WCN227" s="19"/>
      <c r="WCO227" s="28"/>
      <c r="WCP227" s="32"/>
      <c r="WCQ227" s="20"/>
      <c r="WCR227" s="18"/>
      <c r="WCS227" s="19"/>
      <c r="WCT227" s="28"/>
      <c r="WCU227" s="32"/>
      <c r="WCV227" s="20"/>
      <c r="WCW227" s="18"/>
      <c r="WCX227" s="19"/>
      <c r="WCY227" s="28"/>
      <c r="WCZ227" s="32"/>
      <c r="WDA227" s="20"/>
      <c r="WDB227" s="18"/>
      <c r="WDC227" s="19"/>
      <c r="WDD227" s="28"/>
      <c r="WDE227" s="32"/>
      <c r="WDF227" s="20"/>
      <c r="WDG227" s="18"/>
      <c r="WDH227" s="19"/>
      <c r="WDI227" s="28"/>
      <c r="WDJ227" s="32"/>
      <c r="WDK227" s="20"/>
      <c r="WDL227" s="18"/>
      <c r="WDM227" s="19"/>
      <c r="WDN227" s="28"/>
      <c r="WDO227" s="32"/>
      <c r="WDP227" s="20"/>
      <c r="WDQ227" s="18"/>
      <c r="WDR227" s="19"/>
      <c r="WDS227" s="28"/>
      <c r="WDT227" s="32"/>
      <c r="WDU227" s="20"/>
      <c r="WDV227" s="18"/>
      <c r="WDW227" s="19"/>
      <c r="WDX227" s="28"/>
      <c r="WDY227" s="32"/>
      <c r="WDZ227" s="20"/>
      <c r="WEA227" s="18"/>
      <c r="WEB227" s="19"/>
      <c r="WEC227" s="28"/>
      <c r="WED227" s="32"/>
      <c r="WEE227" s="20"/>
      <c r="WEF227" s="18"/>
      <c r="WEG227" s="19"/>
      <c r="WEH227" s="28"/>
      <c r="WEI227" s="32"/>
      <c r="WEJ227" s="20"/>
      <c r="WEK227" s="18"/>
      <c r="WEL227" s="19"/>
      <c r="WEM227" s="28"/>
      <c r="WEN227" s="32"/>
      <c r="WEO227" s="20"/>
      <c r="WEP227" s="18"/>
      <c r="WEQ227" s="19"/>
      <c r="WER227" s="28"/>
      <c r="WES227" s="32"/>
      <c r="WET227" s="20"/>
      <c r="WEU227" s="18"/>
      <c r="WEV227" s="19"/>
      <c r="WEW227" s="28"/>
      <c r="WEX227" s="32"/>
      <c r="WEY227" s="20"/>
      <c r="WEZ227" s="18"/>
      <c r="WFA227" s="19"/>
      <c r="WFB227" s="28"/>
      <c r="WFC227" s="32"/>
      <c r="WFD227" s="20"/>
      <c r="WFE227" s="18"/>
      <c r="WFF227" s="19"/>
      <c r="WFG227" s="28"/>
      <c r="WFH227" s="32"/>
      <c r="WFI227" s="20"/>
      <c r="WFJ227" s="18"/>
      <c r="WFK227" s="19"/>
      <c r="WFL227" s="28"/>
      <c r="WFM227" s="32"/>
      <c r="WFN227" s="20"/>
      <c r="WFO227" s="18"/>
      <c r="WFP227" s="19"/>
      <c r="WFQ227" s="28"/>
      <c r="WFR227" s="32"/>
      <c r="WFS227" s="20"/>
      <c r="WFT227" s="18"/>
      <c r="WFU227" s="19"/>
      <c r="WFV227" s="28"/>
      <c r="WFW227" s="32"/>
      <c r="WFX227" s="20"/>
      <c r="WFY227" s="18"/>
      <c r="WFZ227" s="19"/>
      <c r="WGA227" s="28"/>
      <c r="WGB227" s="32"/>
      <c r="WGC227" s="20"/>
      <c r="WGD227" s="18"/>
      <c r="WGE227" s="19"/>
      <c r="WGF227" s="28"/>
      <c r="WGG227" s="32"/>
      <c r="WGH227" s="20"/>
      <c r="WGI227" s="18"/>
      <c r="WGJ227" s="19"/>
      <c r="WGK227" s="28"/>
      <c r="WGL227" s="32"/>
      <c r="WGM227" s="20"/>
      <c r="WGN227" s="18"/>
      <c r="WGO227" s="19"/>
      <c r="WGP227" s="28"/>
      <c r="WGQ227" s="32"/>
      <c r="WGR227" s="20"/>
      <c r="WGS227" s="18"/>
      <c r="WGT227" s="19"/>
      <c r="WGU227" s="28"/>
      <c r="WGV227" s="32"/>
      <c r="WGW227" s="20"/>
      <c r="WGX227" s="18"/>
      <c r="WGY227" s="19"/>
      <c r="WGZ227" s="28"/>
      <c r="WHA227" s="32"/>
      <c r="WHB227" s="20"/>
      <c r="WHC227" s="18"/>
      <c r="WHD227" s="19"/>
      <c r="WHE227" s="28"/>
      <c r="WHF227" s="32"/>
      <c r="WHG227" s="20"/>
      <c r="WHH227" s="18"/>
      <c r="WHI227" s="19"/>
      <c r="WHJ227" s="28"/>
      <c r="WHK227" s="32"/>
      <c r="WHL227" s="20"/>
      <c r="WHM227" s="18"/>
      <c r="WHN227" s="19"/>
      <c r="WHO227" s="28"/>
      <c r="WHP227" s="32"/>
      <c r="WHQ227" s="20"/>
      <c r="WHR227" s="18"/>
      <c r="WHS227" s="19"/>
      <c r="WHT227" s="28"/>
      <c r="WHU227" s="32"/>
      <c r="WHV227" s="20"/>
      <c r="WHW227" s="18"/>
      <c r="WHX227" s="19"/>
      <c r="WHY227" s="28"/>
      <c r="WHZ227" s="32"/>
      <c r="WIA227" s="20"/>
      <c r="WIB227" s="18"/>
      <c r="WIC227" s="19"/>
      <c r="WID227" s="28"/>
      <c r="WIE227" s="32"/>
      <c r="WIF227" s="20"/>
      <c r="WIG227" s="18"/>
      <c r="WIH227" s="19"/>
      <c r="WII227" s="28"/>
      <c r="WIJ227" s="32"/>
      <c r="WIK227" s="20"/>
      <c r="WIL227" s="18"/>
      <c r="WIM227" s="19"/>
      <c r="WIN227" s="28"/>
      <c r="WIO227" s="32"/>
      <c r="WIP227" s="20"/>
      <c r="WIQ227" s="18"/>
      <c r="WIR227" s="19"/>
      <c r="WIS227" s="28"/>
      <c r="WIT227" s="32"/>
      <c r="WIU227" s="20"/>
      <c r="WIV227" s="18"/>
      <c r="WIW227" s="19"/>
      <c r="WIX227" s="28"/>
      <c r="WIY227" s="32"/>
      <c r="WIZ227" s="20"/>
      <c r="WJA227" s="18"/>
      <c r="WJB227" s="19"/>
      <c r="WJC227" s="28"/>
      <c r="WJD227" s="32"/>
      <c r="WJE227" s="20"/>
      <c r="WJF227" s="18"/>
      <c r="WJG227" s="19"/>
      <c r="WJH227" s="28"/>
      <c r="WJI227" s="32"/>
      <c r="WJJ227" s="20"/>
      <c r="WJK227" s="18"/>
      <c r="WJL227" s="19"/>
      <c r="WJM227" s="28"/>
      <c r="WJN227" s="32"/>
      <c r="WJO227" s="20"/>
      <c r="WJP227" s="18"/>
      <c r="WJQ227" s="19"/>
      <c r="WJR227" s="28"/>
      <c r="WJS227" s="32"/>
      <c r="WJT227" s="20"/>
      <c r="WJU227" s="18"/>
      <c r="WJV227" s="19"/>
      <c r="WJW227" s="28"/>
      <c r="WJX227" s="32"/>
      <c r="WJY227" s="20"/>
      <c r="WJZ227" s="18"/>
      <c r="WKA227" s="19"/>
      <c r="WKB227" s="28"/>
      <c r="WKC227" s="32"/>
      <c r="WKD227" s="20"/>
      <c r="WKE227" s="18"/>
      <c r="WKF227" s="19"/>
      <c r="WKG227" s="28"/>
      <c r="WKH227" s="32"/>
      <c r="WKI227" s="20"/>
      <c r="WKJ227" s="18"/>
      <c r="WKK227" s="19"/>
      <c r="WKL227" s="28"/>
      <c r="WKM227" s="32"/>
      <c r="WKN227" s="20"/>
      <c r="WKO227" s="18"/>
      <c r="WKP227" s="19"/>
      <c r="WKQ227" s="28"/>
      <c r="WKR227" s="32"/>
      <c r="WKS227" s="20"/>
      <c r="WKT227" s="18"/>
      <c r="WKU227" s="19"/>
      <c r="WKV227" s="28"/>
      <c r="WKW227" s="32"/>
      <c r="WKX227" s="20"/>
      <c r="WKY227" s="18"/>
      <c r="WKZ227" s="19"/>
      <c r="WLA227" s="28"/>
      <c r="WLB227" s="32"/>
      <c r="WLC227" s="20"/>
      <c r="WLD227" s="18"/>
      <c r="WLE227" s="19"/>
      <c r="WLF227" s="28"/>
      <c r="WLG227" s="32"/>
      <c r="WLH227" s="20"/>
      <c r="WLI227" s="18"/>
      <c r="WLJ227" s="19"/>
      <c r="WLK227" s="28"/>
      <c r="WLL227" s="32"/>
      <c r="WLM227" s="20"/>
      <c r="WLN227" s="18"/>
      <c r="WLO227" s="19"/>
      <c r="WLP227" s="28"/>
      <c r="WLQ227" s="32"/>
      <c r="WLR227" s="20"/>
      <c r="WLS227" s="18"/>
      <c r="WLT227" s="19"/>
      <c r="WLU227" s="28"/>
      <c r="WLV227" s="32"/>
      <c r="WLW227" s="20"/>
      <c r="WLX227" s="18"/>
      <c r="WLY227" s="19"/>
      <c r="WLZ227" s="28"/>
      <c r="WMA227" s="32"/>
      <c r="WMB227" s="20"/>
      <c r="WMC227" s="18"/>
      <c r="WMD227" s="19"/>
      <c r="WME227" s="28"/>
      <c r="WMF227" s="32"/>
      <c r="WMG227" s="20"/>
      <c r="WMH227" s="18"/>
      <c r="WMI227" s="19"/>
      <c r="WMJ227" s="28"/>
      <c r="WMK227" s="32"/>
      <c r="WML227" s="20"/>
      <c r="WMM227" s="18"/>
      <c r="WMN227" s="19"/>
      <c r="WMO227" s="28"/>
      <c r="WMP227" s="32"/>
      <c r="WMQ227" s="20"/>
      <c r="WMR227" s="18"/>
      <c r="WMS227" s="19"/>
      <c r="WMT227" s="28"/>
      <c r="WMU227" s="32"/>
      <c r="WMV227" s="20"/>
      <c r="WMW227" s="18"/>
      <c r="WMX227" s="19"/>
      <c r="WMY227" s="28"/>
      <c r="WMZ227" s="32"/>
      <c r="WNA227" s="20"/>
      <c r="WNB227" s="18"/>
      <c r="WNC227" s="19"/>
      <c r="WND227" s="28"/>
      <c r="WNE227" s="32"/>
      <c r="WNF227" s="20"/>
      <c r="WNG227" s="18"/>
      <c r="WNH227" s="19"/>
      <c r="WNI227" s="28"/>
      <c r="WNJ227" s="32"/>
      <c r="WNK227" s="20"/>
      <c r="WNL227" s="18"/>
      <c r="WNM227" s="19"/>
      <c r="WNN227" s="28"/>
      <c r="WNO227" s="32"/>
      <c r="WNP227" s="20"/>
      <c r="WNQ227" s="18"/>
      <c r="WNR227" s="19"/>
      <c r="WNS227" s="28"/>
      <c r="WNT227" s="32"/>
      <c r="WNU227" s="20"/>
      <c r="WNV227" s="18"/>
      <c r="WNW227" s="19"/>
      <c r="WNX227" s="28"/>
      <c r="WNY227" s="32"/>
      <c r="WNZ227" s="20"/>
      <c r="WOA227" s="18"/>
      <c r="WOB227" s="19"/>
      <c r="WOC227" s="28"/>
      <c r="WOD227" s="32"/>
      <c r="WOE227" s="20"/>
      <c r="WOF227" s="18"/>
      <c r="WOG227" s="19"/>
      <c r="WOH227" s="28"/>
      <c r="WOI227" s="32"/>
      <c r="WOJ227" s="20"/>
      <c r="WOK227" s="18"/>
      <c r="WOL227" s="19"/>
      <c r="WOM227" s="28"/>
      <c r="WON227" s="32"/>
      <c r="WOO227" s="20"/>
      <c r="WOP227" s="18"/>
      <c r="WOQ227" s="19"/>
      <c r="WOR227" s="28"/>
      <c r="WOS227" s="32"/>
      <c r="WOT227" s="20"/>
      <c r="WOU227" s="18"/>
      <c r="WOV227" s="19"/>
      <c r="WOW227" s="28"/>
      <c r="WOX227" s="32"/>
      <c r="WOY227" s="20"/>
      <c r="WOZ227" s="18"/>
      <c r="WPA227" s="19"/>
      <c r="WPB227" s="28"/>
      <c r="WPC227" s="32"/>
      <c r="WPD227" s="20"/>
      <c r="WPE227" s="18"/>
      <c r="WPF227" s="19"/>
      <c r="WPG227" s="28"/>
      <c r="WPH227" s="32"/>
      <c r="WPI227" s="20"/>
      <c r="WPJ227" s="18"/>
      <c r="WPK227" s="19"/>
      <c r="WPL227" s="28"/>
      <c r="WPM227" s="32"/>
      <c r="WPN227" s="20"/>
      <c r="WPO227" s="18"/>
      <c r="WPP227" s="19"/>
      <c r="WPQ227" s="28"/>
      <c r="WPR227" s="32"/>
      <c r="WPS227" s="20"/>
      <c r="WPT227" s="18"/>
      <c r="WPU227" s="19"/>
      <c r="WPV227" s="28"/>
      <c r="WPW227" s="32"/>
      <c r="WPX227" s="20"/>
      <c r="WPY227" s="18"/>
      <c r="WPZ227" s="19"/>
      <c r="WQA227" s="28"/>
      <c r="WQB227" s="32"/>
      <c r="WQC227" s="20"/>
      <c r="WQD227" s="18"/>
      <c r="WQE227" s="19"/>
      <c r="WQF227" s="28"/>
      <c r="WQG227" s="32"/>
      <c r="WQH227" s="20"/>
      <c r="WQI227" s="18"/>
      <c r="WQJ227" s="19"/>
      <c r="WQK227" s="28"/>
      <c r="WQL227" s="32"/>
      <c r="WQM227" s="20"/>
      <c r="WQN227" s="18"/>
      <c r="WQO227" s="19"/>
      <c r="WQP227" s="28"/>
      <c r="WQQ227" s="32"/>
      <c r="WQR227" s="20"/>
      <c r="WQS227" s="18"/>
      <c r="WQT227" s="19"/>
      <c r="WQU227" s="28"/>
      <c r="WQV227" s="32"/>
      <c r="WQW227" s="20"/>
      <c r="WQX227" s="18"/>
      <c r="WQY227" s="19"/>
      <c r="WQZ227" s="28"/>
      <c r="WRA227" s="32"/>
      <c r="WRB227" s="20"/>
      <c r="WRC227" s="18"/>
      <c r="WRD227" s="19"/>
      <c r="WRE227" s="28"/>
      <c r="WRF227" s="32"/>
      <c r="WRG227" s="20"/>
      <c r="WRH227" s="18"/>
      <c r="WRI227" s="19"/>
      <c r="WRJ227" s="28"/>
      <c r="WRK227" s="32"/>
      <c r="WRL227" s="20"/>
      <c r="WRM227" s="18"/>
      <c r="WRN227" s="19"/>
      <c r="WRO227" s="28"/>
      <c r="WRP227" s="32"/>
      <c r="WRQ227" s="20"/>
      <c r="WRR227" s="18"/>
      <c r="WRS227" s="19"/>
      <c r="WRT227" s="28"/>
      <c r="WRU227" s="32"/>
      <c r="WRV227" s="20"/>
      <c r="WRW227" s="18"/>
      <c r="WRX227" s="19"/>
      <c r="WRY227" s="28"/>
      <c r="WRZ227" s="32"/>
      <c r="WSA227" s="20"/>
      <c r="WSB227" s="18"/>
      <c r="WSC227" s="19"/>
      <c r="WSD227" s="28"/>
      <c r="WSE227" s="32"/>
      <c r="WSF227" s="20"/>
      <c r="WSG227" s="18"/>
      <c r="WSH227" s="19"/>
      <c r="WSI227" s="28"/>
      <c r="WSJ227" s="32"/>
      <c r="WSK227" s="20"/>
      <c r="WSL227" s="18"/>
      <c r="WSM227" s="19"/>
      <c r="WSN227" s="28"/>
      <c r="WSO227" s="32"/>
      <c r="WSP227" s="20"/>
      <c r="WSQ227" s="18"/>
      <c r="WSR227" s="19"/>
      <c r="WSS227" s="28"/>
      <c r="WST227" s="32"/>
      <c r="WSU227" s="20"/>
      <c r="WSV227" s="18"/>
      <c r="WSW227" s="19"/>
      <c r="WSX227" s="28"/>
      <c r="WSY227" s="32"/>
      <c r="WSZ227" s="20"/>
      <c r="WTA227" s="18"/>
      <c r="WTB227" s="19"/>
      <c r="WTC227" s="28"/>
      <c r="WTD227" s="32"/>
      <c r="WTE227" s="20"/>
      <c r="WTF227" s="18"/>
      <c r="WTG227" s="19"/>
      <c r="WTH227" s="28"/>
      <c r="WTI227" s="32"/>
      <c r="WTJ227" s="20"/>
      <c r="WTK227" s="18"/>
      <c r="WTL227" s="19"/>
      <c r="WTM227" s="28"/>
      <c r="WTN227" s="32"/>
      <c r="WTO227" s="20"/>
      <c r="WTP227" s="18"/>
      <c r="WTQ227" s="19"/>
      <c r="WTR227" s="28"/>
      <c r="WTS227" s="32"/>
      <c r="WTT227" s="20"/>
      <c r="WTU227" s="18"/>
      <c r="WTV227" s="19"/>
      <c r="WTW227" s="28"/>
      <c r="WTX227" s="32"/>
      <c r="WTY227" s="20"/>
      <c r="WTZ227" s="18"/>
      <c r="WUA227" s="19"/>
      <c r="WUB227" s="28"/>
      <c r="WUC227" s="32"/>
      <c r="WUD227" s="20"/>
      <c r="WUE227" s="18"/>
      <c r="WUF227" s="19"/>
      <c r="WUG227" s="28"/>
      <c r="WUH227" s="32"/>
      <c r="WUI227" s="20"/>
      <c r="WUJ227" s="18"/>
      <c r="WUK227" s="19"/>
      <c r="WUL227" s="28"/>
      <c r="WUM227" s="32"/>
      <c r="WUN227" s="20"/>
      <c r="WUO227" s="18"/>
      <c r="WUP227" s="19"/>
      <c r="WUQ227" s="28"/>
      <c r="WUR227" s="32"/>
      <c r="WUS227" s="20"/>
      <c r="WUT227" s="18"/>
      <c r="WUU227" s="19"/>
      <c r="WUV227" s="28"/>
      <c r="WUW227" s="32"/>
      <c r="WUX227" s="20"/>
      <c r="WUY227" s="18"/>
      <c r="WUZ227" s="19"/>
      <c r="WVA227" s="28"/>
      <c r="WVB227" s="32"/>
      <c r="WVC227" s="20"/>
      <c r="WVD227" s="18"/>
      <c r="WVE227" s="19"/>
      <c r="WVF227" s="28"/>
      <c r="WVG227" s="32"/>
      <c r="WVH227" s="20"/>
      <c r="WVI227" s="18"/>
      <c r="WVJ227" s="19"/>
      <c r="WVK227" s="28"/>
      <c r="WVL227" s="32"/>
      <c r="WVM227" s="20"/>
      <c r="WVN227" s="18"/>
      <c r="WVO227" s="19"/>
      <c r="WVP227" s="28"/>
      <c r="WVQ227" s="32"/>
      <c r="WVR227" s="20"/>
      <c r="WVS227" s="18"/>
      <c r="WVT227" s="19"/>
      <c r="WVU227" s="28"/>
      <c r="WVV227" s="32"/>
      <c r="WVW227" s="20"/>
      <c r="WVX227" s="18"/>
      <c r="WVY227" s="19"/>
      <c r="WVZ227" s="28"/>
      <c r="WWA227" s="32"/>
      <c r="WWB227" s="20"/>
      <c r="WWC227" s="18"/>
      <c r="WWD227" s="19"/>
      <c r="WWE227" s="28"/>
      <c r="WWF227" s="32"/>
      <c r="WWG227" s="20"/>
      <c r="WWH227" s="18"/>
      <c r="WWI227" s="19"/>
      <c r="WWJ227" s="28"/>
      <c r="WWK227" s="32"/>
      <c r="WWL227" s="20"/>
      <c r="WWM227" s="18"/>
      <c r="WWN227" s="19"/>
      <c r="WWO227" s="28"/>
      <c r="WWP227" s="32"/>
      <c r="WWQ227" s="20"/>
      <c r="WWR227" s="18"/>
      <c r="WWS227" s="19"/>
      <c r="WWT227" s="28"/>
      <c r="WWU227" s="32"/>
      <c r="WWV227" s="20"/>
      <c r="WWW227" s="18"/>
      <c r="WWX227" s="19"/>
      <c r="WWY227" s="28"/>
      <c r="WWZ227" s="32"/>
      <c r="WXA227" s="20"/>
      <c r="WXB227" s="18"/>
      <c r="WXC227" s="19"/>
      <c r="WXD227" s="28"/>
      <c r="WXE227" s="32"/>
      <c r="WXF227" s="20"/>
      <c r="WXG227" s="18"/>
      <c r="WXH227" s="19"/>
      <c r="WXI227" s="28"/>
      <c r="WXJ227" s="32"/>
      <c r="WXK227" s="20"/>
      <c r="WXL227" s="18"/>
      <c r="WXM227" s="19"/>
      <c r="WXN227" s="28"/>
      <c r="WXO227" s="32"/>
      <c r="WXP227" s="20"/>
      <c r="WXQ227" s="18"/>
      <c r="WXR227" s="19"/>
      <c r="WXS227" s="28"/>
      <c r="WXT227" s="32"/>
      <c r="WXU227" s="20"/>
      <c r="WXV227" s="18"/>
      <c r="WXW227" s="19"/>
      <c r="WXX227" s="28"/>
      <c r="WXY227" s="32"/>
      <c r="WXZ227" s="20"/>
      <c r="WYA227" s="18"/>
      <c r="WYB227" s="19"/>
      <c r="WYC227" s="28"/>
      <c r="WYD227" s="32"/>
      <c r="WYE227" s="20"/>
      <c r="WYF227" s="18"/>
      <c r="WYG227" s="19"/>
      <c r="WYH227" s="28"/>
      <c r="WYI227" s="32"/>
      <c r="WYJ227" s="20"/>
      <c r="WYK227" s="18"/>
      <c r="WYL227" s="19"/>
      <c r="WYM227" s="28"/>
      <c r="WYN227" s="32"/>
      <c r="WYO227" s="20"/>
      <c r="WYP227" s="18"/>
      <c r="WYQ227" s="19"/>
      <c r="WYR227" s="28"/>
      <c r="WYS227" s="32"/>
      <c r="WYT227" s="20"/>
      <c r="WYU227" s="18"/>
      <c r="WYV227" s="19"/>
      <c r="WYW227" s="28"/>
      <c r="WYX227" s="32"/>
      <c r="WYY227" s="20"/>
      <c r="WYZ227" s="18"/>
      <c r="WZA227" s="19"/>
      <c r="WZB227" s="28"/>
      <c r="WZC227" s="32"/>
      <c r="WZD227" s="20"/>
      <c r="WZE227" s="18"/>
      <c r="WZF227" s="19"/>
      <c r="WZG227" s="28"/>
      <c r="WZH227" s="32"/>
      <c r="WZI227" s="20"/>
      <c r="WZJ227" s="18"/>
      <c r="WZK227" s="19"/>
      <c r="WZL227" s="28"/>
      <c r="WZM227" s="32"/>
      <c r="WZN227" s="20"/>
      <c r="WZO227" s="18"/>
      <c r="WZP227" s="19"/>
      <c r="WZQ227" s="28"/>
      <c r="WZR227" s="32"/>
      <c r="WZS227" s="20"/>
      <c r="WZT227" s="18"/>
      <c r="WZU227" s="19"/>
      <c r="WZV227" s="28"/>
      <c r="WZW227" s="32"/>
      <c r="WZX227" s="20"/>
      <c r="WZY227" s="18"/>
      <c r="WZZ227" s="19"/>
      <c r="XAA227" s="28"/>
      <c r="XAB227" s="32"/>
      <c r="XAC227" s="20"/>
      <c r="XAD227" s="18"/>
      <c r="XAE227" s="19"/>
      <c r="XAF227" s="28"/>
      <c r="XAG227" s="32"/>
      <c r="XAH227" s="20"/>
      <c r="XAI227" s="18"/>
      <c r="XAJ227" s="19"/>
      <c r="XAK227" s="28"/>
      <c r="XAL227" s="32"/>
      <c r="XAM227" s="20"/>
      <c r="XAN227" s="18"/>
      <c r="XAO227" s="19"/>
      <c r="XAP227" s="28"/>
      <c r="XAQ227" s="32"/>
      <c r="XAR227" s="20"/>
      <c r="XAS227" s="18"/>
      <c r="XAT227" s="19"/>
      <c r="XAU227" s="28"/>
      <c r="XAV227" s="32"/>
      <c r="XAW227" s="20"/>
      <c r="XAX227" s="18"/>
      <c r="XAY227" s="19"/>
      <c r="XAZ227" s="28"/>
      <c r="XBA227" s="32"/>
      <c r="XBB227" s="20"/>
      <c r="XBC227" s="18"/>
      <c r="XBD227" s="19"/>
      <c r="XBE227" s="28"/>
      <c r="XBF227" s="32"/>
      <c r="XBG227" s="20"/>
      <c r="XBH227" s="18"/>
      <c r="XBI227" s="19"/>
      <c r="XBJ227" s="28"/>
      <c r="XBK227" s="32"/>
      <c r="XBL227" s="20"/>
      <c r="XBM227" s="18"/>
      <c r="XBN227" s="19"/>
      <c r="XBO227" s="28"/>
      <c r="XBP227" s="32"/>
      <c r="XBQ227" s="20"/>
      <c r="XBR227" s="18"/>
      <c r="XBS227" s="19"/>
      <c r="XBT227" s="28"/>
      <c r="XBU227" s="32"/>
      <c r="XBV227" s="20"/>
      <c r="XBW227" s="18"/>
      <c r="XBX227" s="19"/>
      <c r="XBY227" s="28"/>
      <c r="XBZ227" s="32"/>
      <c r="XCA227" s="20"/>
      <c r="XCB227" s="18"/>
      <c r="XCC227" s="19"/>
      <c r="XCD227" s="28"/>
      <c r="XCE227" s="32"/>
      <c r="XCF227" s="20"/>
      <c r="XCG227" s="18"/>
      <c r="XCH227" s="19"/>
      <c r="XCI227" s="28"/>
      <c r="XCJ227" s="32"/>
      <c r="XCK227" s="20"/>
      <c r="XCL227" s="18"/>
      <c r="XCM227" s="19"/>
      <c r="XCN227" s="28"/>
      <c r="XCO227" s="32"/>
      <c r="XCP227" s="20"/>
      <c r="XCQ227" s="18"/>
      <c r="XCR227" s="19"/>
      <c r="XCS227" s="28"/>
      <c r="XCT227" s="32"/>
      <c r="XCU227" s="20"/>
      <c r="XCV227" s="18"/>
      <c r="XCW227" s="19"/>
      <c r="XCX227" s="28"/>
      <c r="XCY227" s="32"/>
      <c r="XCZ227" s="20"/>
      <c r="XDA227" s="18"/>
      <c r="XDB227" s="19"/>
      <c r="XDC227" s="28"/>
      <c r="XDD227" s="32"/>
      <c r="XDE227" s="20"/>
      <c r="XDF227" s="18"/>
      <c r="XDG227" s="19"/>
      <c r="XDH227" s="28"/>
      <c r="XDI227" s="32"/>
      <c r="XDJ227" s="20"/>
      <c r="XDK227" s="18"/>
      <c r="XDL227" s="19"/>
      <c r="XDM227" s="28"/>
      <c r="XDN227" s="32"/>
      <c r="XDO227" s="20"/>
      <c r="XDP227" s="18"/>
      <c r="XDQ227" s="19"/>
      <c r="XDR227" s="28"/>
      <c r="XDS227" s="32"/>
      <c r="XDT227" s="20"/>
      <c r="XDU227" s="18"/>
      <c r="XDV227" s="19"/>
      <c r="XDW227" s="28"/>
      <c r="XDX227" s="32"/>
      <c r="XDY227" s="20"/>
      <c r="XDZ227" s="18"/>
      <c r="XEA227" s="19"/>
      <c r="XEB227" s="28"/>
      <c r="XEC227" s="32"/>
      <c r="XED227" s="20"/>
      <c r="XEE227" s="18"/>
      <c r="XEF227" s="19"/>
      <c r="XEG227" s="28"/>
      <c r="XEH227" s="32"/>
      <c r="XEI227" s="20"/>
      <c r="XEJ227" s="18"/>
      <c r="XEK227" s="19"/>
      <c r="XEL227" s="28"/>
      <c r="XEM227" s="32"/>
      <c r="XEN227" s="20"/>
      <c r="XEO227" s="18"/>
      <c r="XEP227" s="19"/>
      <c r="XEQ227" s="28"/>
      <c r="XER227" s="32"/>
      <c r="XES227" s="20"/>
      <c r="XET227" s="18"/>
      <c r="XEU227" s="19"/>
      <c r="XEV227" s="28"/>
      <c r="XEW227" s="32"/>
      <c r="XEX227" s="20"/>
      <c r="XEY227" s="18"/>
      <c r="XEZ227" s="19"/>
      <c r="XFA227" s="28"/>
      <c r="XFB227" s="32"/>
      <c r="XFC227" s="20"/>
      <c r="XFD227" s="18"/>
    </row>
    <row r="228" spans="1:16384" s="12" customFormat="1" ht="29.25" customHeight="1" x14ac:dyDescent="0.25">
      <c r="A228" s="28"/>
      <c r="B228" s="32" t="s">
        <v>125</v>
      </c>
      <c r="C228" s="17">
        <v>80</v>
      </c>
      <c r="D228" s="18" t="s">
        <v>61</v>
      </c>
      <c r="E228" s="48">
        <v>45000</v>
      </c>
      <c r="F228" s="20">
        <f t="shared" si="7"/>
        <v>3600000</v>
      </c>
      <c r="G228" s="21">
        <f>F228</f>
        <v>3600000</v>
      </c>
      <c r="H228" s="20"/>
      <c r="I228" s="18"/>
      <c r="J228" s="19"/>
      <c r="K228" s="28"/>
      <c r="L228" s="32"/>
      <c r="M228" s="20"/>
      <c r="N228" s="18"/>
      <c r="O228" s="19"/>
      <c r="P228" s="28"/>
      <c r="Q228" s="32"/>
      <c r="R228" s="20"/>
      <c r="S228" s="18"/>
      <c r="T228" s="19"/>
      <c r="U228" s="28"/>
      <c r="V228" s="32"/>
      <c r="W228" s="20"/>
      <c r="X228" s="18"/>
      <c r="Y228" s="19"/>
      <c r="Z228" s="28"/>
      <c r="AA228" s="32"/>
      <c r="AB228" s="20"/>
      <c r="AC228" s="18"/>
      <c r="AD228" s="19"/>
      <c r="AE228" s="28"/>
      <c r="AF228" s="32"/>
      <c r="AG228" s="20"/>
      <c r="AH228" s="18"/>
      <c r="AI228" s="19"/>
      <c r="AJ228" s="28"/>
      <c r="AK228" s="32"/>
      <c r="AL228" s="20"/>
      <c r="AM228" s="18"/>
      <c r="AN228" s="19"/>
      <c r="AO228" s="28"/>
      <c r="AP228" s="32"/>
      <c r="AQ228" s="20"/>
      <c r="AR228" s="18"/>
      <c r="AS228" s="19"/>
      <c r="AT228" s="28"/>
      <c r="AU228" s="32"/>
      <c r="AV228" s="20"/>
      <c r="AW228" s="18"/>
      <c r="AX228" s="19"/>
      <c r="AY228" s="28"/>
      <c r="AZ228" s="32"/>
      <c r="BA228" s="20"/>
      <c r="BB228" s="18"/>
      <c r="BC228" s="19"/>
      <c r="BD228" s="28"/>
      <c r="BE228" s="32"/>
      <c r="BF228" s="20"/>
      <c r="BG228" s="18"/>
      <c r="BH228" s="19"/>
      <c r="BI228" s="28"/>
      <c r="BJ228" s="32"/>
      <c r="BK228" s="20"/>
      <c r="BL228" s="18"/>
      <c r="BM228" s="19"/>
      <c r="BN228" s="28"/>
      <c r="BO228" s="32"/>
      <c r="BP228" s="20"/>
      <c r="BQ228" s="18"/>
      <c r="BR228" s="19"/>
      <c r="BS228" s="28"/>
      <c r="BT228" s="32"/>
      <c r="BU228" s="20"/>
      <c r="BV228" s="18"/>
      <c r="BW228" s="19"/>
      <c r="BX228" s="28"/>
      <c r="BY228" s="32"/>
      <c r="BZ228" s="20"/>
      <c r="CA228" s="18"/>
      <c r="CB228" s="19"/>
      <c r="CC228" s="28"/>
      <c r="CD228" s="32"/>
      <c r="CE228" s="20"/>
      <c r="CF228" s="18"/>
      <c r="CG228" s="19"/>
      <c r="CH228" s="28"/>
      <c r="CI228" s="32"/>
      <c r="CJ228" s="20"/>
      <c r="CK228" s="18"/>
      <c r="CL228" s="19"/>
      <c r="CM228" s="28"/>
      <c r="CN228" s="32"/>
      <c r="CO228" s="20"/>
      <c r="CP228" s="18"/>
      <c r="CQ228" s="19"/>
      <c r="CR228" s="28"/>
      <c r="CS228" s="32"/>
      <c r="CT228" s="20"/>
      <c r="CU228" s="18"/>
      <c r="CV228" s="19"/>
      <c r="CW228" s="28"/>
      <c r="CX228" s="32"/>
      <c r="CY228" s="20"/>
      <c r="CZ228" s="18"/>
      <c r="DA228" s="19"/>
      <c r="DB228" s="28"/>
      <c r="DC228" s="32"/>
      <c r="DD228" s="20"/>
      <c r="DE228" s="18"/>
      <c r="DF228" s="19"/>
      <c r="DG228" s="28"/>
      <c r="DH228" s="32"/>
      <c r="DI228" s="20"/>
      <c r="DJ228" s="18"/>
      <c r="DK228" s="19"/>
      <c r="DL228" s="28"/>
      <c r="DM228" s="32"/>
      <c r="DN228" s="20"/>
      <c r="DO228" s="18"/>
      <c r="DP228" s="19"/>
      <c r="DQ228" s="28"/>
      <c r="DR228" s="32"/>
      <c r="DS228" s="20"/>
      <c r="DT228" s="18"/>
      <c r="DU228" s="19"/>
      <c r="DV228" s="28"/>
      <c r="DW228" s="32"/>
      <c r="DX228" s="20"/>
      <c r="DY228" s="18"/>
      <c r="DZ228" s="19"/>
      <c r="EA228" s="28"/>
      <c r="EB228" s="32"/>
      <c r="EC228" s="20"/>
      <c r="ED228" s="18"/>
      <c r="EE228" s="19"/>
      <c r="EF228" s="28"/>
      <c r="EG228" s="32"/>
      <c r="EH228" s="20"/>
      <c r="EI228" s="18"/>
      <c r="EJ228" s="19"/>
      <c r="EK228" s="28"/>
      <c r="EL228" s="32"/>
      <c r="EM228" s="20"/>
      <c r="EN228" s="18"/>
      <c r="EO228" s="19"/>
      <c r="EP228" s="28"/>
      <c r="EQ228" s="32"/>
      <c r="ER228" s="20"/>
      <c r="ES228" s="18"/>
      <c r="ET228" s="19"/>
      <c r="EU228" s="28"/>
      <c r="EV228" s="32"/>
      <c r="EW228" s="20"/>
      <c r="EX228" s="18"/>
      <c r="EY228" s="19"/>
      <c r="EZ228" s="28"/>
      <c r="FA228" s="32"/>
      <c r="FB228" s="20"/>
      <c r="FC228" s="18"/>
      <c r="FD228" s="19"/>
      <c r="FE228" s="28"/>
      <c r="FF228" s="32"/>
      <c r="FG228" s="20"/>
      <c r="FH228" s="18"/>
      <c r="FI228" s="19"/>
      <c r="FJ228" s="28"/>
      <c r="FK228" s="32"/>
      <c r="FL228" s="20"/>
      <c r="FM228" s="18"/>
      <c r="FN228" s="19"/>
      <c r="FO228" s="28"/>
      <c r="FP228" s="32"/>
      <c r="FQ228" s="20"/>
      <c r="FR228" s="18"/>
      <c r="FS228" s="19"/>
      <c r="FT228" s="28"/>
      <c r="FU228" s="32"/>
      <c r="FV228" s="20"/>
      <c r="FW228" s="18"/>
      <c r="FX228" s="19"/>
      <c r="FY228" s="28"/>
      <c r="FZ228" s="32"/>
      <c r="GA228" s="20"/>
      <c r="GB228" s="18"/>
      <c r="GC228" s="19"/>
      <c r="GD228" s="28"/>
      <c r="GE228" s="32"/>
      <c r="GF228" s="20"/>
      <c r="GG228" s="18"/>
      <c r="GH228" s="19"/>
      <c r="GI228" s="28"/>
      <c r="GJ228" s="32"/>
      <c r="GK228" s="20"/>
      <c r="GL228" s="18"/>
      <c r="GM228" s="19"/>
      <c r="GN228" s="28"/>
      <c r="GO228" s="32"/>
      <c r="GP228" s="20"/>
      <c r="GQ228" s="18"/>
      <c r="GR228" s="19"/>
      <c r="GS228" s="28"/>
      <c r="GT228" s="32"/>
      <c r="GU228" s="20"/>
      <c r="GV228" s="18"/>
      <c r="GW228" s="19"/>
      <c r="GX228" s="28"/>
      <c r="GY228" s="32"/>
      <c r="GZ228" s="20"/>
      <c r="HA228" s="18"/>
      <c r="HB228" s="19"/>
      <c r="HC228" s="28"/>
      <c r="HD228" s="32"/>
      <c r="HE228" s="20"/>
      <c r="HF228" s="18"/>
      <c r="HG228" s="19"/>
      <c r="HH228" s="28"/>
      <c r="HI228" s="32"/>
      <c r="HJ228" s="20"/>
      <c r="HK228" s="18"/>
      <c r="HL228" s="19"/>
      <c r="HM228" s="28"/>
      <c r="HN228" s="32"/>
      <c r="HO228" s="20"/>
      <c r="HP228" s="18"/>
      <c r="HQ228" s="19"/>
      <c r="HR228" s="28"/>
      <c r="HS228" s="32"/>
      <c r="HT228" s="20"/>
      <c r="HU228" s="18"/>
      <c r="HV228" s="19"/>
      <c r="HW228" s="28"/>
      <c r="HX228" s="32"/>
      <c r="HY228" s="20"/>
      <c r="HZ228" s="18"/>
      <c r="IA228" s="19"/>
      <c r="IB228" s="28"/>
      <c r="IC228" s="32"/>
      <c r="ID228" s="20"/>
      <c r="IE228" s="18"/>
      <c r="IF228" s="19"/>
      <c r="IG228" s="28"/>
      <c r="IH228" s="32"/>
      <c r="II228" s="20"/>
      <c r="IJ228" s="18"/>
      <c r="IK228" s="19"/>
      <c r="IL228" s="28"/>
      <c r="IM228" s="32"/>
      <c r="IN228" s="20"/>
      <c r="IO228" s="18"/>
      <c r="IP228" s="19"/>
      <c r="IQ228" s="28"/>
      <c r="IR228" s="32"/>
      <c r="IS228" s="20"/>
      <c r="IT228" s="18"/>
      <c r="IU228" s="19"/>
      <c r="IV228" s="28"/>
      <c r="IW228" s="32"/>
      <c r="IX228" s="20"/>
      <c r="IY228" s="18"/>
      <c r="IZ228" s="19"/>
      <c r="JA228" s="28"/>
      <c r="JB228" s="32"/>
      <c r="JC228" s="20"/>
      <c r="JD228" s="18"/>
      <c r="JE228" s="19"/>
      <c r="JF228" s="28"/>
      <c r="JG228" s="32"/>
      <c r="JH228" s="20"/>
      <c r="JI228" s="18"/>
      <c r="JJ228" s="19"/>
      <c r="JK228" s="28"/>
      <c r="JL228" s="32"/>
      <c r="JM228" s="20"/>
      <c r="JN228" s="18"/>
      <c r="JO228" s="19"/>
      <c r="JP228" s="28"/>
      <c r="JQ228" s="32"/>
      <c r="JR228" s="20"/>
      <c r="JS228" s="18"/>
      <c r="JT228" s="19"/>
      <c r="JU228" s="28"/>
      <c r="JV228" s="32"/>
      <c r="JW228" s="20"/>
      <c r="JX228" s="18"/>
      <c r="JY228" s="19"/>
      <c r="JZ228" s="28"/>
      <c r="KA228" s="32"/>
      <c r="KB228" s="20"/>
      <c r="KC228" s="18"/>
      <c r="KD228" s="19"/>
      <c r="KE228" s="28"/>
      <c r="KF228" s="32"/>
      <c r="KG228" s="20"/>
      <c r="KH228" s="18"/>
      <c r="KI228" s="19"/>
      <c r="KJ228" s="28"/>
      <c r="KK228" s="32"/>
      <c r="KL228" s="20"/>
      <c r="KM228" s="18"/>
      <c r="KN228" s="19"/>
      <c r="KO228" s="28"/>
      <c r="KP228" s="32"/>
      <c r="KQ228" s="20"/>
      <c r="KR228" s="18"/>
      <c r="KS228" s="19"/>
      <c r="KT228" s="28"/>
      <c r="KU228" s="32"/>
      <c r="KV228" s="20"/>
      <c r="KW228" s="18"/>
      <c r="KX228" s="19"/>
      <c r="KY228" s="28"/>
      <c r="KZ228" s="32"/>
      <c r="LA228" s="20"/>
      <c r="LB228" s="18"/>
      <c r="LC228" s="19"/>
      <c r="LD228" s="28"/>
      <c r="LE228" s="32"/>
      <c r="LF228" s="20"/>
      <c r="LG228" s="18"/>
      <c r="LH228" s="19"/>
      <c r="LI228" s="28"/>
      <c r="LJ228" s="32"/>
      <c r="LK228" s="20"/>
      <c r="LL228" s="18"/>
      <c r="LM228" s="19"/>
      <c r="LN228" s="28"/>
      <c r="LO228" s="32"/>
      <c r="LP228" s="20"/>
      <c r="LQ228" s="18"/>
      <c r="LR228" s="19"/>
      <c r="LS228" s="28"/>
      <c r="LT228" s="32"/>
      <c r="LU228" s="20"/>
      <c r="LV228" s="18"/>
      <c r="LW228" s="19"/>
      <c r="LX228" s="28"/>
      <c r="LY228" s="32"/>
      <c r="LZ228" s="20"/>
      <c r="MA228" s="18"/>
      <c r="MB228" s="19"/>
      <c r="MC228" s="28"/>
      <c r="MD228" s="32"/>
      <c r="ME228" s="20"/>
      <c r="MF228" s="18"/>
      <c r="MG228" s="19"/>
      <c r="MH228" s="28"/>
      <c r="MI228" s="32"/>
      <c r="MJ228" s="20"/>
      <c r="MK228" s="18"/>
      <c r="ML228" s="19"/>
      <c r="MM228" s="28"/>
      <c r="MN228" s="32"/>
      <c r="MO228" s="20"/>
      <c r="MP228" s="18"/>
      <c r="MQ228" s="19"/>
      <c r="MR228" s="28"/>
      <c r="MS228" s="32"/>
      <c r="MT228" s="20"/>
      <c r="MU228" s="18"/>
      <c r="MV228" s="19"/>
      <c r="MW228" s="28"/>
      <c r="MX228" s="32"/>
      <c r="MY228" s="20"/>
      <c r="MZ228" s="18"/>
      <c r="NA228" s="19"/>
      <c r="NB228" s="28"/>
      <c r="NC228" s="32"/>
      <c r="ND228" s="20"/>
      <c r="NE228" s="18"/>
      <c r="NF228" s="19"/>
      <c r="NG228" s="28"/>
      <c r="NH228" s="32"/>
      <c r="NI228" s="20"/>
      <c r="NJ228" s="18"/>
      <c r="NK228" s="19"/>
      <c r="NL228" s="28"/>
      <c r="NM228" s="32"/>
      <c r="NN228" s="20"/>
      <c r="NO228" s="18"/>
      <c r="NP228" s="19"/>
      <c r="NQ228" s="28"/>
      <c r="NR228" s="32"/>
      <c r="NS228" s="20"/>
      <c r="NT228" s="18"/>
      <c r="NU228" s="19"/>
      <c r="NV228" s="28"/>
      <c r="NW228" s="32"/>
      <c r="NX228" s="20"/>
      <c r="NY228" s="18"/>
      <c r="NZ228" s="19"/>
      <c r="OA228" s="28"/>
      <c r="OB228" s="32"/>
      <c r="OC228" s="20"/>
      <c r="OD228" s="18"/>
      <c r="OE228" s="19"/>
      <c r="OF228" s="28"/>
      <c r="OG228" s="32"/>
      <c r="OH228" s="20"/>
      <c r="OI228" s="18"/>
      <c r="OJ228" s="19"/>
      <c r="OK228" s="28"/>
      <c r="OL228" s="32"/>
      <c r="OM228" s="20"/>
      <c r="ON228" s="18"/>
      <c r="OO228" s="19"/>
      <c r="OP228" s="28"/>
      <c r="OQ228" s="32"/>
      <c r="OR228" s="20"/>
      <c r="OS228" s="18"/>
      <c r="OT228" s="19"/>
      <c r="OU228" s="28"/>
      <c r="OV228" s="32"/>
      <c r="OW228" s="20"/>
      <c r="OX228" s="18"/>
      <c r="OY228" s="19"/>
      <c r="OZ228" s="28"/>
      <c r="PA228" s="32"/>
      <c r="PB228" s="20"/>
      <c r="PC228" s="18"/>
      <c r="PD228" s="19"/>
      <c r="PE228" s="28"/>
      <c r="PF228" s="32"/>
      <c r="PG228" s="20"/>
      <c r="PH228" s="18"/>
      <c r="PI228" s="19"/>
      <c r="PJ228" s="28"/>
      <c r="PK228" s="32"/>
      <c r="PL228" s="20"/>
      <c r="PM228" s="18"/>
      <c r="PN228" s="19"/>
      <c r="PO228" s="28"/>
      <c r="PP228" s="32"/>
      <c r="PQ228" s="20"/>
      <c r="PR228" s="18"/>
      <c r="PS228" s="19"/>
      <c r="PT228" s="28"/>
      <c r="PU228" s="32"/>
      <c r="PV228" s="20"/>
      <c r="PW228" s="18"/>
      <c r="PX228" s="19"/>
      <c r="PY228" s="28"/>
      <c r="PZ228" s="32"/>
      <c r="QA228" s="20"/>
      <c r="QB228" s="18"/>
      <c r="QC228" s="19"/>
      <c r="QD228" s="28"/>
      <c r="QE228" s="32"/>
      <c r="QF228" s="20"/>
      <c r="QG228" s="18"/>
      <c r="QH228" s="19"/>
      <c r="QI228" s="28"/>
      <c r="QJ228" s="32"/>
      <c r="QK228" s="20"/>
      <c r="QL228" s="18"/>
      <c r="QM228" s="19"/>
      <c r="QN228" s="28"/>
      <c r="QO228" s="32"/>
      <c r="QP228" s="20"/>
      <c r="QQ228" s="18"/>
      <c r="QR228" s="19"/>
      <c r="QS228" s="28"/>
      <c r="QT228" s="32"/>
      <c r="QU228" s="20"/>
      <c r="QV228" s="18"/>
      <c r="QW228" s="19"/>
      <c r="QX228" s="28"/>
      <c r="QY228" s="32"/>
      <c r="QZ228" s="20"/>
      <c r="RA228" s="18"/>
      <c r="RB228" s="19"/>
      <c r="RC228" s="28"/>
      <c r="RD228" s="32"/>
      <c r="RE228" s="20"/>
      <c r="RF228" s="18"/>
      <c r="RG228" s="19"/>
      <c r="RH228" s="28"/>
      <c r="RI228" s="32"/>
      <c r="RJ228" s="20"/>
      <c r="RK228" s="18"/>
      <c r="RL228" s="19"/>
      <c r="RM228" s="28"/>
      <c r="RN228" s="32"/>
      <c r="RO228" s="20"/>
      <c r="RP228" s="18"/>
      <c r="RQ228" s="19"/>
      <c r="RR228" s="28"/>
      <c r="RS228" s="32"/>
      <c r="RT228" s="20"/>
      <c r="RU228" s="18"/>
      <c r="RV228" s="19"/>
      <c r="RW228" s="28"/>
      <c r="RX228" s="32"/>
      <c r="RY228" s="20"/>
      <c r="RZ228" s="18"/>
      <c r="SA228" s="19"/>
      <c r="SB228" s="28"/>
      <c r="SC228" s="32"/>
      <c r="SD228" s="20"/>
      <c r="SE228" s="18"/>
      <c r="SF228" s="19"/>
      <c r="SG228" s="28"/>
      <c r="SH228" s="32"/>
      <c r="SI228" s="20"/>
      <c r="SJ228" s="18"/>
      <c r="SK228" s="19"/>
      <c r="SL228" s="28"/>
      <c r="SM228" s="32"/>
      <c r="SN228" s="20"/>
      <c r="SO228" s="18"/>
      <c r="SP228" s="19"/>
      <c r="SQ228" s="28"/>
      <c r="SR228" s="32"/>
      <c r="SS228" s="20"/>
      <c r="ST228" s="18"/>
      <c r="SU228" s="19"/>
      <c r="SV228" s="28"/>
      <c r="SW228" s="32"/>
      <c r="SX228" s="20"/>
      <c r="SY228" s="18"/>
      <c r="SZ228" s="19"/>
      <c r="TA228" s="28"/>
      <c r="TB228" s="32"/>
      <c r="TC228" s="20"/>
      <c r="TD228" s="18"/>
      <c r="TE228" s="19"/>
      <c r="TF228" s="28"/>
      <c r="TG228" s="32"/>
      <c r="TH228" s="20"/>
      <c r="TI228" s="18"/>
      <c r="TJ228" s="19"/>
      <c r="TK228" s="28"/>
      <c r="TL228" s="32"/>
      <c r="TM228" s="20"/>
      <c r="TN228" s="18"/>
      <c r="TO228" s="19"/>
      <c r="TP228" s="28"/>
      <c r="TQ228" s="32"/>
      <c r="TR228" s="20"/>
      <c r="TS228" s="18"/>
      <c r="TT228" s="19"/>
      <c r="TU228" s="28"/>
      <c r="TV228" s="32"/>
      <c r="TW228" s="20"/>
      <c r="TX228" s="18"/>
      <c r="TY228" s="19"/>
      <c r="TZ228" s="28"/>
      <c r="UA228" s="32"/>
      <c r="UB228" s="20"/>
      <c r="UC228" s="18"/>
      <c r="UD228" s="19"/>
      <c r="UE228" s="28"/>
      <c r="UF228" s="32"/>
      <c r="UG228" s="20"/>
      <c r="UH228" s="18"/>
      <c r="UI228" s="19"/>
      <c r="UJ228" s="28"/>
      <c r="UK228" s="32"/>
      <c r="UL228" s="20"/>
      <c r="UM228" s="18"/>
      <c r="UN228" s="19"/>
      <c r="UO228" s="28"/>
      <c r="UP228" s="32"/>
      <c r="UQ228" s="20"/>
      <c r="UR228" s="18"/>
      <c r="US228" s="19"/>
      <c r="UT228" s="28"/>
      <c r="UU228" s="32"/>
      <c r="UV228" s="20"/>
      <c r="UW228" s="18"/>
      <c r="UX228" s="19"/>
      <c r="UY228" s="28"/>
      <c r="UZ228" s="32"/>
      <c r="VA228" s="20"/>
      <c r="VB228" s="18"/>
      <c r="VC228" s="19"/>
      <c r="VD228" s="28"/>
      <c r="VE228" s="32"/>
      <c r="VF228" s="20"/>
      <c r="VG228" s="18"/>
      <c r="VH228" s="19"/>
      <c r="VI228" s="28"/>
      <c r="VJ228" s="32"/>
      <c r="VK228" s="20"/>
      <c r="VL228" s="18"/>
      <c r="VM228" s="19"/>
      <c r="VN228" s="28"/>
      <c r="VO228" s="32"/>
      <c r="VP228" s="20"/>
      <c r="VQ228" s="18"/>
      <c r="VR228" s="19"/>
      <c r="VS228" s="28"/>
      <c r="VT228" s="32"/>
      <c r="VU228" s="20"/>
      <c r="VV228" s="18"/>
      <c r="VW228" s="19"/>
      <c r="VX228" s="28"/>
      <c r="VY228" s="32"/>
      <c r="VZ228" s="20"/>
      <c r="WA228" s="18"/>
      <c r="WB228" s="19"/>
      <c r="WC228" s="28"/>
      <c r="WD228" s="32"/>
      <c r="WE228" s="20"/>
      <c r="WF228" s="18"/>
      <c r="WG228" s="19"/>
      <c r="WH228" s="28"/>
      <c r="WI228" s="32"/>
      <c r="WJ228" s="20"/>
      <c r="WK228" s="18"/>
      <c r="WL228" s="19"/>
      <c r="WM228" s="28"/>
      <c r="WN228" s="32"/>
      <c r="WO228" s="20"/>
      <c r="WP228" s="18"/>
      <c r="WQ228" s="19"/>
      <c r="WR228" s="28"/>
      <c r="WS228" s="32"/>
      <c r="WT228" s="20"/>
      <c r="WU228" s="18"/>
      <c r="WV228" s="19"/>
      <c r="WW228" s="28"/>
      <c r="WX228" s="32"/>
      <c r="WY228" s="20"/>
      <c r="WZ228" s="18"/>
      <c r="XA228" s="19"/>
      <c r="XB228" s="28"/>
      <c r="XC228" s="32"/>
      <c r="XD228" s="20"/>
      <c r="XE228" s="18"/>
      <c r="XF228" s="19"/>
      <c r="XG228" s="28"/>
      <c r="XH228" s="32"/>
      <c r="XI228" s="20"/>
      <c r="XJ228" s="18"/>
      <c r="XK228" s="19"/>
      <c r="XL228" s="28"/>
      <c r="XM228" s="32"/>
      <c r="XN228" s="20"/>
      <c r="XO228" s="18"/>
      <c r="XP228" s="19"/>
      <c r="XQ228" s="28"/>
      <c r="XR228" s="32"/>
      <c r="XS228" s="20"/>
      <c r="XT228" s="18"/>
      <c r="XU228" s="19"/>
      <c r="XV228" s="28"/>
      <c r="XW228" s="32"/>
      <c r="XX228" s="20"/>
      <c r="XY228" s="18"/>
      <c r="XZ228" s="19"/>
      <c r="YA228" s="28"/>
      <c r="YB228" s="32"/>
      <c r="YC228" s="20"/>
      <c r="YD228" s="18"/>
      <c r="YE228" s="19"/>
      <c r="YF228" s="28"/>
      <c r="YG228" s="32"/>
      <c r="YH228" s="20"/>
      <c r="YI228" s="18"/>
      <c r="YJ228" s="19"/>
      <c r="YK228" s="28"/>
      <c r="YL228" s="32"/>
      <c r="YM228" s="20"/>
      <c r="YN228" s="18"/>
      <c r="YO228" s="19"/>
      <c r="YP228" s="28"/>
      <c r="YQ228" s="32"/>
      <c r="YR228" s="20"/>
      <c r="YS228" s="18"/>
      <c r="YT228" s="19"/>
      <c r="YU228" s="28"/>
      <c r="YV228" s="32"/>
      <c r="YW228" s="20"/>
      <c r="YX228" s="18"/>
      <c r="YY228" s="19"/>
      <c r="YZ228" s="28"/>
      <c r="ZA228" s="32"/>
      <c r="ZB228" s="20"/>
      <c r="ZC228" s="18"/>
      <c r="ZD228" s="19"/>
      <c r="ZE228" s="28"/>
      <c r="ZF228" s="32"/>
      <c r="ZG228" s="20"/>
      <c r="ZH228" s="18"/>
      <c r="ZI228" s="19"/>
      <c r="ZJ228" s="28"/>
      <c r="ZK228" s="32"/>
      <c r="ZL228" s="20"/>
      <c r="ZM228" s="18"/>
      <c r="ZN228" s="19"/>
      <c r="ZO228" s="28"/>
      <c r="ZP228" s="32"/>
      <c r="ZQ228" s="20"/>
      <c r="ZR228" s="18"/>
      <c r="ZS228" s="19"/>
      <c r="ZT228" s="28"/>
      <c r="ZU228" s="32"/>
      <c r="ZV228" s="20"/>
      <c r="ZW228" s="18"/>
      <c r="ZX228" s="19"/>
      <c r="ZY228" s="28"/>
      <c r="ZZ228" s="32"/>
      <c r="AAA228" s="20"/>
      <c r="AAB228" s="18"/>
      <c r="AAC228" s="19"/>
      <c r="AAD228" s="28"/>
      <c r="AAE228" s="32"/>
      <c r="AAF228" s="20"/>
      <c r="AAG228" s="18"/>
      <c r="AAH228" s="19"/>
      <c r="AAI228" s="28"/>
      <c r="AAJ228" s="32"/>
      <c r="AAK228" s="20"/>
      <c r="AAL228" s="18"/>
      <c r="AAM228" s="19"/>
      <c r="AAN228" s="28"/>
      <c r="AAO228" s="32"/>
      <c r="AAP228" s="20"/>
      <c r="AAQ228" s="18"/>
      <c r="AAR228" s="19"/>
      <c r="AAS228" s="28"/>
      <c r="AAT228" s="32"/>
      <c r="AAU228" s="20"/>
      <c r="AAV228" s="18"/>
      <c r="AAW228" s="19"/>
      <c r="AAX228" s="28"/>
      <c r="AAY228" s="32"/>
      <c r="AAZ228" s="20"/>
      <c r="ABA228" s="18"/>
      <c r="ABB228" s="19"/>
      <c r="ABC228" s="28"/>
      <c r="ABD228" s="32"/>
      <c r="ABE228" s="20"/>
      <c r="ABF228" s="18"/>
      <c r="ABG228" s="19"/>
      <c r="ABH228" s="28"/>
      <c r="ABI228" s="32"/>
      <c r="ABJ228" s="20"/>
      <c r="ABK228" s="18"/>
      <c r="ABL228" s="19"/>
      <c r="ABM228" s="28"/>
      <c r="ABN228" s="32"/>
      <c r="ABO228" s="20"/>
      <c r="ABP228" s="18"/>
      <c r="ABQ228" s="19"/>
      <c r="ABR228" s="28"/>
      <c r="ABS228" s="32"/>
      <c r="ABT228" s="20"/>
      <c r="ABU228" s="18"/>
      <c r="ABV228" s="19"/>
      <c r="ABW228" s="28"/>
      <c r="ABX228" s="32"/>
      <c r="ABY228" s="20"/>
      <c r="ABZ228" s="18"/>
      <c r="ACA228" s="19"/>
      <c r="ACB228" s="28"/>
      <c r="ACC228" s="32"/>
      <c r="ACD228" s="20"/>
      <c r="ACE228" s="18"/>
      <c r="ACF228" s="19"/>
      <c r="ACG228" s="28"/>
      <c r="ACH228" s="32"/>
      <c r="ACI228" s="20"/>
      <c r="ACJ228" s="18"/>
      <c r="ACK228" s="19"/>
      <c r="ACL228" s="28"/>
      <c r="ACM228" s="32"/>
      <c r="ACN228" s="20"/>
      <c r="ACO228" s="18"/>
      <c r="ACP228" s="19"/>
      <c r="ACQ228" s="28"/>
      <c r="ACR228" s="32"/>
      <c r="ACS228" s="20"/>
      <c r="ACT228" s="18"/>
      <c r="ACU228" s="19"/>
      <c r="ACV228" s="28"/>
      <c r="ACW228" s="32"/>
      <c r="ACX228" s="20"/>
      <c r="ACY228" s="18"/>
      <c r="ACZ228" s="19"/>
      <c r="ADA228" s="28"/>
      <c r="ADB228" s="32"/>
      <c r="ADC228" s="20"/>
      <c r="ADD228" s="18"/>
      <c r="ADE228" s="19"/>
      <c r="ADF228" s="28"/>
      <c r="ADG228" s="32"/>
      <c r="ADH228" s="20"/>
      <c r="ADI228" s="18"/>
      <c r="ADJ228" s="19"/>
      <c r="ADK228" s="28"/>
      <c r="ADL228" s="32"/>
      <c r="ADM228" s="20"/>
      <c r="ADN228" s="18"/>
      <c r="ADO228" s="19"/>
      <c r="ADP228" s="28"/>
      <c r="ADQ228" s="32"/>
      <c r="ADR228" s="20"/>
      <c r="ADS228" s="18"/>
      <c r="ADT228" s="19"/>
      <c r="ADU228" s="28"/>
      <c r="ADV228" s="32"/>
      <c r="ADW228" s="20"/>
      <c r="ADX228" s="18"/>
      <c r="ADY228" s="19"/>
      <c r="ADZ228" s="28"/>
      <c r="AEA228" s="32"/>
      <c r="AEB228" s="20"/>
      <c r="AEC228" s="18"/>
      <c r="AED228" s="19"/>
      <c r="AEE228" s="28"/>
      <c r="AEF228" s="32"/>
      <c r="AEG228" s="20"/>
      <c r="AEH228" s="18"/>
      <c r="AEI228" s="19"/>
      <c r="AEJ228" s="28"/>
      <c r="AEK228" s="32"/>
      <c r="AEL228" s="20"/>
      <c r="AEM228" s="18"/>
      <c r="AEN228" s="19"/>
      <c r="AEO228" s="28"/>
      <c r="AEP228" s="32"/>
      <c r="AEQ228" s="20"/>
      <c r="AER228" s="18"/>
      <c r="AES228" s="19"/>
      <c r="AET228" s="28"/>
      <c r="AEU228" s="32"/>
      <c r="AEV228" s="20"/>
      <c r="AEW228" s="18"/>
      <c r="AEX228" s="19"/>
      <c r="AEY228" s="28"/>
      <c r="AEZ228" s="32"/>
      <c r="AFA228" s="20"/>
      <c r="AFB228" s="18"/>
      <c r="AFC228" s="19"/>
      <c r="AFD228" s="28"/>
      <c r="AFE228" s="32"/>
      <c r="AFF228" s="20"/>
      <c r="AFG228" s="18"/>
      <c r="AFH228" s="19"/>
      <c r="AFI228" s="28"/>
      <c r="AFJ228" s="32"/>
      <c r="AFK228" s="20"/>
      <c r="AFL228" s="18"/>
      <c r="AFM228" s="19"/>
      <c r="AFN228" s="28"/>
      <c r="AFO228" s="32"/>
      <c r="AFP228" s="20"/>
      <c r="AFQ228" s="18"/>
      <c r="AFR228" s="19"/>
      <c r="AFS228" s="28"/>
      <c r="AFT228" s="32"/>
      <c r="AFU228" s="20"/>
      <c r="AFV228" s="18"/>
      <c r="AFW228" s="19"/>
      <c r="AFX228" s="28"/>
      <c r="AFY228" s="32"/>
      <c r="AFZ228" s="20"/>
      <c r="AGA228" s="18"/>
      <c r="AGB228" s="19"/>
      <c r="AGC228" s="28"/>
      <c r="AGD228" s="32"/>
      <c r="AGE228" s="20"/>
      <c r="AGF228" s="18"/>
      <c r="AGG228" s="19"/>
      <c r="AGH228" s="28"/>
      <c r="AGI228" s="32"/>
      <c r="AGJ228" s="20"/>
      <c r="AGK228" s="18"/>
      <c r="AGL228" s="19"/>
      <c r="AGM228" s="28"/>
      <c r="AGN228" s="32"/>
      <c r="AGO228" s="20"/>
      <c r="AGP228" s="18"/>
      <c r="AGQ228" s="19"/>
      <c r="AGR228" s="28"/>
      <c r="AGS228" s="32"/>
      <c r="AGT228" s="20"/>
      <c r="AGU228" s="18"/>
      <c r="AGV228" s="19"/>
      <c r="AGW228" s="28"/>
      <c r="AGX228" s="32"/>
      <c r="AGY228" s="20"/>
      <c r="AGZ228" s="18"/>
      <c r="AHA228" s="19"/>
      <c r="AHB228" s="28"/>
      <c r="AHC228" s="32"/>
      <c r="AHD228" s="20"/>
      <c r="AHE228" s="18"/>
      <c r="AHF228" s="19"/>
      <c r="AHG228" s="28"/>
      <c r="AHH228" s="32"/>
      <c r="AHI228" s="20"/>
      <c r="AHJ228" s="18"/>
      <c r="AHK228" s="19"/>
      <c r="AHL228" s="28"/>
      <c r="AHM228" s="32"/>
      <c r="AHN228" s="20"/>
      <c r="AHO228" s="18"/>
      <c r="AHP228" s="19"/>
      <c r="AHQ228" s="28"/>
      <c r="AHR228" s="32"/>
      <c r="AHS228" s="20"/>
      <c r="AHT228" s="18"/>
      <c r="AHU228" s="19"/>
      <c r="AHV228" s="28"/>
      <c r="AHW228" s="32"/>
      <c r="AHX228" s="20"/>
      <c r="AHY228" s="18"/>
      <c r="AHZ228" s="19"/>
      <c r="AIA228" s="28"/>
      <c r="AIB228" s="32"/>
      <c r="AIC228" s="20"/>
      <c r="AID228" s="18"/>
      <c r="AIE228" s="19"/>
      <c r="AIF228" s="28"/>
      <c r="AIG228" s="32"/>
      <c r="AIH228" s="20"/>
      <c r="AII228" s="18"/>
      <c r="AIJ228" s="19"/>
      <c r="AIK228" s="28"/>
      <c r="AIL228" s="32"/>
      <c r="AIM228" s="20"/>
      <c r="AIN228" s="18"/>
      <c r="AIO228" s="19"/>
      <c r="AIP228" s="28"/>
      <c r="AIQ228" s="32"/>
      <c r="AIR228" s="20"/>
      <c r="AIS228" s="18"/>
      <c r="AIT228" s="19"/>
      <c r="AIU228" s="28"/>
      <c r="AIV228" s="32"/>
      <c r="AIW228" s="20"/>
      <c r="AIX228" s="18"/>
      <c r="AIY228" s="19"/>
      <c r="AIZ228" s="28"/>
      <c r="AJA228" s="32"/>
      <c r="AJB228" s="20"/>
      <c r="AJC228" s="18"/>
      <c r="AJD228" s="19"/>
      <c r="AJE228" s="28"/>
      <c r="AJF228" s="32"/>
      <c r="AJG228" s="20"/>
      <c r="AJH228" s="18"/>
      <c r="AJI228" s="19"/>
      <c r="AJJ228" s="28"/>
      <c r="AJK228" s="32"/>
      <c r="AJL228" s="20"/>
      <c r="AJM228" s="18"/>
      <c r="AJN228" s="19"/>
      <c r="AJO228" s="28"/>
      <c r="AJP228" s="32"/>
      <c r="AJQ228" s="20"/>
      <c r="AJR228" s="18"/>
      <c r="AJS228" s="19"/>
      <c r="AJT228" s="28"/>
      <c r="AJU228" s="32"/>
      <c r="AJV228" s="20"/>
      <c r="AJW228" s="18"/>
      <c r="AJX228" s="19"/>
      <c r="AJY228" s="28"/>
      <c r="AJZ228" s="32"/>
      <c r="AKA228" s="20"/>
      <c r="AKB228" s="18"/>
      <c r="AKC228" s="19"/>
      <c r="AKD228" s="28"/>
      <c r="AKE228" s="32"/>
      <c r="AKF228" s="20"/>
      <c r="AKG228" s="18"/>
      <c r="AKH228" s="19"/>
      <c r="AKI228" s="28"/>
      <c r="AKJ228" s="32"/>
      <c r="AKK228" s="20"/>
      <c r="AKL228" s="18"/>
      <c r="AKM228" s="19"/>
      <c r="AKN228" s="28"/>
      <c r="AKO228" s="32"/>
      <c r="AKP228" s="20"/>
      <c r="AKQ228" s="18"/>
      <c r="AKR228" s="19"/>
      <c r="AKS228" s="28"/>
      <c r="AKT228" s="32"/>
      <c r="AKU228" s="20"/>
      <c r="AKV228" s="18"/>
      <c r="AKW228" s="19"/>
      <c r="AKX228" s="28"/>
      <c r="AKY228" s="32"/>
      <c r="AKZ228" s="20"/>
      <c r="ALA228" s="18"/>
      <c r="ALB228" s="19"/>
      <c r="ALC228" s="28"/>
      <c r="ALD228" s="32"/>
      <c r="ALE228" s="20"/>
      <c r="ALF228" s="18"/>
      <c r="ALG228" s="19"/>
      <c r="ALH228" s="28"/>
      <c r="ALI228" s="32"/>
      <c r="ALJ228" s="20"/>
      <c r="ALK228" s="18"/>
      <c r="ALL228" s="19"/>
      <c r="ALM228" s="28"/>
      <c r="ALN228" s="32"/>
      <c r="ALO228" s="20"/>
      <c r="ALP228" s="18"/>
      <c r="ALQ228" s="19"/>
      <c r="ALR228" s="28"/>
      <c r="ALS228" s="32"/>
      <c r="ALT228" s="20"/>
      <c r="ALU228" s="18"/>
      <c r="ALV228" s="19"/>
      <c r="ALW228" s="28"/>
      <c r="ALX228" s="32"/>
      <c r="ALY228" s="20"/>
      <c r="ALZ228" s="18"/>
      <c r="AMA228" s="19"/>
      <c r="AMB228" s="28"/>
      <c r="AMC228" s="32"/>
      <c r="AMD228" s="20"/>
      <c r="AME228" s="18"/>
      <c r="AMF228" s="19"/>
      <c r="AMG228" s="28"/>
      <c r="AMH228" s="32"/>
      <c r="AMI228" s="20"/>
      <c r="AMJ228" s="18"/>
      <c r="AMK228" s="19"/>
      <c r="AML228" s="28"/>
      <c r="AMM228" s="32"/>
      <c r="AMN228" s="20"/>
      <c r="AMO228" s="18"/>
      <c r="AMP228" s="19"/>
      <c r="AMQ228" s="28"/>
      <c r="AMR228" s="32"/>
      <c r="AMS228" s="20"/>
      <c r="AMT228" s="18"/>
      <c r="AMU228" s="19"/>
      <c r="AMV228" s="28"/>
      <c r="AMW228" s="32"/>
      <c r="AMX228" s="20"/>
      <c r="AMY228" s="18"/>
      <c r="AMZ228" s="19"/>
      <c r="ANA228" s="28"/>
      <c r="ANB228" s="32"/>
      <c r="ANC228" s="20"/>
      <c r="AND228" s="18"/>
      <c r="ANE228" s="19"/>
      <c r="ANF228" s="28"/>
      <c r="ANG228" s="32"/>
      <c r="ANH228" s="20"/>
      <c r="ANI228" s="18"/>
      <c r="ANJ228" s="19"/>
      <c r="ANK228" s="28"/>
      <c r="ANL228" s="32"/>
      <c r="ANM228" s="20"/>
      <c r="ANN228" s="18"/>
      <c r="ANO228" s="19"/>
      <c r="ANP228" s="28"/>
      <c r="ANQ228" s="32"/>
      <c r="ANR228" s="20"/>
      <c r="ANS228" s="18"/>
      <c r="ANT228" s="19"/>
      <c r="ANU228" s="28"/>
      <c r="ANV228" s="32"/>
      <c r="ANW228" s="20"/>
      <c r="ANX228" s="18"/>
      <c r="ANY228" s="19"/>
      <c r="ANZ228" s="28"/>
      <c r="AOA228" s="32"/>
      <c r="AOB228" s="20"/>
      <c r="AOC228" s="18"/>
      <c r="AOD228" s="19"/>
      <c r="AOE228" s="28"/>
      <c r="AOF228" s="32"/>
      <c r="AOG228" s="20"/>
      <c r="AOH228" s="18"/>
      <c r="AOI228" s="19"/>
      <c r="AOJ228" s="28"/>
      <c r="AOK228" s="32"/>
      <c r="AOL228" s="20"/>
      <c r="AOM228" s="18"/>
      <c r="AON228" s="19"/>
      <c r="AOO228" s="28"/>
      <c r="AOP228" s="32"/>
      <c r="AOQ228" s="20"/>
      <c r="AOR228" s="18"/>
      <c r="AOS228" s="19"/>
      <c r="AOT228" s="28"/>
      <c r="AOU228" s="32"/>
      <c r="AOV228" s="20"/>
      <c r="AOW228" s="18"/>
      <c r="AOX228" s="19"/>
      <c r="AOY228" s="28"/>
      <c r="AOZ228" s="32"/>
      <c r="APA228" s="20"/>
      <c r="APB228" s="18"/>
      <c r="APC228" s="19"/>
      <c r="APD228" s="28"/>
      <c r="APE228" s="32"/>
      <c r="APF228" s="20"/>
      <c r="APG228" s="18"/>
      <c r="APH228" s="19"/>
      <c r="API228" s="28"/>
      <c r="APJ228" s="32"/>
      <c r="APK228" s="20"/>
      <c r="APL228" s="18"/>
      <c r="APM228" s="19"/>
      <c r="APN228" s="28"/>
      <c r="APO228" s="32"/>
      <c r="APP228" s="20"/>
      <c r="APQ228" s="18"/>
      <c r="APR228" s="19"/>
      <c r="APS228" s="28"/>
      <c r="APT228" s="32"/>
      <c r="APU228" s="20"/>
      <c r="APV228" s="18"/>
      <c r="APW228" s="19"/>
      <c r="APX228" s="28"/>
      <c r="APY228" s="32"/>
      <c r="APZ228" s="20"/>
      <c r="AQA228" s="18"/>
      <c r="AQB228" s="19"/>
      <c r="AQC228" s="28"/>
      <c r="AQD228" s="32"/>
      <c r="AQE228" s="20"/>
      <c r="AQF228" s="18"/>
      <c r="AQG228" s="19"/>
      <c r="AQH228" s="28"/>
      <c r="AQI228" s="32"/>
      <c r="AQJ228" s="20"/>
      <c r="AQK228" s="18"/>
      <c r="AQL228" s="19"/>
      <c r="AQM228" s="28"/>
      <c r="AQN228" s="32"/>
      <c r="AQO228" s="20"/>
      <c r="AQP228" s="18"/>
      <c r="AQQ228" s="19"/>
      <c r="AQR228" s="28"/>
      <c r="AQS228" s="32"/>
      <c r="AQT228" s="20"/>
      <c r="AQU228" s="18"/>
      <c r="AQV228" s="19"/>
      <c r="AQW228" s="28"/>
      <c r="AQX228" s="32"/>
      <c r="AQY228" s="20"/>
      <c r="AQZ228" s="18"/>
      <c r="ARA228" s="19"/>
      <c r="ARB228" s="28"/>
      <c r="ARC228" s="32"/>
      <c r="ARD228" s="20"/>
      <c r="ARE228" s="18"/>
      <c r="ARF228" s="19"/>
      <c r="ARG228" s="28"/>
      <c r="ARH228" s="32"/>
      <c r="ARI228" s="20"/>
      <c r="ARJ228" s="18"/>
      <c r="ARK228" s="19"/>
      <c r="ARL228" s="28"/>
      <c r="ARM228" s="32"/>
      <c r="ARN228" s="20"/>
      <c r="ARO228" s="18"/>
      <c r="ARP228" s="19"/>
      <c r="ARQ228" s="28"/>
      <c r="ARR228" s="32"/>
      <c r="ARS228" s="20"/>
      <c r="ART228" s="18"/>
      <c r="ARU228" s="19"/>
      <c r="ARV228" s="28"/>
      <c r="ARW228" s="32"/>
      <c r="ARX228" s="20"/>
      <c r="ARY228" s="18"/>
      <c r="ARZ228" s="19"/>
      <c r="ASA228" s="28"/>
      <c r="ASB228" s="32"/>
      <c r="ASC228" s="20"/>
      <c r="ASD228" s="18"/>
      <c r="ASE228" s="19"/>
      <c r="ASF228" s="28"/>
      <c r="ASG228" s="32"/>
      <c r="ASH228" s="20"/>
      <c r="ASI228" s="18"/>
      <c r="ASJ228" s="19"/>
      <c r="ASK228" s="28"/>
      <c r="ASL228" s="32"/>
      <c r="ASM228" s="20"/>
      <c r="ASN228" s="18"/>
      <c r="ASO228" s="19"/>
      <c r="ASP228" s="28"/>
      <c r="ASQ228" s="32"/>
      <c r="ASR228" s="20"/>
      <c r="ASS228" s="18"/>
      <c r="AST228" s="19"/>
      <c r="ASU228" s="28"/>
      <c r="ASV228" s="32"/>
      <c r="ASW228" s="20"/>
      <c r="ASX228" s="18"/>
      <c r="ASY228" s="19"/>
      <c r="ASZ228" s="28"/>
      <c r="ATA228" s="32"/>
      <c r="ATB228" s="20"/>
      <c r="ATC228" s="18"/>
      <c r="ATD228" s="19"/>
      <c r="ATE228" s="28"/>
      <c r="ATF228" s="32"/>
      <c r="ATG228" s="20"/>
      <c r="ATH228" s="18"/>
      <c r="ATI228" s="19"/>
      <c r="ATJ228" s="28"/>
      <c r="ATK228" s="32"/>
      <c r="ATL228" s="20"/>
      <c r="ATM228" s="18"/>
      <c r="ATN228" s="19"/>
      <c r="ATO228" s="28"/>
      <c r="ATP228" s="32"/>
      <c r="ATQ228" s="20"/>
      <c r="ATR228" s="18"/>
      <c r="ATS228" s="19"/>
      <c r="ATT228" s="28"/>
      <c r="ATU228" s="32"/>
      <c r="ATV228" s="20"/>
      <c r="ATW228" s="18"/>
      <c r="ATX228" s="19"/>
      <c r="ATY228" s="28"/>
      <c r="ATZ228" s="32"/>
      <c r="AUA228" s="20"/>
      <c r="AUB228" s="18"/>
      <c r="AUC228" s="19"/>
      <c r="AUD228" s="28"/>
      <c r="AUE228" s="32"/>
      <c r="AUF228" s="20"/>
      <c r="AUG228" s="18"/>
      <c r="AUH228" s="19"/>
      <c r="AUI228" s="28"/>
      <c r="AUJ228" s="32"/>
      <c r="AUK228" s="20"/>
      <c r="AUL228" s="18"/>
      <c r="AUM228" s="19"/>
      <c r="AUN228" s="28"/>
      <c r="AUO228" s="32"/>
      <c r="AUP228" s="20"/>
      <c r="AUQ228" s="18"/>
      <c r="AUR228" s="19"/>
      <c r="AUS228" s="28"/>
      <c r="AUT228" s="32"/>
      <c r="AUU228" s="20"/>
      <c r="AUV228" s="18"/>
      <c r="AUW228" s="19"/>
      <c r="AUX228" s="28"/>
      <c r="AUY228" s="32"/>
      <c r="AUZ228" s="20"/>
      <c r="AVA228" s="18"/>
      <c r="AVB228" s="19"/>
      <c r="AVC228" s="28"/>
      <c r="AVD228" s="32"/>
      <c r="AVE228" s="20"/>
      <c r="AVF228" s="18"/>
      <c r="AVG228" s="19"/>
      <c r="AVH228" s="28"/>
      <c r="AVI228" s="32"/>
      <c r="AVJ228" s="20"/>
      <c r="AVK228" s="18"/>
      <c r="AVL228" s="19"/>
      <c r="AVM228" s="28"/>
      <c r="AVN228" s="32"/>
      <c r="AVO228" s="20"/>
      <c r="AVP228" s="18"/>
      <c r="AVQ228" s="19"/>
      <c r="AVR228" s="28"/>
      <c r="AVS228" s="32"/>
      <c r="AVT228" s="20"/>
      <c r="AVU228" s="18"/>
      <c r="AVV228" s="19"/>
      <c r="AVW228" s="28"/>
      <c r="AVX228" s="32"/>
      <c r="AVY228" s="20"/>
      <c r="AVZ228" s="18"/>
      <c r="AWA228" s="19"/>
      <c r="AWB228" s="28"/>
      <c r="AWC228" s="32"/>
      <c r="AWD228" s="20"/>
      <c r="AWE228" s="18"/>
      <c r="AWF228" s="19"/>
      <c r="AWG228" s="28"/>
      <c r="AWH228" s="32"/>
      <c r="AWI228" s="20"/>
      <c r="AWJ228" s="18"/>
      <c r="AWK228" s="19"/>
      <c r="AWL228" s="28"/>
      <c r="AWM228" s="32"/>
      <c r="AWN228" s="20"/>
      <c r="AWO228" s="18"/>
      <c r="AWP228" s="19"/>
      <c r="AWQ228" s="28"/>
      <c r="AWR228" s="32"/>
      <c r="AWS228" s="20"/>
      <c r="AWT228" s="18"/>
      <c r="AWU228" s="19"/>
      <c r="AWV228" s="28"/>
      <c r="AWW228" s="32"/>
      <c r="AWX228" s="20"/>
      <c r="AWY228" s="18"/>
      <c r="AWZ228" s="19"/>
      <c r="AXA228" s="28"/>
      <c r="AXB228" s="32"/>
      <c r="AXC228" s="20"/>
      <c r="AXD228" s="18"/>
      <c r="AXE228" s="19"/>
      <c r="AXF228" s="28"/>
      <c r="AXG228" s="32"/>
      <c r="AXH228" s="20"/>
      <c r="AXI228" s="18"/>
      <c r="AXJ228" s="19"/>
      <c r="AXK228" s="28"/>
      <c r="AXL228" s="32"/>
      <c r="AXM228" s="20"/>
      <c r="AXN228" s="18"/>
      <c r="AXO228" s="19"/>
      <c r="AXP228" s="28"/>
      <c r="AXQ228" s="32"/>
      <c r="AXR228" s="20"/>
      <c r="AXS228" s="18"/>
      <c r="AXT228" s="19"/>
      <c r="AXU228" s="28"/>
      <c r="AXV228" s="32"/>
      <c r="AXW228" s="20"/>
      <c r="AXX228" s="18"/>
      <c r="AXY228" s="19"/>
      <c r="AXZ228" s="28"/>
      <c r="AYA228" s="32"/>
      <c r="AYB228" s="20"/>
      <c r="AYC228" s="18"/>
      <c r="AYD228" s="19"/>
      <c r="AYE228" s="28"/>
      <c r="AYF228" s="32"/>
      <c r="AYG228" s="20"/>
      <c r="AYH228" s="18"/>
      <c r="AYI228" s="19"/>
      <c r="AYJ228" s="28"/>
      <c r="AYK228" s="32"/>
      <c r="AYL228" s="20"/>
      <c r="AYM228" s="18"/>
      <c r="AYN228" s="19"/>
      <c r="AYO228" s="28"/>
      <c r="AYP228" s="32"/>
      <c r="AYQ228" s="20"/>
      <c r="AYR228" s="18"/>
      <c r="AYS228" s="19"/>
      <c r="AYT228" s="28"/>
      <c r="AYU228" s="32"/>
      <c r="AYV228" s="20"/>
      <c r="AYW228" s="18"/>
      <c r="AYX228" s="19"/>
      <c r="AYY228" s="28"/>
      <c r="AYZ228" s="32"/>
      <c r="AZA228" s="20"/>
      <c r="AZB228" s="18"/>
      <c r="AZC228" s="19"/>
      <c r="AZD228" s="28"/>
      <c r="AZE228" s="32"/>
      <c r="AZF228" s="20"/>
      <c r="AZG228" s="18"/>
      <c r="AZH228" s="19"/>
      <c r="AZI228" s="28"/>
      <c r="AZJ228" s="32"/>
      <c r="AZK228" s="20"/>
      <c r="AZL228" s="18"/>
      <c r="AZM228" s="19"/>
      <c r="AZN228" s="28"/>
      <c r="AZO228" s="32"/>
      <c r="AZP228" s="20"/>
      <c r="AZQ228" s="18"/>
      <c r="AZR228" s="19"/>
      <c r="AZS228" s="28"/>
      <c r="AZT228" s="32"/>
      <c r="AZU228" s="20"/>
      <c r="AZV228" s="18"/>
      <c r="AZW228" s="19"/>
      <c r="AZX228" s="28"/>
      <c r="AZY228" s="32"/>
      <c r="AZZ228" s="20"/>
      <c r="BAA228" s="18"/>
      <c r="BAB228" s="19"/>
      <c r="BAC228" s="28"/>
      <c r="BAD228" s="32"/>
      <c r="BAE228" s="20"/>
      <c r="BAF228" s="18"/>
      <c r="BAG228" s="19"/>
      <c r="BAH228" s="28"/>
      <c r="BAI228" s="32"/>
      <c r="BAJ228" s="20"/>
      <c r="BAK228" s="18"/>
      <c r="BAL228" s="19"/>
      <c r="BAM228" s="28"/>
      <c r="BAN228" s="32"/>
      <c r="BAO228" s="20"/>
      <c r="BAP228" s="18"/>
      <c r="BAQ228" s="19"/>
      <c r="BAR228" s="28"/>
      <c r="BAS228" s="32"/>
      <c r="BAT228" s="20"/>
      <c r="BAU228" s="18"/>
      <c r="BAV228" s="19"/>
      <c r="BAW228" s="28"/>
      <c r="BAX228" s="32"/>
      <c r="BAY228" s="20"/>
      <c r="BAZ228" s="18"/>
      <c r="BBA228" s="19"/>
      <c r="BBB228" s="28"/>
      <c r="BBC228" s="32"/>
      <c r="BBD228" s="20"/>
      <c r="BBE228" s="18"/>
      <c r="BBF228" s="19"/>
      <c r="BBG228" s="28"/>
      <c r="BBH228" s="32"/>
      <c r="BBI228" s="20"/>
      <c r="BBJ228" s="18"/>
      <c r="BBK228" s="19"/>
      <c r="BBL228" s="28"/>
      <c r="BBM228" s="32"/>
      <c r="BBN228" s="20"/>
      <c r="BBO228" s="18"/>
      <c r="BBP228" s="19"/>
      <c r="BBQ228" s="28"/>
      <c r="BBR228" s="32"/>
      <c r="BBS228" s="20"/>
      <c r="BBT228" s="18"/>
      <c r="BBU228" s="19"/>
      <c r="BBV228" s="28"/>
      <c r="BBW228" s="32"/>
      <c r="BBX228" s="20"/>
      <c r="BBY228" s="18"/>
      <c r="BBZ228" s="19"/>
      <c r="BCA228" s="28"/>
      <c r="BCB228" s="32"/>
      <c r="BCC228" s="20"/>
      <c r="BCD228" s="18"/>
      <c r="BCE228" s="19"/>
      <c r="BCF228" s="28"/>
      <c r="BCG228" s="32"/>
      <c r="BCH228" s="20"/>
      <c r="BCI228" s="18"/>
      <c r="BCJ228" s="19"/>
      <c r="BCK228" s="28"/>
      <c r="BCL228" s="32"/>
      <c r="BCM228" s="20"/>
      <c r="BCN228" s="18"/>
      <c r="BCO228" s="19"/>
      <c r="BCP228" s="28"/>
      <c r="BCQ228" s="32"/>
      <c r="BCR228" s="20"/>
      <c r="BCS228" s="18"/>
      <c r="BCT228" s="19"/>
      <c r="BCU228" s="28"/>
      <c r="BCV228" s="32"/>
      <c r="BCW228" s="20"/>
      <c r="BCX228" s="18"/>
      <c r="BCY228" s="19"/>
      <c r="BCZ228" s="28"/>
      <c r="BDA228" s="32"/>
      <c r="BDB228" s="20"/>
      <c r="BDC228" s="18"/>
      <c r="BDD228" s="19"/>
      <c r="BDE228" s="28"/>
      <c r="BDF228" s="32"/>
      <c r="BDG228" s="20"/>
      <c r="BDH228" s="18"/>
      <c r="BDI228" s="19"/>
      <c r="BDJ228" s="28"/>
      <c r="BDK228" s="32"/>
      <c r="BDL228" s="20"/>
      <c r="BDM228" s="18"/>
      <c r="BDN228" s="19"/>
      <c r="BDO228" s="28"/>
      <c r="BDP228" s="32"/>
      <c r="BDQ228" s="20"/>
      <c r="BDR228" s="18"/>
      <c r="BDS228" s="19"/>
      <c r="BDT228" s="28"/>
      <c r="BDU228" s="32"/>
      <c r="BDV228" s="20"/>
      <c r="BDW228" s="18"/>
      <c r="BDX228" s="19"/>
      <c r="BDY228" s="28"/>
      <c r="BDZ228" s="32"/>
      <c r="BEA228" s="20"/>
      <c r="BEB228" s="18"/>
      <c r="BEC228" s="19"/>
      <c r="BED228" s="28"/>
      <c r="BEE228" s="32"/>
      <c r="BEF228" s="20"/>
      <c r="BEG228" s="18"/>
      <c r="BEH228" s="19"/>
      <c r="BEI228" s="28"/>
      <c r="BEJ228" s="32"/>
      <c r="BEK228" s="20"/>
      <c r="BEL228" s="18"/>
      <c r="BEM228" s="19"/>
      <c r="BEN228" s="28"/>
      <c r="BEO228" s="32"/>
      <c r="BEP228" s="20"/>
      <c r="BEQ228" s="18"/>
      <c r="BER228" s="19"/>
      <c r="BES228" s="28"/>
      <c r="BET228" s="32"/>
      <c r="BEU228" s="20"/>
      <c r="BEV228" s="18"/>
      <c r="BEW228" s="19"/>
      <c r="BEX228" s="28"/>
      <c r="BEY228" s="32"/>
      <c r="BEZ228" s="20"/>
      <c r="BFA228" s="18"/>
      <c r="BFB228" s="19"/>
      <c r="BFC228" s="28"/>
      <c r="BFD228" s="32"/>
      <c r="BFE228" s="20"/>
      <c r="BFF228" s="18"/>
      <c r="BFG228" s="19"/>
      <c r="BFH228" s="28"/>
      <c r="BFI228" s="32"/>
      <c r="BFJ228" s="20"/>
      <c r="BFK228" s="18"/>
      <c r="BFL228" s="19"/>
      <c r="BFM228" s="28"/>
      <c r="BFN228" s="32"/>
      <c r="BFO228" s="20"/>
      <c r="BFP228" s="18"/>
      <c r="BFQ228" s="19"/>
      <c r="BFR228" s="28"/>
      <c r="BFS228" s="32"/>
      <c r="BFT228" s="20"/>
      <c r="BFU228" s="18"/>
      <c r="BFV228" s="19"/>
      <c r="BFW228" s="28"/>
      <c r="BFX228" s="32"/>
      <c r="BFY228" s="20"/>
      <c r="BFZ228" s="18"/>
      <c r="BGA228" s="19"/>
      <c r="BGB228" s="28"/>
      <c r="BGC228" s="32"/>
      <c r="BGD228" s="20"/>
      <c r="BGE228" s="18"/>
      <c r="BGF228" s="19"/>
      <c r="BGG228" s="28"/>
      <c r="BGH228" s="32"/>
      <c r="BGI228" s="20"/>
      <c r="BGJ228" s="18"/>
      <c r="BGK228" s="19"/>
      <c r="BGL228" s="28"/>
      <c r="BGM228" s="32"/>
      <c r="BGN228" s="20"/>
      <c r="BGO228" s="18"/>
      <c r="BGP228" s="19"/>
      <c r="BGQ228" s="28"/>
      <c r="BGR228" s="32"/>
      <c r="BGS228" s="20"/>
      <c r="BGT228" s="18"/>
      <c r="BGU228" s="19"/>
      <c r="BGV228" s="28"/>
      <c r="BGW228" s="32"/>
      <c r="BGX228" s="20"/>
      <c r="BGY228" s="18"/>
      <c r="BGZ228" s="19"/>
      <c r="BHA228" s="28"/>
      <c r="BHB228" s="32"/>
      <c r="BHC228" s="20"/>
      <c r="BHD228" s="18"/>
      <c r="BHE228" s="19"/>
      <c r="BHF228" s="28"/>
      <c r="BHG228" s="32"/>
      <c r="BHH228" s="20"/>
      <c r="BHI228" s="18"/>
      <c r="BHJ228" s="19"/>
      <c r="BHK228" s="28"/>
      <c r="BHL228" s="32"/>
      <c r="BHM228" s="20"/>
      <c r="BHN228" s="18"/>
      <c r="BHO228" s="19"/>
      <c r="BHP228" s="28"/>
      <c r="BHQ228" s="32"/>
      <c r="BHR228" s="20"/>
      <c r="BHS228" s="18"/>
      <c r="BHT228" s="19"/>
      <c r="BHU228" s="28"/>
      <c r="BHV228" s="32"/>
      <c r="BHW228" s="20"/>
      <c r="BHX228" s="18"/>
      <c r="BHY228" s="19"/>
      <c r="BHZ228" s="28"/>
      <c r="BIA228" s="32"/>
      <c r="BIB228" s="20"/>
      <c r="BIC228" s="18"/>
      <c r="BID228" s="19"/>
      <c r="BIE228" s="28"/>
      <c r="BIF228" s="32"/>
      <c r="BIG228" s="20"/>
      <c r="BIH228" s="18"/>
      <c r="BII228" s="19"/>
      <c r="BIJ228" s="28"/>
      <c r="BIK228" s="32"/>
      <c r="BIL228" s="20"/>
      <c r="BIM228" s="18"/>
      <c r="BIN228" s="19"/>
      <c r="BIO228" s="28"/>
      <c r="BIP228" s="32"/>
      <c r="BIQ228" s="20"/>
      <c r="BIR228" s="18"/>
      <c r="BIS228" s="19"/>
      <c r="BIT228" s="28"/>
      <c r="BIU228" s="32"/>
      <c r="BIV228" s="20"/>
      <c r="BIW228" s="18"/>
      <c r="BIX228" s="19"/>
      <c r="BIY228" s="28"/>
      <c r="BIZ228" s="32"/>
      <c r="BJA228" s="20"/>
      <c r="BJB228" s="18"/>
      <c r="BJC228" s="19"/>
      <c r="BJD228" s="28"/>
      <c r="BJE228" s="32"/>
      <c r="BJF228" s="20"/>
      <c r="BJG228" s="18"/>
      <c r="BJH228" s="19"/>
      <c r="BJI228" s="28"/>
      <c r="BJJ228" s="32"/>
      <c r="BJK228" s="20"/>
      <c r="BJL228" s="18"/>
      <c r="BJM228" s="19"/>
      <c r="BJN228" s="28"/>
      <c r="BJO228" s="32"/>
      <c r="BJP228" s="20"/>
      <c r="BJQ228" s="18"/>
      <c r="BJR228" s="19"/>
      <c r="BJS228" s="28"/>
      <c r="BJT228" s="32"/>
      <c r="BJU228" s="20"/>
      <c r="BJV228" s="18"/>
      <c r="BJW228" s="19"/>
      <c r="BJX228" s="28"/>
      <c r="BJY228" s="32"/>
      <c r="BJZ228" s="20"/>
      <c r="BKA228" s="18"/>
      <c r="BKB228" s="19"/>
      <c r="BKC228" s="28"/>
      <c r="BKD228" s="32"/>
      <c r="BKE228" s="20"/>
      <c r="BKF228" s="18"/>
      <c r="BKG228" s="19"/>
      <c r="BKH228" s="28"/>
      <c r="BKI228" s="32"/>
      <c r="BKJ228" s="20"/>
      <c r="BKK228" s="18"/>
      <c r="BKL228" s="19"/>
      <c r="BKM228" s="28"/>
      <c r="BKN228" s="32"/>
      <c r="BKO228" s="20"/>
      <c r="BKP228" s="18"/>
      <c r="BKQ228" s="19"/>
      <c r="BKR228" s="28"/>
      <c r="BKS228" s="32"/>
      <c r="BKT228" s="20"/>
      <c r="BKU228" s="18"/>
      <c r="BKV228" s="19"/>
      <c r="BKW228" s="28"/>
      <c r="BKX228" s="32"/>
      <c r="BKY228" s="20"/>
      <c r="BKZ228" s="18"/>
      <c r="BLA228" s="19"/>
      <c r="BLB228" s="28"/>
      <c r="BLC228" s="32"/>
      <c r="BLD228" s="20"/>
      <c r="BLE228" s="18"/>
      <c r="BLF228" s="19"/>
      <c r="BLG228" s="28"/>
      <c r="BLH228" s="32"/>
      <c r="BLI228" s="20"/>
      <c r="BLJ228" s="18"/>
      <c r="BLK228" s="19"/>
      <c r="BLL228" s="28"/>
      <c r="BLM228" s="32"/>
      <c r="BLN228" s="20"/>
      <c r="BLO228" s="18"/>
      <c r="BLP228" s="19"/>
      <c r="BLQ228" s="28"/>
      <c r="BLR228" s="32"/>
      <c r="BLS228" s="20"/>
      <c r="BLT228" s="18"/>
      <c r="BLU228" s="19"/>
      <c r="BLV228" s="28"/>
      <c r="BLW228" s="32"/>
      <c r="BLX228" s="20"/>
      <c r="BLY228" s="18"/>
      <c r="BLZ228" s="19"/>
      <c r="BMA228" s="28"/>
      <c r="BMB228" s="32"/>
      <c r="BMC228" s="20"/>
      <c r="BMD228" s="18"/>
      <c r="BME228" s="19"/>
      <c r="BMF228" s="28"/>
      <c r="BMG228" s="32"/>
      <c r="BMH228" s="20"/>
      <c r="BMI228" s="18"/>
      <c r="BMJ228" s="19"/>
      <c r="BMK228" s="28"/>
      <c r="BML228" s="32"/>
      <c r="BMM228" s="20"/>
      <c r="BMN228" s="18"/>
      <c r="BMO228" s="19"/>
      <c r="BMP228" s="28"/>
      <c r="BMQ228" s="32"/>
      <c r="BMR228" s="20"/>
      <c r="BMS228" s="18"/>
      <c r="BMT228" s="19"/>
      <c r="BMU228" s="28"/>
      <c r="BMV228" s="32"/>
      <c r="BMW228" s="20"/>
      <c r="BMX228" s="18"/>
      <c r="BMY228" s="19"/>
      <c r="BMZ228" s="28"/>
      <c r="BNA228" s="32"/>
      <c r="BNB228" s="20"/>
      <c r="BNC228" s="18"/>
      <c r="BND228" s="19"/>
      <c r="BNE228" s="28"/>
      <c r="BNF228" s="32"/>
      <c r="BNG228" s="20"/>
      <c r="BNH228" s="18"/>
      <c r="BNI228" s="19"/>
      <c r="BNJ228" s="28"/>
      <c r="BNK228" s="32"/>
      <c r="BNL228" s="20"/>
      <c r="BNM228" s="18"/>
      <c r="BNN228" s="19"/>
      <c r="BNO228" s="28"/>
      <c r="BNP228" s="32"/>
      <c r="BNQ228" s="20"/>
      <c r="BNR228" s="18"/>
      <c r="BNS228" s="19"/>
      <c r="BNT228" s="28"/>
      <c r="BNU228" s="32"/>
      <c r="BNV228" s="20"/>
      <c r="BNW228" s="18"/>
      <c r="BNX228" s="19"/>
      <c r="BNY228" s="28"/>
      <c r="BNZ228" s="32"/>
      <c r="BOA228" s="20"/>
      <c r="BOB228" s="18"/>
      <c r="BOC228" s="19"/>
      <c r="BOD228" s="28"/>
      <c r="BOE228" s="32"/>
      <c r="BOF228" s="20"/>
      <c r="BOG228" s="18"/>
      <c r="BOH228" s="19"/>
      <c r="BOI228" s="28"/>
      <c r="BOJ228" s="32"/>
      <c r="BOK228" s="20"/>
      <c r="BOL228" s="18"/>
      <c r="BOM228" s="19"/>
      <c r="BON228" s="28"/>
      <c r="BOO228" s="32"/>
      <c r="BOP228" s="20"/>
      <c r="BOQ228" s="18"/>
      <c r="BOR228" s="19"/>
      <c r="BOS228" s="28"/>
      <c r="BOT228" s="32"/>
      <c r="BOU228" s="20"/>
      <c r="BOV228" s="18"/>
      <c r="BOW228" s="19"/>
      <c r="BOX228" s="28"/>
      <c r="BOY228" s="32"/>
      <c r="BOZ228" s="20"/>
      <c r="BPA228" s="18"/>
      <c r="BPB228" s="19"/>
      <c r="BPC228" s="28"/>
      <c r="BPD228" s="32"/>
      <c r="BPE228" s="20"/>
      <c r="BPF228" s="18"/>
      <c r="BPG228" s="19"/>
      <c r="BPH228" s="28"/>
      <c r="BPI228" s="32"/>
      <c r="BPJ228" s="20"/>
      <c r="BPK228" s="18"/>
      <c r="BPL228" s="19"/>
      <c r="BPM228" s="28"/>
      <c r="BPN228" s="32"/>
      <c r="BPO228" s="20"/>
      <c r="BPP228" s="18"/>
      <c r="BPQ228" s="19"/>
      <c r="BPR228" s="28"/>
      <c r="BPS228" s="32"/>
      <c r="BPT228" s="20"/>
      <c r="BPU228" s="18"/>
      <c r="BPV228" s="19"/>
      <c r="BPW228" s="28"/>
      <c r="BPX228" s="32"/>
      <c r="BPY228" s="20"/>
      <c r="BPZ228" s="18"/>
      <c r="BQA228" s="19"/>
      <c r="BQB228" s="28"/>
      <c r="BQC228" s="32"/>
      <c r="BQD228" s="20"/>
      <c r="BQE228" s="18"/>
      <c r="BQF228" s="19"/>
      <c r="BQG228" s="28"/>
      <c r="BQH228" s="32"/>
      <c r="BQI228" s="20"/>
      <c r="BQJ228" s="18"/>
      <c r="BQK228" s="19"/>
      <c r="BQL228" s="28"/>
      <c r="BQM228" s="32"/>
      <c r="BQN228" s="20"/>
      <c r="BQO228" s="18"/>
      <c r="BQP228" s="19"/>
      <c r="BQQ228" s="28"/>
      <c r="BQR228" s="32"/>
      <c r="BQS228" s="20"/>
      <c r="BQT228" s="18"/>
      <c r="BQU228" s="19"/>
      <c r="BQV228" s="28"/>
      <c r="BQW228" s="32"/>
      <c r="BQX228" s="20"/>
      <c r="BQY228" s="18"/>
      <c r="BQZ228" s="19"/>
      <c r="BRA228" s="28"/>
      <c r="BRB228" s="32"/>
      <c r="BRC228" s="20"/>
      <c r="BRD228" s="18"/>
      <c r="BRE228" s="19"/>
      <c r="BRF228" s="28"/>
      <c r="BRG228" s="32"/>
      <c r="BRH228" s="20"/>
      <c r="BRI228" s="18"/>
      <c r="BRJ228" s="19"/>
      <c r="BRK228" s="28"/>
      <c r="BRL228" s="32"/>
      <c r="BRM228" s="20"/>
      <c r="BRN228" s="18"/>
      <c r="BRO228" s="19"/>
      <c r="BRP228" s="28"/>
      <c r="BRQ228" s="32"/>
      <c r="BRR228" s="20"/>
      <c r="BRS228" s="18"/>
      <c r="BRT228" s="19"/>
      <c r="BRU228" s="28"/>
      <c r="BRV228" s="32"/>
      <c r="BRW228" s="20"/>
      <c r="BRX228" s="18"/>
      <c r="BRY228" s="19"/>
      <c r="BRZ228" s="28"/>
      <c r="BSA228" s="32"/>
      <c r="BSB228" s="20"/>
      <c r="BSC228" s="18"/>
      <c r="BSD228" s="19"/>
      <c r="BSE228" s="28"/>
      <c r="BSF228" s="32"/>
      <c r="BSG228" s="20"/>
      <c r="BSH228" s="18"/>
      <c r="BSI228" s="19"/>
      <c r="BSJ228" s="28"/>
      <c r="BSK228" s="32"/>
      <c r="BSL228" s="20"/>
      <c r="BSM228" s="18"/>
      <c r="BSN228" s="19"/>
      <c r="BSO228" s="28"/>
      <c r="BSP228" s="32"/>
      <c r="BSQ228" s="20"/>
      <c r="BSR228" s="18"/>
      <c r="BSS228" s="19"/>
      <c r="BST228" s="28"/>
      <c r="BSU228" s="32"/>
      <c r="BSV228" s="20"/>
      <c r="BSW228" s="18"/>
      <c r="BSX228" s="19"/>
      <c r="BSY228" s="28"/>
      <c r="BSZ228" s="32"/>
      <c r="BTA228" s="20"/>
      <c r="BTB228" s="18"/>
      <c r="BTC228" s="19"/>
      <c r="BTD228" s="28"/>
      <c r="BTE228" s="32"/>
      <c r="BTF228" s="20"/>
      <c r="BTG228" s="18"/>
      <c r="BTH228" s="19"/>
      <c r="BTI228" s="28"/>
      <c r="BTJ228" s="32"/>
      <c r="BTK228" s="20"/>
      <c r="BTL228" s="18"/>
      <c r="BTM228" s="19"/>
      <c r="BTN228" s="28"/>
      <c r="BTO228" s="32"/>
      <c r="BTP228" s="20"/>
      <c r="BTQ228" s="18"/>
      <c r="BTR228" s="19"/>
      <c r="BTS228" s="28"/>
      <c r="BTT228" s="32"/>
      <c r="BTU228" s="20"/>
      <c r="BTV228" s="18"/>
      <c r="BTW228" s="19"/>
      <c r="BTX228" s="28"/>
      <c r="BTY228" s="32"/>
      <c r="BTZ228" s="20"/>
      <c r="BUA228" s="18"/>
      <c r="BUB228" s="19"/>
      <c r="BUC228" s="28"/>
      <c r="BUD228" s="32"/>
      <c r="BUE228" s="20"/>
      <c r="BUF228" s="18"/>
      <c r="BUG228" s="19"/>
      <c r="BUH228" s="28"/>
      <c r="BUI228" s="32"/>
      <c r="BUJ228" s="20"/>
      <c r="BUK228" s="18"/>
      <c r="BUL228" s="19"/>
      <c r="BUM228" s="28"/>
      <c r="BUN228" s="32"/>
      <c r="BUO228" s="20"/>
      <c r="BUP228" s="18"/>
      <c r="BUQ228" s="19"/>
      <c r="BUR228" s="28"/>
      <c r="BUS228" s="32"/>
      <c r="BUT228" s="20"/>
      <c r="BUU228" s="18"/>
      <c r="BUV228" s="19"/>
      <c r="BUW228" s="28"/>
      <c r="BUX228" s="32"/>
      <c r="BUY228" s="20"/>
      <c r="BUZ228" s="18"/>
      <c r="BVA228" s="19"/>
      <c r="BVB228" s="28"/>
      <c r="BVC228" s="32"/>
      <c r="BVD228" s="20"/>
      <c r="BVE228" s="18"/>
      <c r="BVF228" s="19"/>
      <c r="BVG228" s="28"/>
      <c r="BVH228" s="32"/>
      <c r="BVI228" s="20"/>
      <c r="BVJ228" s="18"/>
      <c r="BVK228" s="19"/>
      <c r="BVL228" s="28"/>
      <c r="BVM228" s="32"/>
      <c r="BVN228" s="20"/>
      <c r="BVO228" s="18"/>
      <c r="BVP228" s="19"/>
      <c r="BVQ228" s="28"/>
      <c r="BVR228" s="32"/>
      <c r="BVS228" s="20"/>
      <c r="BVT228" s="18"/>
      <c r="BVU228" s="19"/>
      <c r="BVV228" s="28"/>
      <c r="BVW228" s="32"/>
      <c r="BVX228" s="20"/>
      <c r="BVY228" s="18"/>
      <c r="BVZ228" s="19"/>
      <c r="BWA228" s="28"/>
      <c r="BWB228" s="32"/>
      <c r="BWC228" s="20"/>
      <c r="BWD228" s="18"/>
      <c r="BWE228" s="19"/>
      <c r="BWF228" s="28"/>
      <c r="BWG228" s="32"/>
      <c r="BWH228" s="20"/>
      <c r="BWI228" s="18"/>
      <c r="BWJ228" s="19"/>
      <c r="BWK228" s="28"/>
      <c r="BWL228" s="32"/>
      <c r="BWM228" s="20"/>
      <c r="BWN228" s="18"/>
      <c r="BWO228" s="19"/>
      <c r="BWP228" s="28"/>
      <c r="BWQ228" s="32"/>
      <c r="BWR228" s="20"/>
      <c r="BWS228" s="18"/>
      <c r="BWT228" s="19"/>
      <c r="BWU228" s="28"/>
      <c r="BWV228" s="32"/>
      <c r="BWW228" s="20"/>
      <c r="BWX228" s="18"/>
      <c r="BWY228" s="19"/>
      <c r="BWZ228" s="28"/>
      <c r="BXA228" s="32"/>
      <c r="BXB228" s="20"/>
      <c r="BXC228" s="18"/>
      <c r="BXD228" s="19"/>
      <c r="BXE228" s="28"/>
      <c r="BXF228" s="32"/>
      <c r="BXG228" s="20"/>
      <c r="BXH228" s="18"/>
      <c r="BXI228" s="19"/>
      <c r="BXJ228" s="28"/>
      <c r="BXK228" s="32"/>
      <c r="BXL228" s="20"/>
      <c r="BXM228" s="18"/>
      <c r="BXN228" s="19"/>
      <c r="BXO228" s="28"/>
      <c r="BXP228" s="32"/>
      <c r="BXQ228" s="20"/>
      <c r="BXR228" s="18"/>
      <c r="BXS228" s="19"/>
      <c r="BXT228" s="28"/>
      <c r="BXU228" s="32"/>
      <c r="BXV228" s="20"/>
      <c r="BXW228" s="18"/>
      <c r="BXX228" s="19"/>
      <c r="BXY228" s="28"/>
      <c r="BXZ228" s="32"/>
      <c r="BYA228" s="20"/>
      <c r="BYB228" s="18"/>
      <c r="BYC228" s="19"/>
      <c r="BYD228" s="28"/>
      <c r="BYE228" s="32"/>
      <c r="BYF228" s="20"/>
      <c r="BYG228" s="18"/>
      <c r="BYH228" s="19"/>
      <c r="BYI228" s="28"/>
      <c r="BYJ228" s="32"/>
      <c r="BYK228" s="20"/>
      <c r="BYL228" s="18"/>
      <c r="BYM228" s="19"/>
      <c r="BYN228" s="28"/>
      <c r="BYO228" s="32"/>
      <c r="BYP228" s="20"/>
      <c r="BYQ228" s="18"/>
      <c r="BYR228" s="19"/>
      <c r="BYS228" s="28"/>
      <c r="BYT228" s="32"/>
      <c r="BYU228" s="20"/>
      <c r="BYV228" s="18"/>
      <c r="BYW228" s="19"/>
      <c r="BYX228" s="28"/>
      <c r="BYY228" s="32"/>
      <c r="BYZ228" s="20"/>
      <c r="BZA228" s="18"/>
      <c r="BZB228" s="19"/>
      <c r="BZC228" s="28"/>
      <c r="BZD228" s="32"/>
      <c r="BZE228" s="20"/>
      <c r="BZF228" s="18"/>
      <c r="BZG228" s="19"/>
      <c r="BZH228" s="28"/>
      <c r="BZI228" s="32"/>
      <c r="BZJ228" s="20"/>
      <c r="BZK228" s="18"/>
      <c r="BZL228" s="19"/>
      <c r="BZM228" s="28"/>
      <c r="BZN228" s="32"/>
      <c r="BZO228" s="20"/>
      <c r="BZP228" s="18"/>
      <c r="BZQ228" s="19"/>
      <c r="BZR228" s="28"/>
      <c r="BZS228" s="32"/>
      <c r="BZT228" s="20"/>
      <c r="BZU228" s="18"/>
      <c r="BZV228" s="19"/>
      <c r="BZW228" s="28"/>
      <c r="BZX228" s="32"/>
      <c r="BZY228" s="20"/>
      <c r="BZZ228" s="18"/>
      <c r="CAA228" s="19"/>
      <c r="CAB228" s="28"/>
      <c r="CAC228" s="32"/>
      <c r="CAD228" s="20"/>
      <c r="CAE228" s="18"/>
      <c r="CAF228" s="19"/>
      <c r="CAG228" s="28"/>
      <c r="CAH228" s="32"/>
      <c r="CAI228" s="20"/>
      <c r="CAJ228" s="18"/>
      <c r="CAK228" s="19"/>
      <c r="CAL228" s="28"/>
      <c r="CAM228" s="32"/>
      <c r="CAN228" s="20"/>
      <c r="CAO228" s="18"/>
      <c r="CAP228" s="19"/>
      <c r="CAQ228" s="28"/>
      <c r="CAR228" s="32"/>
      <c r="CAS228" s="20"/>
      <c r="CAT228" s="18"/>
      <c r="CAU228" s="19"/>
      <c r="CAV228" s="28"/>
      <c r="CAW228" s="32"/>
      <c r="CAX228" s="20"/>
      <c r="CAY228" s="18"/>
      <c r="CAZ228" s="19"/>
      <c r="CBA228" s="28"/>
      <c r="CBB228" s="32"/>
      <c r="CBC228" s="20"/>
      <c r="CBD228" s="18"/>
      <c r="CBE228" s="19"/>
      <c r="CBF228" s="28"/>
      <c r="CBG228" s="32"/>
      <c r="CBH228" s="20"/>
      <c r="CBI228" s="18"/>
      <c r="CBJ228" s="19"/>
      <c r="CBK228" s="28"/>
      <c r="CBL228" s="32"/>
      <c r="CBM228" s="20"/>
      <c r="CBN228" s="18"/>
      <c r="CBO228" s="19"/>
      <c r="CBP228" s="28"/>
      <c r="CBQ228" s="32"/>
      <c r="CBR228" s="20"/>
      <c r="CBS228" s="18"/>
      <c r="CBT228" s="19"/>
      <c r="CBU228" s="28"/>
      <c r="CBV228" s="32"/>
      <c r="CBW228" s="20"/>
      <c r="CBX228" s="18"/>
      <c r="CBY228" s="19"/>
      <c r="CBZ228" s="28"/>
      <c r="CCA228" s="32"/>
      <c r="CCB228" s="20"/>
      <c r="CCC228" s="18"/>
      <c r="CCD228" s="19"/>
      <c r="CCE228" s="28"/>
      <c r="CCF228" s="32"/>
      <c r="CCG228" s="20"/>
      <c r="CCH228" s="18"/>
      <c r="CCI228" s="19"/>
      <c r="CCJ228" s="28"/>
      <c r="CCK228" s="32"/>
      <c r="CCL228" s="20"/>
      <c r="CCM228" s="18"/>
      <c r="CCN228" s="19"/>
      <c r="CCO228" s="28"/>
      <c r="CCP228" s="32"/>
      <c r="CCQ228" s="20"/>
      <c r="CCR228" s="18"/>
      <c r="CCS228" s="19"/>
      <c r="CCT228" s="28"/>
      <c r="CCU228" s="32"/>
      <c r="CCV228" s="20"/>
      <c r="CCW228" s="18"/>
      <c r="CCX228" s="19"/>
      <c r="CCY228" s="28"/>
      <c r="CCZ228" s="32"/>
      <c r="CDA228" s="20"/>
      <c r="CDB228" s="18"/>
      <c r="CDC228" s="19"/>
      <c r="CDD228" s="28"/>
      <c r="CDE228" s="32"/>
      <c r="CDF228" s="20"/>
      <c r="CDG228" s="18"/>
      <c r="CDH228" s="19"/>
      <c r="CDI228" s="28"/>
      <c r="CDJ228" s="32"/>
      <c r="CDK228" s="20"/>
      <c r="CDL228" s="18"/>
      <c r="CDM228" s="19"/>
      <c r="CDN228" s="28"/>
      <c r="CDO228" s="32"/>
      <c r="CDP228" s="20"/>
      <c r="CDQ228" s="18"/>
      <c r="CDR228" s="19"/>
      <c r="CDS228" s="28"/>
      <c r="CDT228" s="32"/>
      <c r="CDU228" s="20"/>
      <c r="CDV228" s="18"/>
      <c r="CDW228" s="19"/>
      <c r="CDX228" s="28"/>
      <c r="CDY228" s="32"/>
      <c r="CDZ228" s="20"/>
      <c r="CEA228" s="18"/>
      <c r="CEB228" s="19"/>
      <c r="CEC228" s="28"/>
      <c r="CED228" s="32"/>
      <c r="CEE228" s="20"/>
      <c r="CEF228" s="18"/>
      <c r="CEG228" s="19"/>
      <c r="CEH228" s="28"/>
      <c r="CEI228" s="32"/>
      <c r="CEJ228" s="20"/>
      <c r="CEK228" s="18"/>
      <c r="CEL228" s="19"/>
      <c r="CEM228" s="28"/>
      <c r="CEN228" s="32"/>
      <c r="CEO228" s="20"/>
      <c r="CEP228" s="18"/>
      <c r="CEQ228" s="19"/>
      <c r="CER228" s="28"/>
      <c r="CES228" s="32"/>
      <c r="CET228" s="20"/>
      <c r="CEU228" s="18"/>
      <c r="CEV228" s="19"/>
      <c r="CEW228" s="28"/>
      <c r="CEX228" s="32"/>
      <c r="CEY228" s="20"/>
      <c r="CEZ228" s="18"/>
      <c r="CFA228" s="19"/>
      <c r="CFB228" s="28"/>
      <c r="CFC228" s="32"/>
      <c r="CFD228" s="20"/>
      <c r="CFE228" s="18"/>
      <c r="CFF228" s="19"/>
      <c r="CFG228" s="28"/>
      <c r="CFH228" s="32"/>
      <c r="CFI228" s="20"/>
      <c r="CFJ228" s="18"/>
      <c r="CFK228" s="19"/>
      <c r="CFL228" s="28"/>
      <c r="CFM228" s="32"/>
      <c r="CFN228" s="20"/>
      <c r="CFO228" s="18"/>
      <c r="CFP228" s="19"/>
      <c r="CFQ228" s="28"/>
      <c r="CFR228" s="32"/>
      <c r="CFS228" s="20"/>
      <c r="CFT228" s="18"/>
      <c r="CFU228" s="19"/>
      <c r="CFV228" s="28"/>
      <c r="CFW228" s="32"/>
      <c r="CFX228" s="20"/>
      <c r="CFY228" s="18"/>
      <c r="CFZ228" s="19"/>
      <c r="CGA228" s="28"/>
      <c r="CGB228" s="32"/>
      <c r="CGC228" s="20"/>
      <c r="CGD228" s="18"/>
      <c r="CGE228" s="19"/>
      <c r="CGF228" s="28"/>
      <c r="CGG228" s="32"/>
      <c r="CGH228" s="20"/>
      <c r="CGI228" s="18"/>
      <c r="CGJ228" s="19"/>
      <c r="CGK228" s="28"/>
      <c r="CGL228" s="32"/>
      <c r="CGM228" s="20"/>
      <c r="CGN228" s="18"/>
      <c r="CGO228" s="19"/>
      <c r="CGP228" s="28"/>
      <c r="CGQ228" s="32"/>
      <c r="CGR228" s="20"/>
      <c r="CGS228" s="18"/>
      <c r="CGT228" s="19"/>
      <c r="CGU228" s="28"/>
      <c r="CGV228" s="32"/>
      <c r="CGW228" s="20"/>
      <c r="CGX228" s="18"/>
      <c r="CGY228" s="19"/>
      <c r="CGZ228" s="28"/>
      <c r="CHA228" s="32"/>
      <c r="CHB228" s="20"/>
      <c r="CHC228" s="18"/>
      <c r="CHD228" s="19"/>
      <c r="CHE228" s="28"/>
      <c r="CHF228" s="32"/>
      <c r="CHG228" s="20"/>
      <c r="CHH228" s="18"/>
      <c r="CHI228" s="19"/>
      <c r="CHJ228" s="28"/>
      <c r="CHK228" s="32"/>
      <c r="CHL228" s="20"/>
      <c r="CHM228" s="18"/>
      <c r="CHN228" s="19"/>
      <c r="CHO228" s="28"/>
      <c r="CHP228" s="32"/>
      <c r="CHQ228" s="20"/>
      <c r="CHR228" s="18"/>
      <c r="CHS228" s="19"/>
      <c r="CHT228" s="28"/>
      <c r="CHU228" s="32"/>
      <c r="CHV228" s="20"/>
      <c r="CHW228" s="18"/>
      <c r="CHX228" s="19"/>
      <c r="CHY228" s="28"/>
      <c r="CHZ228" s="32"/>
      <c r="CIA228" s="20"/>
      <c r="CIB228" s="18"/>
      <c r="CIC228" s="19"/>
      <c r="CID228" s="28"/>
      <c r="CIE228" s="32"/>
      <c r="CIF228" s="20"/>
      <c r="CIG228" s="18"/>
      <c r="CIH228" s="19"/>
      <c r="CII228" s="28"/>
      <c r="CIJ228" s="32"/>
      <c r="CIK228" s="20"/>
      <c r="CIL228" s="18"/>
      <c r="CIM228" s="19"/>
      <c r="CIN228" s="28"/>
      <c r="CIO228" s="32"/>
      <c r="CIP228" s="20"/>
      <c r="CIQ228" s="18"/>
      <c r="CIR228" s="19"/>
      <c r="CIS228" s="28"/>
      <c r="CIT228" s="32"/>
      <c r="CIU228" s="20"/>
      <c r="CIV228" s="18"/>
      <c r="CIW228" s="19"/>
      <c r="CIX228" s="28"/>
      <c r="CIY228" s="32"/>
      <c r="CIZ228" s="20"/>
      <c r="CJA228" s="18"/>
      <c r="CJB228" s="19"/>
      <c r="CJC228" s="28"/>
      <c r="CJD228" s="32"/>
      <c r="CJE228" s="20"/>
      <c r="CJF228" s="18"/>
      <c r="CJG228" s="19"/>
      <c r="CJH228" s="28"/>
      <c r="CJI228" s="32"/>
      <c r="CJJ228" s="20"/>
      <c r="CJK228" s="18"/>
      <c r="CJL228" s="19"/>
      <c r="CJM228" s="28"/>
      <c r="CJN228" s="32"/>
      <c r="CJO228" s="20"/>
      <c r="CJP228" s="18"/>
      <c r="CJQ228" s="19"/>
      <c r="CJR228" s="28"/>
      <c r="CJS228" s="32"/>
      <c r="CJT228" s="20"/>
      <c r="CJU228" s="18"/>
      <c r="CJV228" s="19"/>
      <c r="CJW228" s="28"/>
      <c r="CJX228" s="32"/>
      <c r="CJY228" s="20"/>
      <c r="CJZ228" s="18"/>
      <c r="CKA228" s="19"/>
      <c r="CKB228" s="28"/>
      <c r="CKC228" s="32"/>
      <c r="CKD228" s="20"/>
      <c r="CKE228" s="18"/>
      <c r="CKF228" s="19"/>
      <c r="CKG228" s="28"/>
      <c r="CKH228" s="32"/>
      <c r="CKI228" s="20"/>
      <c r="CKJ228" s="18"/>
      <c r="CKK228" s="19"/>
      <c r="CKL228" s="28"/>
      <c r="CKM228" s="32"/>
      <c r="CKN228" s="20"/>
      <c r="CKO228" s="18"/>
      <c r="CKP228" s="19"/>
      <c r="CKQ228" s="28"/>
      <c r="CKR228" s="32"/>
      <c r="CKS228" s="20"/>
      <c r="CKT228" s="18"/>
      <c r="CKU228" s="19"/>
      <c r="CKV228" s="28"/>
      <c r="CKW228" s="32"/>
      <c r="CKX228" s="20"/>
      <c r="CKY228" s="18"/>
      <c r="CKZ228" s="19"/>
      <c r="CLA228" s="28"/>
      <c r="CLB228" s="32"/>
      <c r="CLC228" s="20"/>
      <c r="CLD228" s="18"/>
      <c r="CLE228" s="19"/>
      <c r="CLF228" s="28"/>
      <c r="CLG228" s="32"/>
      <c r="CLH228" s="20"/>
      <c r="CLI228" s="18"/>
      <c r="CLJ228" s="19"/>
      <c r="CLK228" s="28"/>
      <c r="CLL228" s="32"/>
      <c r="CLM228" s="20"/>
      <c r="CLN228" s="18"/>
      <c r="CLO228" s="19"/>
      <c r="CLP228" s="28"/>
      <c r="CLQ228" s="32"/>
      <c r="CLR228" s="20"/>
      <c r="CLS228" s="18"/>
      <c r="CLT228" s="19"/>
      <c r="CLU228" s="28"/>
      <c r="CLV228" s="32"/>
      <c r="CLW228" s="20"/>
      <c r="CLX228" s="18"/>
      <c r="CLY228" s="19"/>
      <c r="CLZ228" s="28"/>
      <c r="CMA228" s="32"/>
      <c r="CMB228" s="20"/>
      <c r="CMC228" s="18"/>
      <c r="CMD228" s="19"/>
      <c r="CME228" s="28"/>
      <c r="CMF228" s="32"/>
      <c r="CMG228" s="20"/>
      <c r="CMH228" s="18"/>
      <c r="CMI228" s="19"/>
      <c r="CMJ228" s="28"/>
      <c r="CMK228" s="32"/>
      <c r="CML228" s="20"/>
      <c r="CMM228" s="18"/>
      <c r="CMN228" s="19"/>
      <c r="CMO228" s="28"/>
      <c r="CMP228" s="32"/>
      <c r="CMQ228" s="20"/>
      <c r="CMR228" s="18"/>
      <c r="CMS228" s="19"/>
      <c r="CMT228" s="28"/>
      <c r="CMU228" s="32"/>
      <c r="CMV228" s="20"/>
      <c r="CMW228" s="18"/>
      <c r="CMX228" s="19"/>
      <c r="CMY228" s="28"/>
      <c r="CMZ228" s="32"/>
      <c r="CNA228" s="20"/>
      <c r="CNB228" s="18"/>
      <c r="CNC228" s="19"/>
      <c r="CND228" s="28"/>
      <c r="CNE228" s="32"/>
      <c r="CNF228" s="20"/>
      <c r="CNG228" s="18"/>
      <c r="CNH228" s="19"/>
      <c r="CNI228" s="28"/>
      <c r="CNJ228" s="32"/>
      <c r="CNK228" s="20"/>
      <c r="CNL228" s="18"/>
      <c r="CNM228" s="19"/>
      <c r="CNN228" s="28"/>
      <c r="CNO228" s="32"/>
      <c r="CNP228" s="20"/>
      <c r="CNQ228" s="18"/>
      <c r="CNR228" s="19"/>
      <c r="CNS228" s="28"/>
      <c r="CNT228" s="32"/>
      <c r="CNU228" s="20"/>
      <c r="CNV228" s="18"/>
      <c r="CNW228" s="19"/>
      <c r="CNX228" s="28"/>
      <c r="CNY228" s="32"/>
      <c r="CNZ228" s="20"/>
      <c r="COA228" s="18"/>
      <c r="COB228" s="19"/>
      <c r="COC228" s="28"/>
      <c r="COD228" s="32"/>
      <c r="COE228" s="20"/>
      <c r="COF228" s="18"/>
      <c r="COG228" s="19"/>
      <c r="COH228" s="28"/>
      <c r="COI228" s="32"/>
      <c r="COJ228" s="20"/>
      <c r="COK228" s="18"/>
      <c r="COL228" s="19"/>
      <c r="COM228" s="28"/>
      <c r="CON228" s="32"/>
      <c r="COO228" s="20"/>
      <c r="COP228" s="18"/>
      <c r="COQ228" s="19"/>
      <c r="COR228" s="28"/>
      <c r="COS228" s="32"/>
      <c r="COT228" s="20"/>
      <c r="COU228" s="18"/>
      <c r="COV228" s="19"/>
      <c r="COW228" s="28"/>
      <c r="COX228" s="32"/>
      <c r="COY228" s="20"/>
      <c r="COZ228" s="18"/>
      <c r="CPA228" s="19"/>
      <c r="CPB228" s="28"/>
      <c r="CPC228" s="32"/>
      <c r="CPD228" s="20"/>
      <c r="CPE228" s="18"/>
      <c r="CPF228" s="19"/>
      <c r="CPG228" s="28"/>
      <c r="CPH228" s="32"/>
      <c r="CPI228" s="20"/>
      <c r="CPJ228" s="18"/>
      <c r="CPK228" s="19"/>
      <c r="CPL228" s="28"/>
      <c r="CPM228" s="32"/>
      <c r="CPN228" s="20"/>
      <c r="CPO228" s="18"/>
      <c r="CPP228" s="19"/>
      <c r="CPQ228" s="28"/>
      <c r="CPR228" s="32"/>
      <c r="CPS228" s="20"/>
      <c r="CPT228" s="18"/>
      <c r="CPU228" s="19"/>
      <c r="CPV228" s="28"/>
      <c r="CPW228" s="32"/>
      <c r="CPX228" s="20"/>
      <c r="CPY228" s="18"/>
      <c r="CPZ228" s="19"/>
      <c r="CQA228" s="28"/>
      <c r="CQB228" s="32"/>
      <c r="CQC228" s="20"/>
      <c r="CQD228" s="18"/>
      <c r="CQE228" s="19"/>
      <c r="CQF228" s="28"/>
      <c r="CQG228" s="32"/>
      <c r="CQH228" s="20"/>
      <c r="CQI228" s="18"/>
      <c r="CQJ228" s="19"/>
      <c r="CQK228" s="28"/>
      <c r="CQL228" s="32"/>
      <c r="CQM228" s="20"/>
      <c r="CQN228" s="18"/>
      <c r="CQO228" s="19"/>
      <c r="CQP228" s="28"/>
      <c r="CQQ228" s="32"/>
      <c r="CQR228" s="20"/>
      <c r="CQS228" s="18"/>
      <c r="CQT228" s="19"/>
      <c r="CQU228" s="28"/>
      <c r="CQV228" s="32"/>
      <c r="CQW228" s="20"/>
      <c r="CQX228" s="18"/>
      <c r="CQY228" s="19"/>
      <c r="CQZ228" s="28"/>
      <c r="CRA228" s="32"/>
      <c r="CRB228" s="20"/>
      <c r="CRC228" s="18"/>
      <c r="CRD228" s="19"/>
      <c r="CRE228" s="28"/>
      <c r="CRF228" s="32"/>
      <c r="CRG228" s="20"/>
      <c r="CRH228" s="18"/>
      <c r="CRI228" s="19"/>
      <c r="CRJ228" s="28"/>
      <c r="CRK228" s="32"/>
      <c r="CRL228" s="20"/>
      <c r="CRM228" s="18"/>
      <c r="CRN228" s="19"/>
      <c r="CRO228" s="28"/>
      <c r="CRP228" s="32"/>
      <c r="CRQ228" s="20"/>
      <c r="CRR228" s="18"/>
      <c r="CRS228" s="19"/>
      <c r="CRT228" s="28"/>
      <c r="CRU228" s="32"/>
      <c r="CRV228" s="20"/>
      <c r="CRW228" s="18"/>
      <c r="CRX228" s="19"/>
      <c r="CRY228" s="28"/>
      <c r="CRZ228" s="32"/>
      <c r="CSA228" s="20"/>
      <c r="CSB228" s="18"/>
      <c r="CSC228" s="19"/>
      <c r="CSD228" s="28"/>
      <c r="CSE228" s="32"/>
      <c r="CSF228" s="20"/>
      <c r="CSG228" s="18"/>
      <c r="CSH228" s="19"/>
      <c r="CSI228" s="28"/>
      <c r="CSJ228" s="32"/>
      <c r="CSK228" s="20"/>
      <c r="CSL228" s="18"/>
      <c r="CSM228" s="19"/>
      <c r="CSN228" s="28"/>
      <c r="CSO228" s="32"/>
      <c r="CSP228" s="20"/>
      <c r="CSQ228" s="18"/>
      <c r="CSR228" s="19"/>
      <c r="CSS228" s="28"/>
      <c r="CST228" s="32"/>
      <c r="CSU228" s="20"/>
      <c r="CSV228" s="18"/>
      <c r="CSW228" s="19"/>
      <c r="CSX228" s="28"/>
      <c r="CSY228" s="32"/>
      <c r="CSZ228" s="20"/>
      <c r="CTA228" s="18"/>
      <c r="CTB228" s="19"/>
      <c r="CTC228" s="28"/>
      <c r="CTD228" s="32"/>
      <c r="CTE228" s="20"/>
      <c r="CTF228" s="18"/>
      <c r="CTG228" s="19"/>
      <c r="CTH228" s="28"/>
      <c r="CTI228" s="32"/>
      <c r="CTJ228" s="20"/>
      <c r="CTK228" s="18"/>
      <c r="CTL228" s="19"/>
      <c r="CTM228" s="28"/>
      <c r="CTN228" s="32"/>
      <c r="CTO228" s="20"/>
      <c r="CTP228" s="18"/>
      <c r="CTQ228" s="19"/>
      <c r="CTR228" s="28"/>
      <c r="CTS228" s="32"/>
      <c r="CTT228" s="20"/>
      <c r="CTU228" s="18"/>
      <c r="CTV228" s="19"/>
      <c r="CTW228" s="28"/>
      <c r="CTX228" s="32"/>
      <c r="CTY228" s="20"/>
      <c r="CTZ228" s="18"/>
      <c r="CUA228" s="19"/>
      <c r="CUB228" s="28"/>
      <c r="CUC228" s="32"/>
      <c r="CUD228" s="20"/>
      <c r="CUE228" s="18"/>
      <c r="CUF228" s="19"/>
      <c r="CUG228" s="28"/>
      <c r="CUH228" s="32"/>
      <c r="CUI228" s="20"/>
      <c r="CUJ228" s="18"/>
      <c r="CUK228" s="19"/>
      <c r="CUL228" s="28"/>
      <c r="CUM228" s="32"/>
      <c r="CUN228" s="20"/>
      <c r="CUO228" s="18"/>
      <c r="CUP228" s="19"/>
      <c r="CUQ228" s="28"/>
      <c r="CUR228" s="32"/>
      <c r="CUS228" s="20"/>
      <c r="CUT228" s="18"/>
      <c r="CUU228" s="19"/>
      <c r="CUV228" s="28"/>
      <c r="CUW228" s="32"/>
      <c r="CUX228" s="20"/>
      <c r="CUY228" s="18"/>
      <c r="CUZ228" s="19"/>
      <c r="CVA228" s="28"/>
      <c r="CVB228" s="32"/>
      <c r="CVC228" s="20"/>
      <c r="CVD228" s="18"/>
      <c r="CVE228" s="19"/>
      <c r="CVF228" s="28"/>
      <c r="CVG228" s="32"/>
      <c r="CVH228" s="20"/>
      <c r="CVI228" s="18"/>
      <c r="CVJ228" s="19"/>
      <c r="CVK228" s="28"/>
      <c r="CVL228" s="32"/>
      <c r="CVM228" s="20"/>
      <c r="CVN228" s="18"/>
      <c r="CVO228" s="19"/>
      <c r="CVP228" s="28"/>
      <c r="CVQ228" s="32"/>
      <c r="CVR228" s="20"/>
      <c r="CVS228" s="18"/>
      <c r="CVT228" s="19"/>
      <c r="CVU228" s="28"/>
      <c r="CVV228" s="32"/>
      <c r="CVW228" s="20"/>
      <c r="CVX228" s="18"/>
      <c r="CVY228" s="19"/>
      <c r="CVZ228" s="28"/>
      <c r="CWA228" s="32"/>
      <c r="CWB228" s="20"/>
      <c r="CWC228" s="18"/>
      <c r="CWD228" s="19"/>
      <c r="CWE228" s="28"/>
      <c r="CWF228" s="32"/>
      <c r="CWG228" s="20"/>
      <c r="CWH228" s="18"/>
      <c r="CWI228" s="19"/>
      <c r="CWJ228" s="28"/>
      <c r="CWK228" s="32"/>
      <c r="CWL228" s="20"/>
      <c r="CWM228" s="18"/>
      <c r="CWN228" s="19"/>
      <c r="CWO228" s="28"/>
      <c r="CWP228" s="32"/>
      <c r="CWQ228" s="20"/>
      <c r="CWR228" s="18"/>
      <c r="CWS228" s="19"/>
      <c r="CWT228" s="28"/>
      <c r="CWU228" s="32"/>
      <c r="CWV228" s="20"/>
      <c r="CWW228" s="18"/>
      <c r="CWX228" s="19"/>
      <c r="CWY228" s="28"/>
      <c r="CWZ228" s="32"/>
      <c r="CXA228" s="20"/>
      <c r="CXB228" s="18"/>
      <c r="CXC228" s="19"/>
      <c r="CXD228" s="28"/>
      <c r="CXE228" s="32"/>
      <c r="CXF228" s="20"/>
      <c r="CXG228" s="18"/>
      <c r="CXH228" s="19"/>
      <c r="CXI228" s="28"/>
      <c r="CXJ228" s="32"/>
      <c r="CXK228" s="20"/>
      <c r="CXL228" s="18"/>
      <c r="CXM228" s="19"/>
      <c r="CXN228" s="28"/>
      <c r="CXO228" s="32"/>
      <c r="CXP228" s="20"/>
      <c r="CXQ228" s="18"/>
      <c r="CXR228" s="19"/>
      <c r="CXS228" s="28"/>
      <c r="CXT228" s="32"/>
      <c r="CXU228" s="20"/>
      <c r="CXV228" s="18"/>
      <c r="CXW228" s="19"/>
      <c r="CXX228" s="28"/>
      <c r="CXY228" s="32"/>
      <c r="CXZ228" s="20"/>
      <c r="CYA228" s="18"/>
      <c r="CYB228" s="19"/>
      <c r="CYC228" s="28"/>
      <c r="CYD228" s="32"/>
      <c r="CYE228" s="20"/>
      <c r="CYF228" s="18"/>
      <c r="CYG228" s="19"/>
      <c r="CYH228" s="28"/>
      <c r="CYI228" s="32"/>
      <c r="CYJ228" s="20"/>
      <c r="CYK228" s="18"/>
      <c r="CYL228" s="19"/>
      <c r="CYM228" s="28"/>
      <c r="CYN228" s="32"/>
      <c r="CYO228" s="20"/>
      <c r="CYP228" s="18"/>
      <c r="CYQ228" s="19"/>
      <c r="CYR228" s="28"/>
      <c r="CYS228" s="32"/>
      <c r="CYT228" s="20"/>
      <c r="CYU228" s="18"/>
      <c r="CYV228" s="19"/>
      <c r="CYW228" s="28"/>
      <c r="CYX228" s="32"/>
      <c r="CYY228" s="20"/>
      <c r="CYZ228" s="18"/>
      <c r="CZA228" s="19"/>
      <c r="CZB228" s="28"/>
      <c r="CZC228" s="32"/>
      <c r="CZD228" s="20"/>
      <c r="CZE228" s="18"/>
      <c r="CZF228" s="19"/>
      <c r="CZG228" s="28"/>
      <c r="CZH228" s="32"/>
      <c r="CZI228" s="20"/>
      <c r="CZJ228" s="18"/>
      <c r="CZK228" s="19"/>
      <c r="CZL228" s="28"/>
      <c r="CZM228" s="32"/>
      <c r="CZN228" s="20"/>
      <c r="CZO228" s="18"/>
      <c r="CZP228" s="19"/>
      <c r="CZQ228" s="28"/>
      <c r="CZR228" s="32"/>
      <c r="CZS228" s="20"/>
      <c r="CZT228" s="18"/>
      <c r="CZU228" s="19"/>
      <c r="CZV228" s="28"/>
      <c r="CZW228" s="32"/>
      <c r="CZX228" s="20"/>
      <c r="CZY228" s="18"/>
      <c r="CZZ228" s="19"/>
      <c r="DAA228" s="28"/>
      <c r="DAB228" s="32"/>
      <c r="DAC228" s="20"/>
      <c r="DAD228" s="18"/>
      <c r="DAE228" s="19"/>
      <c r="DAF228" s="28"/>
      <c r="DAG228" s="32"/>
      <c r="DAH228" s="20"/>
      <c r="DAI228" s="18"/>
      <c r="DAJ228" s="19"/>
      <c r="DAK228" s="28"/>
      <c r="DAL228" s="32"/>
      <c r="DAM228" s="20"/>
      <c r="DAN228" s="18"/>
      <c r="DAO228" s="19"/>
      <c r="DAP228" s="28"/>
      <c r="DAQ228" s="32"/>
      <c r="DAR228" s="20"/>
      <c r="DAS228" s="18"/>
      <c r="DAT228" s="19"/>
      <c r="DAU228" s="28"/>
      <c r="DAV228" s="32"/>
      <c r="DAW228" s="20"/>
      <c r="DAX228" s="18"/>
      <c r="DAY228" s="19"/>
      <c r="DAZ228" s="28"/>
      <c r="DBA228" s="32"/>
      <c r="DBB228" s="20"/>
      <c r="DBC228" s="18"/>
      <c r="DBD228" s="19"/>
      <c r="DBE228" s="28"/>
      <c r="DBF228" s="32"/>
      <c r="DBG228" s="20"/>
      <c r="DBH228" s="18"/>
      <c r="DBI228" s="19"/>
      <c r="DBJ228" s="28"/>
      <c r="DBK228" s="32"/>
      <c r="DBL228" s="20"/>
      <c r="DBM228" s="18"/>
      <c r="DBN228" s="19"/>
      <c r="DBO228" s="28"/>
      <c r="DBP228" s="32"/>
      <c r="DBQ228" s="20"/>
      <c r="DBR228" s="18"/>
      <c r="DBS228" s="19"/>
      <c r="DBT228" s="28"/>
      <c r="DBU228" s="32"/>
      <c r="DBV228" s="20"/>
      <c r="DBW228" s="18"/>
      <c r="DBX228" s="19"/>
      <c r="DBY228" s="28"/>
      <c r="DBZ228" s="32"/>
      <c r="DCA228" s="20"/>
      <c r="DCB228" s="18"/>
      <c r="DCC228" s="19"/>
      <c r="DCD228" s="28"/>
      <c r="DCE228" s="32"/>
      <c r="DCF228" s="20"/>
      <c r="DCG228" s="18"/>
      <c r="DCH228" s="19"/>
      <c r="DCI228" s="28"/>
      <c r="DCJ228" s="32"/>
      <c r="DCK228" s="20"/>
      <c r="DCL228" s="18"/>
      <c r="DCM228" s="19"/>
      <c r="DCN228" s="28"/>
      <c r="DCO228" s="32"/>
      <c r="DCP228" s="20"/>
      <c r="DCQ228" s="18"/>
      <c r="DCR228" s="19"/>
      <c r="DCS228" s="28"/>
      <c r="DCT228" s="32"/>
      <c r="DCU228" s="20"/>
      <c r="DCV228" s="18"/>
      <c r="DCW228" s="19"/>
      <c r="DCX228" s="28"/>
      <c r="DCY228" s="32"/>
      <c r="DCZ228" s="20"/>
      <c r="DDA228" s="18"/>
      <c r="DDB228" s="19"/>
      <c r="DDC228" s="28"/>
      <c r="DDD228" s="32"/>
      <c r="DDE228" s="20"/>
      <c r="DDF228" s="18"/>
      <c r="DDG228" s="19"/>
      <c r="DDH228" s="28"/>
      <c r="DDI228" s="32"/>
      <c r="DDJ228" s="20"/>
      <c r="DDK228" s="18"/>
      <c r="DDL228" s="19"/>
      <c r="DDM228" s="28"/>
      <c r="DDN228" s="32"/>
      <c r="DDO228" s="20"/>
      <c r="DDP228" s="18"/>
      <c r="DDQ228" s="19"/>
      <c r="DDR228" s="28"/>
      <c r="DDS228" s="32"/>
      <c r="DDT228" s="20"/>
      <c r="DDU228" s="18"/>
      <c r="DDV228" s="19"/>
      <c r="DDW228" s="28"/>
      <c r="DDX228" s="32"/>
      <c r="DDY228" s="20"/>
      <c r="DDZ228" s="18"/>
      <c r="DEA228" s="19"/>
      <c r="DEB228" s="28"/>
      <c r="DEC228" s="32"/>
      <c r="DED228" s="20"/>
      <c r="DEE228" s="18"/>
      <c r="DEF228" s="19"/>
      <c r="DEG228" s="28"/>
      <c r="DEH228" s="32"/>
      <c r="DEI228" s="20"/>
      <c r="DEJ228" s="18"/>
      <c r="DEK228" s="19"/>
      <c r="DEL228" s="28"/>
      <c r="DEM228" s="32"/>
      <c r="DEN228" s="20"/>
      <c r="DEO228" s="18"/>
      <c r="DEP228" s="19"/>
      <c r="DEQ228" s="28"/>
      <c r="DER228" s="32"/>
      <c r="DES228" s="20"/>
      <c r="DET228" s="18"/>
      <c r="DEU228" s="19"/>
      <c r="DEV228" s="28"/>
      <c r="DEW228" s="32"/>
      <c r="DEX228" s="20"/>
      <c r="DEY228" s="18"/>
      <c r="DEZ228" s="19"/>
      <c r="DFA228" s="28"/>
      <c r="DFB228" s="32"/>
      <c r="DFC228" s="20"/>
      <c r="DFD228" s="18"/>
      <c r="DFE228" s="19"/>
      <c r="DFF228" s="28"/>
      <c r="DFG228" s="32"/>
      <c r="DFH228" s="20"/>
      <c r="DFI228" s="18"/>
      <c r="DFJ228" s="19"/>
      <c r="DFK228" s="28"/>
      <c r="DFL228" s="32"/>
      <c r="DFM228" s="20"/>
      <c r="DFN228" s="18"/>
      <c r="DFO228" s="19"/>
      <c r="DFP228" s="28"/>
      <c r="DFQ228" s="32"/>
      <c r="DFR228" s="20"/>
      <c r="DFS228" s="18"/>
      <c r="DFT228" s="19"/>
      <c r="DFU228" s="28"/>
      <c r="DFV228" s="32"/>
      <c r="DFW228" s="20"/>
      <c r="DFX228" s="18"/>
      <c r="DFY228" s="19"/>
      <c r="DFZ228" s="28"/>
      <c r="DGA228" s="32"/>
      <c r="DGB228" s="20"/>
      <c r="DGC228" s="18"/>
      <c r="DGD228" s="19"/>
      <c r="DGE228" s="28"/>
      <c r="DGF228" s="32"/>
      <c r="DGG228" s="20"/>
      <c r="DGH228" s="18"/>
      <c r="DGI228" s="19"/>
      <c r="DGJ228" s="28"/>
      <c r="DGK228" s="32"/>
      <c r="DGL228" s="20"/>
      <c r="DGM228" s="18"/>
      <c r="DGN228" s="19"/>
      <c r="DGO228" s="28"/>
      <c r="DGP228" s="32"/>
      <c r="DGQ228" s="20"/>
      <c r="DGR228" s="18"/>
      <c r="DGS228" s="19"/>
      <c r="DGT228" s="28"/>
      <c r="DGU228" s="32"/>
      <c r="DGV228" s="20"/>
      <c r="DGW228" s="18"/>
      <c r="DGX228" s="19"/>
      <c r="DGY228" s="28"/>
      <c r="DGZ228" s="32"/>
      <c r="DHA228" s="20"/>
      <c r="DHB228" s="18"/>
      <c r="DHC228" s="19"/>
      <c r="DHD228" s="28"/>
      <c r="DHE228" s="32"/>
      <c r="DHF228" s="20"/>
      <c r="DHG228" s="18"/>
      <c r="DHH228" s="19"/>
      <c r="DHI228" s="28"/>
      <c r="DHJ228" s="32"/>
      <c r="DHK228" s="20"/>
      <c r="DHL228" s="18"/>
      <c r="DHM228" s="19"/>
      <c r="DHN228" s="28"/>
      <c r="DHO228" s="32"/>
      <c r="DHP228" s="20"/>
      <c r="DHQ228" s="18"/>
      <c r="DHR228" s="19"/>
      <c r="DHS228" s="28"/>
      <c r="DHT228" s="32"/>
      <c r="DHU228" s="20"/>
      <c r="DHV228" s="18"/>
      <c r="DHW228" s="19"/>
      <c r="DHX228" s="28"/>
      <c r="DHY228" s="32"/>
      <c r="DHZ228" s="20"/>
      <c r="DIA228" s="18"/>
      <c r="DIB228" s="19"/>
      <c r="DIC228" s="28"/>
      <c r="DID228" s="32"/>
      <c r="DIE228" s="20"/>
      <c r="DIF228" s="18"/>
      <c r="DIG228" s="19"/>
      <c r="DIH228" s="28"/>
      <c r="DII228" s="32"/>
      <c r="DIJ228" s="20"/>
      <c r="DIK228" s="18"/>
      <c r="DIL228" s="19"/>
      <c r="DIM228" s="28"/>
      <c r="DIN228" s="32"/>
      <c r="DIO228" s="20"/>
      <c r="DIP228" s="18"/>
      <c r="DIQ228" s="19"/>
      <c r="DIR228" s="28"/>
      <c r="DIS228" s="32"/>
      <c r="DIT228" s="20"/>
      <c r="DIU228" s="18"/>
      <c r="DIV228" s="19"/>
      <c r="DIW228" s="28"/>
      <c r="DIX228" s="32"/>
      <c r="DIY228" s="20"/>
      <c r="DIZ228" s="18"/>
      <c r="DJA228" s="19"/>
      <c r="DJB228" s="28"/>
      <c r="DJC228" s="32"/>
      <c r="DJD228" s="20"/>
      <c r="DJE228" s="18"/>
      <c r="DJF228" s="19"/>
      <c r="DJG228" s="28"/>
      <c r="DJH228" s="32"/>
      <c r="DJI228" s="20"/>
      <c r="DJJ228" s="18"/>
      <c r="DJK228" s="19"/>
      <c r="DJL228" s="28"/>
      <c r="DJM228" s="32"/>
      <c r="DJN228" s="20"/>
      <c r="DJO228" s="18"/>
      <c r="DJP228" s="19"/>
      <c r="DJQ228" s="28"/>
      <c r="DJR228" s="32"/>
      <c r="DJS228" s="20"/>
      <c r="DJT228" s="18"/>
      <c r="DJU228" s="19"/>
      <c r="DJV228" s="28"/>
      <c r="DJW228" s="32"/>
      <c r="DJX228" s="20"/>
      <c r="DJY228" s="18"/>
      <c r="DJZ228" s="19"/>
      <c r="DKA228" s="28"/>
      <c r="DKB228" s="32"/>
      <c r="DKC228" s="20"/>
      <c r="DKD228" s="18"/>
      <c r="DKE228" s="19"/>
      <c r="DKF228" s="28"/>
      <c r="DKG228" s="32"/>
      <c r="DKH228" s="20"/>
      <c r="DKI228" s="18"/>
      <c r="DKJ228" s="19"/>
      <c r="DKK228" s="28"/>
      <c r="DKL228" s="32"/>
      <c r="DKM228" s="20"/>
      <c r="DKN228" s="18"/>
      <c r="DKO228" s="19"/>
      <c r="DKP228" s="28"/>
      <c r="DKQ228" s="32"/>
      <c r="DKR228" s="20"/>
      <c r="DKS228" s="18"/>
      <c r="DKT228" s="19"/>
      <c r="DKU228" s="28"/>
      <c r="DKV228" s="32"/>
      <c r="DKW228" s="20"/>
      <c r="DKX228" s="18"/>
      <c r="DKY228" s="19"/>
      <c r="DKZ228" s="28"/>
      <c r="DLA228" s="32"/>
      <c r="DLB228" s="20"/>
      <c r="DLC228" s="18"/>
      <c r="DLD228" s="19"/>
      <c r="DLE228" s="28"/>
      <c r="DLF228" s="32"/>
      <c r="DLG228" s="20"/>
      <c r="DLH228" s="18"/>
      <c r="DLI228" s="19"/>
      <c r="DLJ228" s="28"/>
      <c r="DLK228" s="32"/>
      <c r="DLL228" s="20"/>
      <c r="DLM228" s="18"/>
      <c r="DLN228" s="19"/>
      <c r="DLO228" s="28"/>
      <c r="DLP228" s="32"/>
      <c r="DLQ228" s="20"/>
      <c r="DLR228" s="18"/>
      <c r="DLS228" s="19"/>
      <c r="DLT228" s="28"/>
      <c r="DLU228" s="32"/>
      <c r="DLV228" s="20"/>
      <c r="DLW228" s="18"/>
      <c r="DLX228" s="19"/>
      <c r="DLY228" s="28"/>
      <c r="DLZ228" s="32"/>
      <c r="DMA228" s="20"/>
      <c r="DMB228" s="18"/>
      <c r="DMC228" s="19"/>
      <c r="DMD228" s="28"/>
      <c r="DME228" s="32"/>
      <c r="DMF228" s="20"/>
      <c r="DMG228" s="18"/>
      <c r="DMH228" s="19"/>
      <c r="DMI228" s="28"/>
      <c r="DMJ228" s="32"/>
      <c r="DMK228" s="20"/>
      <c r="DML228" s="18"/>
      <c r="DMM228" s="19"/>
      <c r="DMN228" s="28"/>
      <c r="DMO228" s="32"/>
      <c r="DMP228" s="20"/>
      <c r="DMQ228" s="18"/>
      <c r="DMR228" s="19"/>
      <c r="DMS228" s="28"/>
      <c r="DMT228" s="32"/>
      <c r="DMU228" s="20"/>
      <c r="DMV228" s="18"/>
      <c r="DMW228" s="19"/>
      <c r="DMX228" s="28"/>
      <c r="DMY228" s="32"/>
      <c r="DMZ228" s="20"/>
      <c r="DNA228" s="18"/>
      <c r="DNB228" s="19"/>
      <c r="DNC228" s="28"/>
      <c r="DND228" s="32"/>
      <c r="DNE228" s="20"/>
      <c r="DNF228" s="18"/>
      <c r="DNG228" s="19"/>
      <c r="DNH228" s="28"/>
      <c r="DNI228" s="32"/>
      <c r="DNJ228" s="20"/>
      <c r="DNK228" s="18"/>
      <c r="DNL228" s="19"/>
      <c r="DNM228" s="28"/>
      <c r="DNN228" s="32"/>
      <c r="DNO228" s="20"/>
      <c r="DNP228" s="18"/>
      <c r="DNQ228" s="19"/>
      <c r="DNR228" s="28"/>
      <c r="DNS228" s="32"/>
      <c r="DNT228" s="20"/>
      <c r="DNU228" s="18"/>
      <c r="DNV228" s="19"/>
      <c r="DNW228" s="28"/>
      <c r="DNX228" s="32"/>
      <c r="DNY228" s="20"/>
      <c r="DNZ228" s="18"/>
      <c r="DOA228" s="19"/>
      <c r="DOB228" s="28"/>
      <c r="DOC228" s="32"/>
      <c r="DOD228" s="20"/>
      <c r="DOE228" s="18"/>
      <c r="DOF228" s="19"/>
      <c r="DOG228" s="28"/>
      <c r="DOH228" s="32"/>
      <c r="DOI228" s="20"/>
      <c r="DOJ228" s="18"/>
      <c r="DOK228" s="19"/>
      <c r="DOL228" s="28"/>
      <c r="DOM228" s="32"/>
      <c r="DON228" s="20"/>
      <c r="DOO228" s="18"/>
      <c r="DOP228" s="19"/>
      <c r="DOQ228" s="28"/>
      <c r="DOR228" s="32"/>
      <c r="DOS228" s="20"/>
      <c r="DOT228" s="18"/>
      <c r="DOU228" s="19"/>
      <c r="DOV228" s="28"/>
      <c r="DOW228" s="32"/>
      <c r="DOX228" s="20"/>
      <c r="DOY228" s="18"/>
      <c r="DOZ228" s="19"/>
      <c r="DPA228" s="28"/>
      <c r="DPB228" s="32"/>
      <c r="DPC228" s="20"/>
      <c r="DPD228" s="18"/>
      <c r="DPE228" s="19"/>
      <c r="DPF228" s="28"/>
      <c r="DPG228" s="32"/>
      <c r="DPH228" s="20"/>
      <c r="DPI228" s="18"/>
      <c r="DPJ228" s="19"/>
      <c r="DPK228" s="28"/>
      <c r="DPL228" s="32"/>
      <c r="DPM228" s="20"/>
      <c r="DPN228" s="18"/>
      <c r="DPO228" s="19"/>
      <c r="DPP228" s="28"/>
      <c r="DPQ228" s="32"/>
      <c r="DPR228" s="20"/>
      <c r="DPS228" s="18"/>
      <c r="DPT228" s="19"/>
      <c r="DPU228" s="28"/>
      <c r="DPV228" s="32"/>
      <c r="DPW228" s="20"/>
      <c r="DPX228" s="18"/>
      <c r="DPY228" s="19"/>
      <c r="DPZ228" s="28"/>
      <c r="DQA228" s="32"/>
      <c r="DQB228" s="20"/>
      <c r="DQC228" s="18"/>
      <c r="DQD228" s="19"/>
      <c r="DQE228" s="28"/>
      <c r="DQF228" s="32"/>
      <c r="DQG228" s="20"/>
      <c r="DQH228" s="18"/>
      <c r="DQI228" s="19"/>
      <c r="DQJ228" s="28"/>
      <c r="DQK228" s="32"/>
      <c r="DQL228" s="20"/>
      <c r="DQM228" s="18"/>
      <c r="DQN228" s="19"/>
      <c r="DQO228" s="28"/>
      <c r="DQP228" s="32"/>
      <c r="DQQ228" s="20"/>
      <c r="DQR228" s="18"/>
      <c r="DQS228" s="19"/>
      <c r="DQT228" s="28"/>
      <c r="DQU228" s="32"/>
      <c r="DQV228" s="20"/>
      <c r="DQW228" s="18"/>
      <c r="DQX228" s="19"/>
      <c r="DQY228" s="28"/>
      <c r="DQZ228" s="32"/>
      <c r="DRA228" s="20"/>
      <c r="DRB228" s="18"/>
      <c r="DRC228" s="19"/>
      <c r="DRD228" s="28"/>
      <c r="DRE228" s="32"/>
      <c r="DRF228" s="20"/>
      <c r="DRG228" s="18"/>
      <c r="DRH228" s="19"/>
      <c r="DRI228" s="28"/>
      <c r="DRJ228" s="32"/>
      <c r="DRK228" s="20"/>
      <c r="DRL228" s="18"/>
      <c r="DRM228" s="19"/>
      <c r="DRN228" s="28"/>
      <c r="DRO228" s="32"/>
      <c r="DRP228" s="20"/>
      <c r="DRQ228" s="18"/>
      <c r="DRR228" s="19"/>
      <c r="DRS228" s="28"/>
      <c r="DRT228" s="32"/>
      <c r="DRU228" s="20"/>
      <c r="DRV228" s="18"/>
      <c r="DRW228" s="19"/>
      <c r="DRX228" s="28"/>
      <c r="DRY228" s="32"/>
      <c r="DRZ228" s="20"/>
      <c r="DSA228" s="18"/>
      <c r="DSB228" s="19"/>
      <c r="DSC228" s="28"/>
      <c r="DSD228" s="32"/>
      <c r="DSE228" s="20"/>
      <c r="DSF228" s="18"/>
      <c r="DSG228" s="19"/>
      <c r="DSH228" s="28"/>
      <c r="DSI228" s="32"/>
      <c r="DSJ228" s="20"/>
      <c r="DSK228" s="18"/>
      <c r="DSL228" s="19"/>
      <c r="DSM228" s="28"/>
      <c r="DSN228" s="32"/>
      <c r="DSO228" s="20"/>
      <c r="DSP228" s="18"/>
      <c r="DSQ228" s="19"/>
      <c r="DSR228" s="28"/>
      <c r="DSS228" s="32"/>
      <c r="DST228" s="20"/>
      <c r="DSU228" s="18"/>
      <c r="DSV228" s="19"/>
      <c r="DSW228" s="28"/>
      <c r="DSX228" s="32"/>
      <c r="DSY228" s="20"/>
      <c r="DSZ228" s="18"/>
      <c r="DTA228" s="19"/>
      <c r="DTB228" s="28"/>
      <c r="DTC228" s="32"/>
      <c r="DTD228" s="20"/>
      <c r="DTE228" s="18"/>
      <c r="DTF228" s="19"/>
      <c r="DTG228" s="28"/>
      <c r="DTH228" s="32"/>
      <c r="DTI228" s="20"/>
      <c r="DTJ228" s="18"/>
      <c r="DTK228" s="19"/>
      <c r="DTL228" s="28"/>
      <c r="DTM228" s="32"/>
      <c r="DTN228" s="20"/>
      <c r="DTO228" s="18"/>
      <c r="DTP228" s="19"/>
      <c r="DTQ228" s="28"/>
      <c r="DTR228" s="32"/>
      <c r="DTS228" s="20"/>
      <c r="DTT228" s="18"/>
      <c r="DTU228" s="19"/>
      <c r="DTV228" s="28"/>
      <c r="DTW228" s="32"/>
      <c r="DTX228" s="20"/>
      <c r="DTY228" s="18"/>
      <c r="DTZ228" s="19"/>
      <c r="DUA228" s="28"/>
      <c r="DUB228" s="32"/>
      <c r="DUC228" s="20"/>
      <c r="DUD228" s="18"/>
      <c r="DUE228" s="19"/>
      <c r="DUF228" s="28"/>
      <c r="DUG228" s="32"/>
      <c r="DUH228" s="20"/>
      <c r="DUI228" s="18"/>
      <c r="DUJ228" s="19"/>
      <c r="DUK228" s="28"/>
      <c r="DUL228" s="32"/>
      <c r="DUM228" s="20"/>
      <c r="DUN228" s="18"/>
      <c r="DUO228" s="19"/>
      <c r="DUP228" s="28"/>
      <c r="DUQ228" s="32"/>
      <c r="DUR228" s="20"/>
      <c r="DUS228" s="18"/>
      <c r="DUT228" s="19"/>
      <c r="DUU228" s="28"/>
      <c r="DUV228" s="32"/>
      <c r="DUW228" s="20"/>
      <c r="DUX228" s="18"/>
      <c r="DUY228" s="19"/>
      <c r="DUZ228" s="28"/>
      <c r="DVA228" s="32"/>
      <c r="DVB228" s="20"/>
      <c r="DVC228" s="18"/>
      <c r="DVD228" s="19"/>
      <c r="DVE228" s="28"/>
      <c r="DVF228" s="32"/>
      <c r="DVG228" s="20"/>
      <c r="DVH228" s="18"/>
      <c r="DVI228" s="19"/>
      <c r="DVJ228" s="28"/>
      <c r="DVK228" s="32"/>
      <c r="DVL228" s="20"/>
      <c r="DVM228" s="18"/>
      <c r="DVN228" s="19"/>
      <c r="DVO228" s="28"/>
      <c r="DVP228" s="32"/>
      <c r="DVQ228" s="20"/>
      <c r="DVR228" s="18"/>
      <c r="DVS228" s="19"/>
      <c r="DVT228" s="28"/>
      <c r="DVU228" s="32"/>
      <c r="DVV228" s="20"/>
      <c r="DVW228" s="18"/>
      <c r="DVX228" s="19"/>
      <c r="DVY228" s="28"/>
      <c r="DVZ228" s="32"/>
      <c r="DWA228" s="20"/>
      <c r="DWB228" s="18"/>
      <c r="DWC228" s="19"/>
      <c r="DWD228" s="28"/>
      <c r="DWE228" s="32"/>
      <c r="DWF228" s="20"/>
      <c r="DWG228" s="18"/>
      <c r="DWH228" s="19"/>
      <c r="DWI228" s="28"/>
      <c r="DWJ228" s="32"/>
      <c r="DWK228" s="20"/>
      <c r="DWL228" s="18"/>
      <c r="DWM228" s="19"/>
      <c r="DWN228" s="28"/>
      <c r="DWO228" s="32"/>
      <c r="DWP228" s="20"/>
      <c r="DWQ228" s="18"/>
      <c r="DWR228" s="19"/>
      <c r="DWS228" s="28"/>
      <c r="DWT228" s="32"/>
      <c r="DWU228" s="20"/>
      <c r="DWV228" s="18"/>
      <c r="DWW228" s="19"/>
      <c r="DWX228" s="28"/>
      <c r="DWY228" s="32"/>
      <c r="DWZ228" s="20"/>
      <c r="DXA228" s="18"/>
      <c r="DXB228" s="19"/>
      <c r="DXC228" s="28"/>
      <c r="DXD228" s="32"/>
      <c r="DXE228" s="20"/>
      <c r="DXF228" s="18"/>
      <c r="DXG228" s="19"/>
      <c r="DXH228" s="28"/>
      <c r="DXI228" s="32"/>
      <c r="DXJ228" s="20"/>
      <c r="DXK228" s="18"/>
      <c r="DXL228" s="19"/>
      <c r="DXM228" s="28"/>
      <c r="DXN228" s="32"/>
      <c r="DXO228" s="20"/>
      <c r="DXP228" s="18"/>
      <c r="DXQ228" s="19"/>
      <c r="DXR228" s="28"/>
      <c r="DXS228" s="32"/>
      <c r="DXT228" s="20"/>
      <c r="DXU228" s="18"/>
      <c r="DXV228" s="19"/>
      <c r="DXW228" s="28"/>
      <c r="DXX228" s="32"/>
      <c r="DXY228" s="20"/>
      <c r="DXZ228" s="18"/>
      <c r="DYA228" s="19"/>
      <c r="DYB228" s="28"/>
      <c r="DYC228" s="32"/>
      <c r="DYD228" s="20"/>
      <c r="DYE228" s="18"/>
      <c r="DYF228" s="19"/>
      <c r="DYG228" s="28"/>
      <c r="DYH228" s="32"/>
      <c r="DYI228" s="20"/>
      <c r="DYJ228" s="18"/>
      <c r="DYK228" s="19"/>
      <c r="DYL228" s="28"/>
      <c r="DYM228" s="32"/>
      <c r="DYN228" s="20"/>
      <c r="DYO228" s="18"/>
      <c r="DYP228" s="19"/>
      <c r="DYQ228" s="28"/>
      <c r="DYR228" s="32"/>
      <c r="DYS228" s="20"/>
      <c r="DYT228" s="18"/>
      <c r="DYU228" s="19"/>
      <c r="DYV228" s="28"/>
      <c r="DYW228" s="32"/>
      <c r="DYX228" s="20"/>
      <c r="DYY228" s="18"/>
      <c r="DYZ228" s="19"/>
      <c r="DZA228" s="28"/>
      <c r="DZB228" s="32"/>
      <c r="DZC228" s="20"/>
      <c r="DZD228" s="18"/>
      <c r="DZE228" s="19"/>
      <c r="DZF228" s="28"/>
      <c r="DZG228" s="32"/>
      <c r="DZH228" s="20"/>
      <c r="DZI228" s="18"/>
      <c r="DZJ228" s="19"/>
      <c r="DZK228" s="28"/>
      <c r="DZL228" s="32"/>
      <c r="DZM228" s="20"/>
      <c r="DZN228" s="18"/>
      <c r="DZO228" s="19"/>
      <c r="DZP228" s="28"/>
      <c r="DZQ228" s="32"/>
      <c r="DZR228" s="20"/>
      <c r="DZS228" s="18"/>
      <c r="DZT228" s="19"/>
      <c r="DZU228" s="28"/>
      <c r="DZV228" s="32"/>
      <c r="DZW228" s="20"/>
      <c r="DZX228" s="18"/>
      <c r="DZY228" s="19"/>
      <c r="DZZ228" s="28"/>
      <c r="EAA228" s="32"/>
      <c r="EAB228" s="20"/>
      <c r="EAC228" s="18"/>
      <c r="EAD228" s="19"/>
      <c r="EAE228" s="28"/>
      <c r="EAF228" s="32"/>
      <c r="EAG228" s="20"/>
      <c r="EAH228" s="18"/>
      <c r="EAI228" s="19"/>
      <c r="EAJ228" s="28"/>
      <c r="EAK228" s="32"/>
      <c r="EAL228" s="20"/>
      <c r="EAM228" s="18"/>
      <c r="EAN228" s="19"/>
      <c r="EAO228" s="28"/>
      <c r="EAP228" s="32"/>
      <c r="EAQ228" s="20"/>
      <c r="EAR228" s="18"/>
      <c r="EAS228" s="19"/>
      <c r="EAT228" s="28"/>
      <c r="EAU228" s="32"/>
      <c r="EAV228" s="20"/>
      <c r="EAW228" s="18"/>
      <c r="EAX228" s="19"/>
      <c r="EAY228" s="28"/>
      <c r="EAZ228" s="32"/>
      <c r="EBA228" s="20"/>
      <c r="EBB228" s="18"/>
      <c r="EBC228" s="19"/>
      <c r="EBD228" s="28"/>
      <c r="EBE228" s="32"/>
      <c r="EBF228" s="20"/>
      <c r="EBG228" s="18"/>
      <c r="EBH228" s="19"/>
      <c r="EBI228" s="28"/>
      <c r="EBJ228" s="32"/>
      <c r="EBK228" s="20"/>
      <c r="EBL228" s="18"/>
      <c r="EBM228" s="19"/>
      <c r="EBN228" s="28"/>
      <c r="EBO228" s="32"/>
      <c r="EBP228" s="20"/>
      <c r="EBQ228" s="18"/>
      <c r="EBR228" s="19"/>
      <c r="EBS228" s="28"/>
      <c r="EBT228" s="32"/>
      <c r="EBU228" s="20"/>
      <c r="EBV228" s="18"/>
      <c r="EBW228" s="19"/>
      <c r="EBX228" s="28"/>
      <c r="EBY228" s="32"/>
      <c r="EBZ228" s="20"/>
      <c r="ECA228" s="18"/>
      <c r="ECB228" s="19"/>
      <c r="ECC228" s="28"/>
      <c r="ECD228" s="32"/>
      <c r="ECE228" s="20"/>
      <c r="ECF228" s="18"/>
      <c r="ECG228" s="19"/>
      <c r="ECH228" s="28"/>
      <c r="ECI228" s="32"/>
      <c r="ECJ228" s="20"/>
      <c r="ECK228" s="18"/>
      <c r="ECL228" s="19"/>
      <c r="ECM228" s="28"/>
      <c r="ECN228" s="32"/>
      <c r="ECO228" s="20"/>
      <c r="ECP228" s="18"/>
      <c r="ECQ228" s="19"/>
      <c r="ECR228" s="28"/>
      <c r="ECS228" s="32"/>
      <c r="ECT228" s="20"/>
      <c r="ECU228" s="18"/>
      <c r="ECV228" s="19"/>
      <c r="ECW228" s="28"/>
      <c r="ECX228" s="32"/>
      <c r="ECY228" s="20"/>
      <c r="ECZ228" s="18"/>
      <c r="EDA228" s="19"/>
      <c r="EDB228" s="28"/>
      <c r="EDC228" s="32"/>
      <c r="EDD228" s="20"/>
      <c r="EDE228" s="18"/>
      <c r="EDF228" s="19"/>
      <c r="EDG228" s="28"/>
      <c r="EDH228" s="32"/>
      <c r="EDI228" s="20"/>
      <c r="EDJ228" s="18"/>
      <c r="EDK228" s="19"/>
      <c r="EDL228" s="28"/>
      <c r="EDM228" s="32"/>
      <c r="EDN228" s="20"/>
      <c r="EDO228" s="18"/>
      <c r="EDP228" s="19"/>
      <c r="EDQ228" s="28"/>
      <c r="EDR228" s="32"/>
      <c r="EDS228" s="20"/>
      <c r="EDT228" s="18"/>
      <c r="EDU228" s="19"/>
      <c r="EDV228" s="28"/>
      <c r="EDW228" s="32"/>
      <c r="EDX228" s="20"/>
      <c r="EDY228" s="18"/>
      <c r="EDZ228" s="19"/>
      <c r="EEA228" s="28"/>
      <c r="EEB228" s="32"/>
      <c r="EEC228" s="20"/>
      <c r="EED228" s="18"/>
      <c r="EEE228" s="19"/>
      <c r="EEF228" s="28"/>
      <c r="EEG228" s="32"/>
      <c r="EEH228" s="20"/>
      <c r="EEI228" s="18"/>
      <c r="EEJ228" s="19"/>
      <c r="EEK228" s="28"/>
      <c r="EEL228" s="32"/>
      <c r="EEM228" s="20"/>
      <c r="EEN228" s="18"/>
      <c r="EEO228" s="19"/>
      <c r="EEP228" s="28"/>
      <c r="EEQ228" s="32"/>
      <c r="EER228" s="20"/>
      <c r="EES228" s="18"/>
      <c r="EET228" s="19"/>
      <c r="EEU228" s="28"/>
      <c r="EEV228" s="32"/>
      <c r="EEW228" s="20"/>
      <c r="EEX228" s="18"/>
      <c r="EEY228" s="19"/>
      <c r="EEZ228" s="28"/>
      <c r="EFA228" s="32"/>
      <c r="EFB228" s="20"/>
      <c r="EFC228" s="18"/>
      <c r="EFD228" s="19"/>
      <c r="EFE228" s="28"/>
      <c r="EFF228" s="32"/>
      <c r="EFG228" s="20"/>
      <c r="EFH228" s="18"/>
      <c r="EFI228" s="19"/>
      <c r="EFJ228" s="28"/>
      <c r="EFK228" s="32"/>
      <c r="EFL228" s="20"/>
      <c r="EFM228" s="18"/>
      <c r="EFN228" s="19"/>
      <c r="EFO228" s="28"/>
      <c r="EFP228" s="32"/>
      <c r="EFQ228" s="20"/>
      <c r="EFR228" s="18"/>
      <c r="EFS228" s="19"/>
      <c r="EFT228" s="28"/>
      <c r="EFU228" s="32"/>
      <c r="EFV228" s="20"/>
      <c r="EFW228" s="18"/>
      <c r="EFX228" s="19"/>
      <c r="EFY228" s="28"/>
      <c r="EFZ228" s="32"/>
      <c r="EGA228" s="20"/>
      <c r="EGB228" s="18"/>
      <c r="EGC228" s="19"/>
      <c r="EGD228" s="28"/>
      <c r="EGE228" s="32"/>
      <c r="EGF228" s="20"/>
      <c r="EGG228" s="18"/>
      <c r="EGH228" s="19"/>
      <c r="EGI228" s="28"/>
      <c r="EGJ228" s="32"/>
      <c r="EGK228" s="20"/>
      <c r="EGL228" s="18"/>
      <c r="EGM228" s="19"/>
      <c r="EGN228" s="28"/>
      <c r="EGO228" s="32"/>
      <c r="EGP228" s="20"/>
      <c r="EGQ228" s="18"/>
      <c r="EGR228" s="19"/>
      <c r="EGS228" s="28"/>
      <c r="EGT228" s="32"/>
      <c r="EGU228" s="20"/>
      <c r="EGV228" s="18"/>
      <c r="EGW228" s="19"/>
      <c r="EGX228" s="28"/>
      <c r="EGY228" s="32"/>
      <c r="EGZ228" s="20"/>
      <c r="EHA228" s="18"/>
      <c r="EHB228" s="19"/>
      <c r="EHC228" s="28"/>
      <c r="EHD228" s="32"/>
      <c r="EHE228" s="20"/>
      <c r="EHF228" s="18"/>
      <c r="EHG228" s="19"/>
      <c r="EHH228" s="28"/>
      <c r="EHI228" s="32"/>
      <c r="EHJ228" s="20"/>
      <c r="EHK228" s="18"/>
      <c r="EHL228" s="19"/>
      <c r="EHM228" s="28"/>
      <c r="EHN228" s="32"/>
      <c r="EHO228" s="20"/>
      <c r="EHP228" s="18"/>
      <c r="EHQ228" s="19"/>
      <c r="EHR228" s="28"/>
      <c r="EHS228" s="32"/>
      <c r="EHT228" s="20"/>
      <c r="EHU228" s="18"/>
      <c r="EHV228" s="19"/>
      <c r="EHW228" s="28"/>
      <c r="EHX228" s="32"/>
      <c r="EHY228" s="20"/>
      <c r="EHZ228" s="18"/>
      <c r="EIA228" s="19"/>
      <c r="EIB228" s="28"/>
      <c r="EIC228" s="32"/>
      <c r="EID228" s="20"/>
      <c r="EIE228" s="18"/>
      <c r="EIF228" s="19"/>
      <c r="EIG228" s="28"/>
      <c r="EIH228" s="32"/>
      <c r="EII228" s="20"/>
      <c r="EIJ228" s="18"/>
      <c r="EIK228" s="19"/>
      <c r="EIL228" s="28"/>
      <c r="EIM228" s="32"/>
      <c r="EIN228" s="20"/>
      <c r="EIO228" s="18"/>
      <c r="EIP228" s="19"/>
      <c r="EIQ228" s="28"/>
      <c r="EIR228" s="32"/>
      <c r="EIS228" s="20"/>
      <c r="EIT228" s="18"/>
      <c r="EIU228" s="19"/>
      <c r="EIV228" s="28"/>
      <c r="EIW228" s="32"/>
      <c r="EIX228" s="20"/>
      <c r="EIY228" s="18"/>
      <c r="EIZ228" s="19"/>
      <c r="EJA228" s="28"/>
      <c r="EJB228" s="32"/>
      <c r="EJC228" s="20"/>
      <c r="EJD228" s="18"/>
      <c r="EJE228" s="19"/>
      <c r="EJF228" s="28"/>
      <c r="EJG228" s="32"/>
      <c r="EJH228" s="20"/>
      <c r="EJI228" s="18"/>
      <c r="EJJ228" s="19"/>
      <c r="EJK228" s="28"/>
      <c r="EJL228" s="32"/>
      <c r="EJM228" s="20"/>
      <c r="EJN228" s="18"/>
      <c r="EJO228" s="19"/>
      <c r="EJP228" s="28"/>
      <c r="EJQ228" s="32"/>
      <c r="EJR228" s="20"/>
      <c r="EJS228" s="18"/>
      <c r="EJT228" s="19"/>
      <c r="EJU228" s="28"/>
      <c r="EJV228" s="32"/>
      <c r="EJW228" s="20"/>
      <c r="EJX228" s="18"/>
      <c r="EJY228" s="19"/>
      <c r="EJZ228" s="28"/>
      <c r="EKA228" s="32"/>
      <c r="EKB228" s="20"/>
      <c r="EKC228" s="18"/>
      <c r="EKD228" s="19"/>
      <c r="EKE228" s="28"/>
      <c r="EKF228" s="32"/>
      <c r="EKG228" s="20"/>
      <c r="EKH228" s="18"/>
      <c r="EKI228" s="19"/>
      <c r="EKJ228" s="28"/>
      <c r="EKK228" s="32"/>
      <c r="EKL228" s="20"/>
      <c r="EKM228" s="18"/>
      <c r="EKN228" s="19"/>
      <c r="EKO228" s="28"/>
      <c r="EKP228" s="32"/>
      <c r="EKQ228" s="20"/>
      <c r="EKR228" s="18"/>
      <c r="EKS228" s="19"/>
      <c r="EKT228" s="28"/>
      <c r="EKU228" s="32"/>
      <c r="EKV228" s="20"/>
      <c r="EKW228" s="18"/>
      <c r="EKX228" s="19"/>
      <c r="EKY228" s="28"/>
      <c r="EKZ228" s="32"/>
      <c r="ELA228" s="20"/>
      <c r="ELB228" s="18"/>
      <c r="ELC228" s="19"/>
      <c r="ELD228" s="28"/>
      <c r="ELE228" s="32"/>
      <c r="ELF228" s="20"/>
      <c r="ELG228" s="18"/>
      <c r="ELH228" s="19"/>
      <c r="ELI228" s="28"/>
      <c r="ELJ228" s="32"/>
      <c r="ELK228" s="20"/>
      <c r="ELL228" s="18"/>
      <c r="ELM228" s="19"/>
      <c r="ELN228" s="28"/>
      <c r="ELO228" s="32"/>
      <c r="ELP228" s="20"/>
      <c r="ELQ228" s="18"/>
      <c r="ELR228" s="19"/>
      <c r="ELS228" s="28"/>
      <c r="ELT228" s="32"/>
      <c r="ELU228" s="20"/>
      <c r="ELV228" s="18"/>
      <c r="ELW228" s="19"/>
      <c r="ELX228" s="28"/>
      <c r="ELY228" s="32"/>
      <c r="ELZ228" s="20"/>
      <c r="EMA228" s="18"/>
      <c r="EMB228" s="19"/>
      <c r="EMC228" s="28"/>
      <c r="EMD228" s="32"/>
      <c r="EME228" s="20"/>
      <c r="EMF228" s="18"/>
      <c r="EMG228" s="19"/>
      <c r="EMH228" s="28"/>
      <c r="EMI228" s="32"/>
      <c r="EMJ228" s="20"/>
      <c r="EMK228" s="18"/>
      <c r="EML228" s="19"/>
      <c r="EMM228" s="28"/>
      <c r="EMN228" s="32"/>
      <c r="EMO228" s="20"/>
      <c r="EMP228" s="18"/>
      <c r="EMQ228" s="19"/>
      <c r="EMR228" s="28"/>
      <c r="EMS228" s="32"/>
      <c r="EMT228" s="20"/>
      <c r="EMU228" s="18"/>
      <c r="EMV228" s="19"/>
      <c r="EMW228" s="28"/>
      <c r="EMX228" s="32"/>
      <c r="EMY228" s="20"/>
      <c r="EMZ228" s="18"/>
      <c r="ENA228" s="19"/>
      <c r="ENB228" s="28"/>
      <c r="ENC228" s="32"/>
      <c r="END228" s="20"/>
      <c r="ENE228" s="18"/>
      <c r="ENF228" s="19"/>
      <c r="ENG228" s="28"/>
      <c r="ENH228" s="32"/>
      <c r="ENI228" s="20"/>
      <c r="ENJ228" s="18"/>
      <c r="ENK228" s="19"/>
      <c r="ENL228" s="28"/>
      <c r="ENM228" s="32"/>
      <c r="ENN228" s="20"/>
      <c r="ENO228" s="18"/>
      <c r="ENP228" s="19"/>
      <c r="ENQ228" s="28"/>
      <c r="ENR228" s="32"/>
      <c r="ENS228" s="20"/>
      <c r="ENT228" s="18"/>
      <c r="ENU228" s="19"/>
      <c r="ENV228" s="28"/>
      <c r="ENW228" s="32"/>
      <c r="ENX228" s="20"/>
      <c r="ENY228" s="18"/>
      <c r="ENZ228" s="19"/>
      <c r="EOA228" s="28"/>
      <c r="EOB228" s="32"/>
      <c r="EOC228" s="20"/>
      <c r="EOD228" s="18"/>
      <c r="EOE228" s="19"/>
      <c r="EOF228" s="28"/>
      <c r="EOG228" s="32"/>
      <c r="EOH228" s="20"/>
      <c r="EOI228" s="18"/>
      <c r="EOJ228" s="19"/>
      <c r="EOK228" s="28"/>
      <c r="EOL228" s="32"/>
      <c r="EOM228" s="20"/>
      <c r="EON228" s="18"/>
      <c r="EOO228" s="19"/>
      <c r="EOP228" s="28"/>
      <c r="EOQ228" s="32"/>
      <c r="EOR228" s="20"/>
      <c r="EOS228" s="18"/>
      <c r="EOT228" s="19"/>
      <c r="EOU228" s="28"/>
      <c r="EOV228" s="32"/>
      <c r="EOW228" s="20"/>
      <c r="EOX228" s="18"/>
      <c r="EOY228" s="19"/>
      <c r="EOZ228" s="28"/>
      <c r="EPA228" s="32"/>
      <c r="EPB228" s="20"/>
      <c r="EPC228" s="18"/>
      <c r="EPD228" s="19"/>
      <c r="EPE228" s="28"/>
      <c r="EPF228" s="32"/>
      <c r="EPG228" s="20"/>
      <c r="EPH228" s="18"/>
      <c r="EPI228" s="19"/>
      <c r="EPJ228" s="28"/>
      <c r="EPK228" s="32"/>
      <c r="EPL228" s="20"/>
      <c r="EPM228" s="18"/>
      <c r="EPN228" s="19"/>
      <c r="EPO228" s="28"/>
      <c r="EPP228" s="32"/>
      <c r="EPQ228" s="20"/>
      <c r="EPR228" s="18"/>
      <c r="EPS228" s="19"/>
      <c r="EPT228" s="28"/>
      <c r="EPU228" s="32"/>
      <c r="EPV228" s="20"/>
      <c r="EPW228" s="18"/>
      <c r="EPX228" s="19"/>
      <c r="EPY228" s="28"/>
      <c r="EPZ228" s="32"/>
      <c r="EQA228" s="20"/>
      <c r="EQB228" s="18"/>
      <c r="EQC228" s="19"/>
      <c r="EQD228" s="28"/>
      <c r="EQE228" s="32"/>
      <c r="EQF228" s="20"/>
      <c r="EQG228" s="18"/>
      <c r="EQH228" s="19"/>
      <c r="EQI228" s="28"/>
      <c r="EQJ228" s="32"/>
      <c r="EQK228" s="20"/>
      <c r="EQL228" s="18"/>
      <c r="EQM228" s="19"/>
      <c r="EQN228" s="28"/>
      <c r="EQO228" s="32"/>
      <c r="EQP228" s="20"/>
      <c r="EQQ228" s="18"/>
      <c r="EQR228" s="19"/>
      <c r="EQS228" s="28"/>
      <c r="EQT228" s="32"/>
      <c r="EQU228" s="20"/>
      <c r="EQV228" s="18"/>
      <c r="EQW228" s="19"/>
      <c r="EQX228" s="28"/>
      <c r="EQY228" s="32"/>
      <c r="EQZ228" s="20"/>
      <c r="ERA228" s="18"/>
      <c r="ERB228" s="19"/>
      <c r="ERC228" s="28"/>
      <c r="ERD228" s="32"/>
      <c r="ERE228" s="20"/>
      <c r="ERF228" s="18"/>
      <c r="ERG228" s="19"/>
      <c r="ERH228" s="28"/>
      <c r="ERI228" s="32"/>
      <c r="ERJ228" s="20"/>
      <c r="ERK228" s="18"/>
      <c r="ERL228" s="19"/>
      <c r="ERM228" s="28"/>
      <c r="ERN228" s="32"/>
      <c r="ERO228" s="20"/>
      <c r="ERP228" s="18"/>
      <c r="ERQ228" s="19"/>
      <c r="ERR228" s="28"/>
      <c r="ERS228" s="32"/>
      <c r="ERT228" s="20"/>
      <c r="ERU228" s="18"/>
      <c r="ERV228" s="19"/>
      <c r="ERW228" s="28"/>
      <c r="ERX228" s="32"/>
      <c r="ERY228" s="20"/>
      <c r="ERZ228" s="18"/>
      <c r="ESA228" s="19"/>
      <c r="ESB228" s="28"/>
      <c r="ESC228" s="32"/>
      <c r="ESD228" s="20"/>
      <c r="ESE228" s="18"/>
      <c r="ESF228" s="19"/>
      <c r="ESG228" s="28"/>
      <c r="ESH228" s="32"/>
      <c r="ESI228" s="20"/>
      <c r="ESJ228" s="18"/>
      <c r="ESK228" s="19"/>
      <c r="ESL228" s="28"/>
      <c r="ESM228" s="32"/>
      <c r="ESN228" s="20"/>
      <c r="ESO228" s="18"/>
      <c r="ESP228" s="19"/>
      <c r="ESQ228" s="28"/>
      <c r="ESR228" s="32"/>
      <c r="ESS228" s="20"/>
      <c r="EST228" s="18"/>
      <c r="ESU228" s="19"/>
      <c r="ESV228" s="28"/>
      <c r="ESW228" s="32"/>
      <c r="ESX228" s="20"/>
      <c r="ESY228" s="18"/>
      <c r="ESZ228" s="19"/>
      <c r="ETA228" s="28"/>
      <c r="ETB228" s="32"/>
      <c r="ETC228" s="20"/>
      <c r="ETD228" s="18"/>
      <c r="ETE228" s="19"/>
      <c r="ETF228" s="28"/>
      <c r="ETG228" s="32"/>
      <c r="ETH228" s="20"/>
      <c r="ETI228" s="18"/>
      <c r="ETJ228" s="19"/>
      <c r="ETK228" s="28"/>
      <c r="ETL228" s="32"/>
      <c r="ETM228" s="20"/>
      <c r="ETN228" s="18"/>
      <c r="ETO228" s="19"/>
      <c r="ETP228" s="28"/>
      <c r="ETQ228" s="32"/>
      <c r="ETR228" s="20"/>
      <c r="ETS228" s="18"/>
      <c r="ETT228" s="19"/>
      <c r="ETU228" s="28"/>
      <c r="ETV228" s="32"/>
      <c r="ETW228" s="20"/>
      <c r="ETX228" s="18"/>
      <c r="ETY228" s="19"/>
      <c r="ETZ228" s="28"/>
      <c r="EUA228" s="32"/>
      <c r="EUB228" s="20"/>
      <c r="EUC228" s="18"/>
      <c r="EUD228" s="19"/>
      <c r="EUE228" s="28"/>
      <c r="EUF228" s="32"/>
      <c r="EUG228" s="20"/>
      <c r="EUH228" s="18"/>
      <c r="EUI228" s="19"/>
      <c r="EUJ228" s="28"/>
      <c r="EUK228" s="32"/>
      <c r="EUL228" s="20"/>
      <c r="EUM228" s="18"/>
      <c r="EUN228" s="19"/>
      <c r="EUO228" s="28"/>
      <c r="EUP228" s="32"/>
      <c r="EUQ228" s="20"/>
      <c r="EUR228" s="18"/>
      <c r="EUS228" s="19"/>
      <c r="EUT228" s="28"/>
      <c r="EUU228" s="32"/>
      <c r="EUV228" s="20"/>
      <c r="EUW228" s="18"/>
      <c r="EUX228" s="19"/>
      <c r="EUY228" s="28"/>
      <c r="EUZ228" s="32"/>
      <c r="EVA228" s="20"/>
      <c r="EVB228" s="18"/>
      <c r="EVC228" s="19"/>
      <c r="EVD228" s="28"/>
      <c r="EVE228" s="32"/>
      <c r="EVF228" s="20"/>
      <c r="EVG228" s="18"/>
      <c r="EVH228" s="19"/>
      <c r="EVI228" s="28"/>
      <c r="EVJ228" s="32"/>
      <c r="EVK228" s="20"/>
      <c r="EVL228" s="18"/>
      <c r="EVM228" s="19"/>
      <c r="EVN228" s="28"/>
      <c r="EVO228" s="32"/>
      <c r="EVP228" s="20"/>
      <c r="EVQ228" s="18"/>
      <c r="EVR228" s="19"/>
      <c r="EVS228" s="28"/>
      <c r="EVT228" s="32"/>
      <c r="EVU228" s="20"/>
      <c r="EVV228" s="18"/>
      <c r="EVW228" s="19"/>
      <c r="EVX228" s="28"/>
      <c r="EVY228" s="32"/>
      <c r="EVZ228" s="20"/>
      <c r="EWA228" s="18"/>
      <c r="EWB228" s="19"/>
      <c r="EWC228" s="28"/>
      <c r="EWD228" s="32"/>
      <c r="EWE228" s="20"/>
      <c r="EWF228" s="18"/>
      <c r="EWG228" s="19"/>
      <c r="EWH228" s="28"/>
      <c r="EWI228" s="32"/>
      <c r="EWJ228" s="20"/>
      <c r="EWK228" s="18"/>
      <c r="EWL228" s="19"/>
      <c r="EWM228" s="28"/>
      <c r="EWN228" s="32"/>
      <c r="EWO228" s="20"/>
      <c r="EWP228" s="18"/>
      <c r="EWQ228" s="19"/>
      <c r="EWR228" s="28"/>
      <c r="EWS228" s="32"/>
      <c r="EWT228" s="20"/>
      <c r="EWU228" s="18"/>
      <c r="EWV228" s="19"/>
      <c r="EWW228" s="28"/>
      <c r="EWX228" s="32"/>
      <c r="EWY228" s="20"/>
      <c r="EWZ228" s="18"/>
      <c r="EXA228" s="19"/>
      <c r="EXB228" s="28"/>
      <c r="EXC228" s="32"/>
      <c r="EXD228" s="20"/>
      <c r="EXE228" s="18"/>
      <c r="EXF228" s="19"/>
      <c r="EXG228" s="28"/>
      <c r="EXH228" s="32"/>
      <c r="EXI228" s="20"/>
      <c r="EXJ228" s="18"/>
      <c r="EXK228" s="19"/>
      <c r="EXL228" s="28"/>
      <c r="EXM228" s="32"/>
      <c r="EXN228" s="20"/>
      <c r="EXO228" s="18"/>
      <c r="EXP228" s="19"/>
      <c r="EXQ228" s="28"/>
      <c r="EXR228" s="32"/>
      <c r="EXS228" s="20"/>
      <c r="EXT228" s="18"/>
      <c r="EXU228" s="19"/>
      <c r="EXV228" s="28"/>
      <c r="EXW228" s="32"/>
      <c r="EXX228" s="20"/>
      <c r="EXY228" s="18"/>
      <c r="EXZ228" s="19"/>
      <c r="EYA228" s="28"/>
      <c r="EYB228" s="32"/>
      <c r="EYC228" s="20"/>
      <c r="EYD228" s="18"/>
      <c r="EYE228" s="19"/>
      <c r="EYF228" s="28"/>
      <c r="EYG228" s="32"/>
      <c r="EYH228" s="20"/>
      <c r="EYI228" s="18"/>
      <c r="EYJ228" s="19"/>
      <c r="EYK228" s="28"/>
      <c r="EYL228" s="32"/>
      <c r="EYM228" s="20"/>
      <c r="EYN228" s="18"/>
      <c r="EYO228" s="19"/>
      <c r="EYP228" s="28"/>
      <c r="EYQ228" s="32"/>
      <c r="EYR228" s="20"/>
      <c r="EYS228" s="18"/>
      <c r="EYT228" s="19"/>
      <c r="EYU228" s="28"/>
      <c r="EYV228" s="32"/>
      <c r="EYW228" s="20"/>
      <c r="EYX228" s="18"/>
      <c r="EYY228" s="19"/>
      <c r="EYZ228" s="28"/>
      <c r="EZA228" s="32"/>
      <c r="EZB228" s="20"/>
      <c r="EZC228" s="18"/>
      <c r="EZD228" s="19"/>
      <c r="EZE228" s="28"/>
      <c r="EZF228" s="32"/>
      <c r="EZG228" s="20"/>
      <c r="EZH228" s="18"/>
      <c r="EZI228" s="19"/>
      <c r="EZJ228" s="28"/>
      <c r="EZK228" s="32"/>
      <c r="EZL228" s="20"/>
      <c r="EZM228" s="18"/>
      <c r="EZN228" s="19"/>
      <c r="EZO228" s="28"/>
      <c r="EZP228" s="32"/>
      <c r="EZQ228" s="20"/>
      <c r="EZR228" s="18"/>
      <c r="EZS228" s="19"/>
      <c r="EZT228" s="28"/>
      <c r="EZU228" s="32"/>
      <c r="EZV228" s="20"/>
      <c r="EZW228" s="18"/>
      <c r="EZX228" s="19"/>
      <c r="EZY228" s="28"/>
      <c r="EZZ228" s="32"/>
      <c r="FAA228" s="20"/>
      <c r="FAB228" s="18"/>
      <c r="FAC228" s="19"/>
      <c r="FAD228" s="28"/>
      <c r="FAE228" s="32"/>
      <c r="FAF228" s="20"/>
      <c r="FAG228" s="18"/>
      <c r="FAH228" s="19"/>
      <c r="FAI228" s="28"/>
      <c r="FAJ228" s="32"/>
      <c r="FAK228" s="20"/>
      <c r="FAL228" s="18"/>
      <c r="FAM228" s="19"/>
      <c r="FAN228" s="28"/>
      <c r="FAO228" s="32"/>
      <c r="FAP228" s="20"/>
      <c r="FAQ228" s="18"/>
      <c r="FAR228" s="19"/>
      <c r="FAS228" s="28"/>
      <c r="FAT228" s="32"/>
      <c r="FAU228" s="20"/>
      <c r="FAV228" s="18"/>
      <c r="FAW228" s="19"/>
      <c r="FAX228" s="28"/>
      <c r="FAY228" s="32"/>
      <c r="FAZ228" s="20"/>
      <c r="FBA228" s="18"/>
      <c r="FBB228" s="19"/>
      <c r="FBC228" s="28"/>
      <c r="FBD228" s="32"/>
      <c r="FBE228" s="20"/>
      <c r="FBF228" s="18"/>
      <c r="FBG228" s="19"/>
      <c r="FBH228" s="28"/>
      <c r="FBI228" s="32"/>
      <c r="FBJ228" s="20"/>
      <c r="FBK228" s="18"/>
      <c r="FBL228" s="19"/>
      <c r="FBM228" s="28"/>
      <c r="FBN228" s="32"/>
      <c r="FBO228" s="20"/>
      <c r="FBP228" s="18"/>
      <c r="FBQ228" s="19"/>
      <c r="FBR228" s="28"/>
      <c r="FBS228" s="32"/>
      <c r="FBT228" s="20"/>
      <c r="FBU228" s="18"/>
      <c r="FBV228" s="19"/>
      <c r="FBW228" s="28"/>
      <c r="FBX228" s="32"/>
      <c r="FBY228" s="20"/>
      <c r="FBZ228" s="18"/>
      <c r="FCA228" s="19"/>
      <c r="FCB228" s="28"/>
      <c r="FCC228" s="32"/>
      <c r="FCD228" s="20"/>
      <c r="FCE228" s="18"/>
      <c r="FCF228" s="19"/>
      <c r="FCG228" s="28"/>
      <c r="FCH228" s="32"/>
      <c r="FCI228" s="20"/>
      <c r="FCJ228" s="18"/>
      <c r="FCK228" s="19"/>
      <c r="FCL228" s="28"/>
      <c r="FCM228" s="32"/>
      <c r="FCN228" s="20"/>
      <c r="FCO228" s="18"/>
      <c r="FCP228" s="19"/>
      <c r="FCQ228" s="28"/>
      <c r="FCR228" s="32"/>
      <c r="FCS228" s="20"/>
      <c r="FCT228" s="18"/>
      <c r="FCU228" s="19"/>
      <c r="FCV228" s="28"/>
      <c r="FCW228" s="32"/>
      <c r="FCX228" s="20"/>
      <c r="FCY228" s="18"/>
      <c r="FCZ228" s="19"/>
      <c r="FDA228" s="28"/>
      <c r="FDB228" s="32"/>
      <c r="FDC228" s="20"/>
      <c r="FDD228" s="18"/>
      <c r="FDE228" s="19"/>
      <c r="FDF228" s="28"/>
      <c r="FDG228" s="32"/>
      <c r="FDH228" s="20"/>
      <c r="FDI228" s="18"/>
      <c r="FDJ228" s="19"/>
      <c r="FDK228" s="28"/>
      <c r="FDL228" s="32"/>
      <c r="FDM228" s="20"/>
      <c r="FDN228" s="18"/>
      <c r="FDO228" s="19"/>
      <c r="FDP228" s="28"/>
      <c r="FDQ228" s="32"/>
      <c r="FDR228" s="20"/>
      <c r="FDS228" s="18"/>
      <c r="FDT228" s="19"/>
      <c r="FDU228" s="28"/>
      <c r="FDV228" s="32"/>
      <c r="FDW228" s="20"/>
      <c r="FDX228" s="18"/>
      <c r="FDY228" s="19"/>
      <c r="FDZ228" s="28"/>
      <c r="FEA228" s="32"/>
      <c r="FEB228" s="20"/>
      <c r="FEC228" s="18"/>
      <c r="FED228" s="19"/>
      <c r="FEE228" s="28"/>
      <c r="FEF228" s="32"/>
      <c r="FEG228" s="20"/>
      <c r="FEH228" s="18"/>
      <c r="FEI228" s="19"/>
      <c r="FEJ228" s="28"/>
      <c r="FEK228" s="32"/>
      <c r="FEL228" s="20"/>
      <c r="FEM228" s="18"/>
      <c r="FEN228" s="19"/>
      <c r="FEO228" s="28"/>
      <c r="FEP228" s="32"/>
      <c r="FEQ228" s="20"/>
      <c r="FER228" s="18"/>
      <c r="FES228" s="19"/>
      <c r="FET228" s="28"/>
      <c r="FEU228" s="32"/>
      <c r="FEV228" s="20"/>
      <c r="FEW228" s="18"/>
      <c r="FEX228" s="19"/>
      <c r="FEY228" s="28"/>
      <c r="FEZ228" s="32"/>
      <c r="FFA228" s="20"/>
      <c r="FFB228" s="18"/>
      <c r="FFC228" s="19"/>
      <c r="FFD228" s="28"/>
      <c r="FFE228" s="32"/>
      <c r="FFF228" s="20"/>
      <c r="FFG228" s="18"/>
      <c r="FFH228" s="19"/>
      <c r="FFI228" s="28"/>
      <c r="FFJ228" s="32"/>
      <c r="FFK228" s="20"/>
      <c r="FFL228" s="18"/>
      <c r="FFM228" s="19"/>
      <c r="FFN228" s="28"/>
      <c r="FFO228" s="32"/>
      <c r="FFP228" s="20"/>
      <c r="FFQ228" s="18"/>
      <c r="FFR228" s="19"/>
      <c r="FFS228" s="28"/>
      <c r="FFT228" s="32"/>
      <c r="FFU228" s="20"/>
      <c r="FFV228" s="18"/>
      <c r="FFW228" s="19"/>
      <c r="FFX228" s="28"/>
      <c r="FFY228" s="32"/>
      <c r="FFZ228" s="20"/>
      <c r="FGA228" s="18"/>
      <c r="FGB228" s="19"/>
      <c r="FGC228" s="28"/>
      <c r="FGD228" s="32"/>
      <c r="FGE228" s="20"/>
      <c r="FGF228" s="18"/>
      <c r="FGG228" s="19"/>
      <c r="FGH228" s="28"/>
      <c r="FGI228" s="32"/>
      <c r="FGJ228" s="20"/>
      <c r="FGK228" s="18"/>
      <c r="FGL228" s="19"/>
      <c r="FGM228" s="28"/>
      <c r="FGN228" s="32"/>
      <c r="FGO228" s="20"/>
      <c r="FGP228" s="18"/>
      <c r="FGQ228" s="19"/>
      <c r="FGR228" s="28"/>
      <c r="FGS228" s="32"/>
      <c r="FGT228" s="20"/>
      <c r="FGU228" s="18"/>
      <c r="FGV228" s="19"/>
      <c r="FGW228" s="28"/>
      <c r="FGX228" s="32"/>
      <c r="FGY228" s="20"/>
      <c r="FGZ228" s="18"/>
      <c r="FHA228" s="19"/>
      <c r="FHB228" s="28"/>
      <c r="FHC228" s="32"/>
      <c r="FHD228" s="20"/>
      <c r="FHE228" s="18"/>
      <c r="FHF228" s="19"/>
      <c r="FHG228" s="28"/>
      <c r="FHH228" s="32"/>
      <c r="FHI228" s="20"/>
      <c r="FHJ228" s="18"/>
      <c r="FHK228" s="19"/>
      <c r="FHL228" s="28"/>
      <c r="FHM228" s="32"/>
      <c r="FHN228" s="20"/>
      <c r="FHO228" s="18"/>
      <c r="FHP228" s="19"/>
      <c r="FHQ228" s="28"/>
      <c r="FHR228" s="32"/>
      <c r="FHS228" s="20"/>
      <c r="FHT228" s="18"/>
      <c r="FHU228" s="19"/>
      <c r="FHV228" s="28"/>
      <c r="FHW228" s="32"/>
      <c r="FHX228" s="20"/>
      <c r="FHY228" s="18"/>
      <c r="FHZ228" s="19"/>
      <c r="FIA228" s="28"/>
      <c r="FIB228" s="32"/>
      <c r="FIC228" s="20"/>
      <c r="FID228" s="18"/>
      <c r="FIE228" s="19"/>
      <c r="FIF228" s="28"/>
      <c r="FIG228" s="32"/>
      <c r="FIH228" s="20"/>
      <c r="FII228" s="18"/>
      <c r="FIJ228" s="19"/>
      <c r="FIK228" s="28"/>
      <c r="FIL228" s="32"/>
      <c r="FIM228" s="20"/>
      <c r="FIN228" s="18"/>
      <c r="FIO228" s="19"/>
      <c r="FIP228" s="28"/>
      <c r="FIQ228" s="32"/>
      <c r="FIR228" s="20"/>
      <c r="FIS228" s="18"/>
      <c r="FIT228" s="19"/>
      <c r="FIU228" s="28"/>
      <c r="FIV228" s="32"/>
      <c r="FIW228" s="20"/>
      <c r="FIX228" s="18"/>
      <c r="FIY228" s="19"/>
      <c r="FIZ228" s="28"/>
      <c r="FJA228" s="32"/>
      <c r="FJB228" s="20"/>
      <c r="FJC228" s="18"/>
      <c r="FJD228" s="19"/>
      <c r="FJE228" s="28"/>
      <c r="FJF228" s="32"/>
      <c r="FJG228" s="20"/>
      <c r="FJH228" s="18"/>
      <c r="FJI228" s="19"/>
      <c r="FJJ228" s="28"/>
      <c r="FJK228" s="32"/>
      <c r="FJL228" s="20"/>
      <c r="FJM228" s="18"/>
      <c r="FJN228" s="19"/>
      <c r="FJO228" s="28"/>
      <c r="FJP228" s="32"/>
      <c r="FJQ228" s="20"/>
      <c r="FJR228" s="18"/>
      <c r="FJS228" s="19"/>
      <c r="FJT228" s="28"/>
      <c r="FJU228" s="32"/>
      <c r="FJV228" s="20"/>
      <c r="FJW228" s="18"/>
      <c r="FJX228" s="19"/>
      <c r="FJY228" s="28"/>
      <c r="FJZ228" s="32"/>
      <c r="FKA228" s="20"/>
      <c r="FKB228" s="18"/>
      <c r="FKC228" s="19"/>
      <c r="FKD228" s="28"/>
      <c r="FKE228" s="32"/>
      <c r="FKF228" s="20"/>
      <c r="FKG228" s="18"/>
      <c r="FKH228" s="19"/>
      <c r="FKI228" s="28"/>
      <c r="FKJ228" s="32"/>
      <c r="FKK228" s="20"/>
      <c r="FKL228" s="18"/>
      <c r="FKM228" s="19"/>
      <c r="FKN228" s="28"/>
      <c r="FKO228" s="32"/>
      <c r="FKP228" s="20"/>
      <c r="FKQ228" s="18"/>
      <c r="FKR228" s="19"/>
      <c r="FKS228" s="28"/>
      <c r="FKT228" s="32"/>
      <c r="FKU228" s="20"/>
      <c r="FKV228" s="18"/>
      <c r="FKW228" s="19"/>
      <c r="FKX228" s="28"/>
      <c r="FKY228" s="32"/>
      <c r="FKZ228" s="20"/>
      <c r="FLA228" s="18"/>
      <c r="FLB228" s="19"/>
      <c r="FLC228" s="28"/>
      <c r="FLD228" s="32"/>
      <c r="FLE228" s="20"/>
      <c r="FLF228" s="18"/>
      <c r="FLG228" s="19"/>
      <c r="FLH228" s="28"/>
      <c r="FLI228" s="32"/>
      <c r="FLJ228" s="20"/>
      <c r="FLK228" s="18"/>
      <c r="FLL228" s="19"/>
      <c r="FLM228" s="28"/>
      <c r="FLN228" s="32"/>
      <c r="FLO228" s="20"/>
      <c r="FLP228" s="18"/>
      <c r="FLQ228" s="19"/>
      <c r="FLR228" s="28"/>
      <c r="FLS228" s="32"/>
      <c r="FLT228" s="20"/>
      <c r="FLU228" s="18"/>
      <c r="FLV228" s="19"/>
      <c r="FLW228" s="28"/>
      <c r="FLX228" s="32"/>
      <c r="FLY228" s="20"/>
      <c r="FLZ228" s="18"/>
      <c r="FMA228" s="19"/>
      <c r="FMB228" s="28"/>
      <c r="FMC228" s="32"/>
      <c r="FMD228" s="20"/>
      <c r="FME228" s="18"/>
      <c r="FMF228" s="19"/>
      <c r="FMG228" s="28"/>
      <c r="FMH228" s="32"/>
      <c r="FMI228" s="20"/>
      <c r="FMJ228" s="18"/>
      <c r="FMK228" s="19"/>
      <c r="FML228" s="28"/>
      <c r="FMM228" s="32"/>
      <c r="FMN228" s="20"/>
      <c r="FMO228" s="18"/>
      <c r="FMP228" s="19"/>
      <c r="FMQ228" s="28"/>
      <c r="FMR228" s="32"/>
      <c r="FMS228" s="20"/>
      <c r="FMT228" s="18"/>
      <c r="FMU228" s="19"/>
      <c r="FMV228" s="28"/>
      <c r="FMW228" s="32"/>
      <c r="FMX228" s="20"/>
      <c r="FMY228" s="18"/>
      <c r="FMZ228" s="19"/>
      <c r="FNA228" s="28"/>
      <c r="FNB228" s="32"/>
      <c r="FNC228" s="20"/>
      <c r="FND228" s="18"/>
      <c r="FNE228" s="19"/>
      <c r="FNF228" s="28"/>
      <c r="FNG228" s="32"/>
      <c r="FNH228" s="20"/>
      <c r="FNI228" s="18"/>
      <c r="FNJ228" s="19"/>
      <c r="FNK228" s="28"/>
      <c r="FNL228" s="32"/>
      <c r="FNM228" s="20"/>
      <c r="FNN228" s="18"/>
      <c r="FNO228" s="19"/>
      <c r="FNP228" s="28"/>
      <c r="FNQ228" s="32"/>
      <c r="FNR228" s="20"/>
      <c r="FNS228" s="18"/>
      <c r="FNT228" s="19"/>
      <c r="FNU228" s="28"/>
      <c r="FNV228" s="32"/>
      <c r="FNW228" s="20"/>
      <c r="FNX228" s="18"/>
      <c r="FNY228" s="19"/>
      <c r="FNZ228" s="28"/>
      <c r="FOA228" s="32"/>
      <c r="FOB228" s="20"/>
      <c r="FOC228" s="18"/>
      <c r="FOD228" s="19"/>
      <c r="FOE228" s="28"/>
      <c r="FOF228" s="32"/>
      <c r="FOG228" s="20"/>
      <c r="FOH228" s="18"/>
      <c r="FOI228" s="19"/>
      <c r="FOJ228" s="28"/>
      <c r="FOK228" s="32"/>
      <c r="FOL228" s="20"/>
      <c r="FOM228" s="18"/>
      <c r="FON228" s="19"/>
      <c r="FOO228" s="28"/>
      <c r="FOP228" s="32"/>
      <c r="FOQ228" s="20"/>
      <c r="FOR228" s="18"/>
      <c r="FOS228" s="19"/>
      <c r="FOT228" s="28"/>
      <c r="FOU228" s="32"/>
      <c r="FOV228" s="20"/>
      <c r="FOW228" s="18"/>
      <c r="FOX228" s="19"/>
      <c r="FOY228" s="28"/>
      <c r="FOZ228" s="32"/>
      <c r="FPA228" s="20"/>
      <c r="FPB228" s="18"/>
      <c r="FPC228" s="19"/>
      <c r="FPD228" s="28"/>
      <c r="FPE228" s="32"/>
      <c r="FPF228" s="20"/>
      <c r="FPG228" s="18"/>
      <c r="FPH228" s="19"/>
      <c r="FPI228" s="28"/>
      <c r="FPJ228" s="32"/>
      <c r="FPK228" s="20"/>
      <c r="FPL228" s="18"/>
      <c r="FPM228" s="19"/>
      <c r="FPN228" s="28"/>
      <c r="FPO228" s="32"/>
      <c r="FPP228" s="20"/>
      <c r="FPQ228" s="18"/>
      <c r="FPR228" s="19"/>
      <c r="FPS228" s="28"/>
      <c r="FPT228" s="32"/>
      <c r="FPU228" s="20"/>
      <c r="FPV228" s="18"/>
      <c r="FPW228" s="19"/>
      <c r="FPX228" s="28"/>
      <c r="FPY228" s="32"/>
      <c r="FPZ228" s="20"/>
      <c r="FQA228" s="18"/>
      <c r="FQB228" s="19"/>
      <c r="FQC228" s="28"/>
      <c r="FQD228" s="32"/>
      <c r="FQE228" s="20"/>
      <c r="FQF228" s="18"/>
      <c r="FQG228" s="19"/>
      <c r="FQH228" s="28"/>
      <c r="FQI228" s="32"/>
      <c r="FQJ228" s="20"/>
      <c r="FQK228" s="18"/>
      <c r="FQL228" s="19"/>
      <c r="FQM228" s="28"/>
      <c r="FQN228" s="32"/>
      <c r="FQO228" s="20"/>
      <c r="FQP228" s="18"/>
      <c r="FQQ228" s="19"/>
      <c r="FQR228" s="28"/>
      <c r="FQS228" s="32"/>
      <c r="FQT228" s="20"/>
      <c r="FQU228" s="18"/>
      <c r="FQV228" s="19"/>
      <c r="FQW228" s="28"/>
      <c r="FQX228" s="32"/>
      <c r="FQY228" s="20"/>
      <c r="FQZ228" s="18"/>
      <c r="FRA228" s="19"/>
      <c r="FRB228" s="28"/>
      <c r="FRC228" s="32"/>
      <c r="FRD228" s="20"/>
      <c r="FRE228" s="18"/>
      <c r="FRF228" s="19"/>
      <c r="FRG228" s="28"/>
      <c r="FRH228" s="32"/>
      <c r="FRI228" s="20"/>
      <c r="FRJ228" s="18"/>
      <c r="FRK228" s="19"/>
      <c r="FRL228" s="28"/>
      <c r="FRM228" s="32"/>
      <c r="FRN228" s="20"/>
      <c r="FRO228" s="18"/>
      <c r="FRP228" s="19"/>
      <c r="FRQ228" s="28"/>
      <c r="FRR228" s="32"/>
      <c r="FRS228" s="20"/>
      <c r="FRT228" s="18"/>
      <c r="FRU228" s="19"/>
      <c r="FRV228" s="28"/>
      <c r="FRW228" s="32"/>
      <c r="FRX228" s="20"/>
      <c r="FRY228" s="18"/>
      <c r="FRZ228" s="19"/>
      <c r="FSA228" s="28"/>
      <c r="FSB228" s="32"/>
      <c r="FSC228" s="20"/>
      <c r="FSD228" s="18"/>
      <c r="FSE228" s="19"/>
      <c r="FSF228" s="28"/>
      <c r="FSG228" s="32"/>
      <c r="FSH228" s="20"/>
      <c r="FSI228" s="18"/>
      <c r="FSJ228" s="19"/>
      <c r="FSK228" s="28"/>
      <c r="FSL228" s="32"/>
      <c r="FSM228" s="20"/>
      <c r="FSN228" s="18"/>
      <c r="FSO228" s="19"/>
      <c r="FSP228" s="28"/>
      <c r="FSQ228" s="32"/>
      <c r="FSR228" s="20"/>
      <c r="FSS228" s="18"/>
      <c r="FST228" s="19"/>
      <c r="FSU228" s="28"/>
      <c r="FSV228" s="32"/>
      <c r="FSW228" s="20"/>
      <c r="FSX228" s="18"/>
      <c r="FSY228" s="19"/>
      <c r="FSZ228" s="28"/>
      <c r="FTA228" s="32"/>
      <c r="FTB228" s="20"/>
      <c r="FTC228" s="18"/>
      <c r="FTD228" s="19"/>
      <c r="FTE228" s="28"/>
      <c r="FTF228" s="32"/>
      <c r="FTG228" s="20"/>
      <c r="FTH228" s="18"/>
      <c r="FTI228" s="19"/>
      <c r="FTJ228" s="28"/>
      <c r="FTK228" s="32"/>
      <c r="FTL228" s="20"/>
      <c r="FTM228" s="18"/>
      <c r="FTN228" s="19"/>
      <c r="FTO228" s="28"/>
      <c r="FTP228" s="32"/>
      <c r="FTQ228" s="20"/>
      <c r="FTR228" s="18"/>
      <c r="FTS228" s="19"/>
      <c r="FTT228" s="28"/>
      <c r="FTU228" s="32"/>
      <c r="FTV228" s="20"/>
      <c r="FTW228" s="18"/>
      <c r="FTX228" s="19"/>
      <c r="FTY228" s="28"/>
      <c r="FTZ228" s="32"/>
      <c r="FUA228" s="20"/>
      <c r="FUB228" s="18"/>
      <c r="FUC228" s="19"/>
      <c r="FUD228" s="28"/>
      <c r="FUE228" s="32"/>
      <c r="FUF228" s="20"/>
      <c r="FUG228" s="18"/>
      <c r="FUH228" s="19"/>
      <c r="FUI228" s="28"/>
      <c r="FUJ228" s="32"/>
      <c r="FUK228" s="20"/>
      <c r="FUL228" s="18"/>
      <c r="FUM228" s="19"/>
      <c r="FUN228" s="28"/>
      <c r="FUO228" s="32"/>
      <c r="FUP228" s="20"/>
      <c r="FUQ228" s="18"/>
      <c r="FUR228" s="19"/>
      <c r="FUS228" s="28"/>
      <c r="FUT228" s="32"/>
      <c r="FUU228" s="20"/>
      <c r="FUV228" s="18"/>
      <c r="FUW228" s="19"/>
      <c r="FUX228" s="28"/>
      <c r="FUY228" s="32"/>
      <c r="FUZ228" s="20"/>
      <c r="FVA228" s="18"/>
      <c r="FVB228" s="19"/>
      <c r="FVC228" s="28"/>
      <c r="FVD228" s="32"/>
      <c r="FVE228" s="20"/>
      <c r="FVF228" s="18"/>
      <c r="FVG228" s="19"/>
      <c r="FVH228" s="28"/>
      <c r="FVI228" s="32"/>
      <c r="FVJ228" s="20"/>
      <c r="FVK228" s="18"/>
      <c r="FVL228" s="19"/>
      <c r="FVM228" s="28"/>
      <c r="FVN228" s="32"/>
      <c r="FVO228" s="20"/>
      <c r="FVP228" s="18"/>
      <c r="FVQ228" s="19"/>
      <c r="FVR228" s="28"/>
      <c r="FVS228" s="32"/>
      <c r="FVT228" s="20"/>
      <c r="FVU228" s="18"/>
      <c r="FVV228" s="19"/>
      <c r="FVW228" s="28"/>
      <c r="FVX228" s="32"/>
      <c r="FVY228" s="20"/>
      <c r="FVZ228" s="18"/>
      <c r="FWA228" s="19"/>
      <c r="FWB228" s="28"/>
      <c r="FWC228" s="32"/>
      <c r="FWD228" s="20"/>
      <c r="FWE228" s="18"/>
      <c r="FWF228" s="19"/>
      <c r="FWG228" s="28"/>
      <c r="FWH228" s="32"/>
      <c r="FWI228" s="20"/>
      <c r="FWJ228" s="18"/>
      <c r="FWK228" s="19"/>
      <c r="FWL228" s="28"/>
      <c r="FWM228" s="32"/>
      <c r="FWN228" s="20"/>
      <c r="FWO228" s="18"/>
      <c r="FWP228" s="19"/>
      <c r="FWQ228" s="28"/>
      <c r="FWR228" s="32"/>
      <c r="FWS228" s="20"/>
      <c r="FWT228" s="18"/>
      <c r="FWU228" s="19"/>
      <c r="FWV228" s="28"/>
      <c r="FWW228" s="32"/>
      <c r="FWX228" s="20"/>
      <c r="FWY228" s="18"/>
      <c r="FWZ228" s="19"/>
      <c r="FXA228" s="28"/>
      <c r="FXB228" s="32"/>
      <c r="FXC228" s="20"/>
      <c r="FXD228" s="18"/>
      <c r="FXE228" s="19"/>
      <c r="FXF228" s="28"/>
      <c r="FXG228" s="32"/>
      <c r="FXH228" s="20"/>
      <c r="FXI228" s="18"/>
      <c r="FXJ228" s="19"/>
      <c r="FXK228" s="28"/>
      <c r="FXL228" s="32"/>
      <c r="FXM228" s="20"/>
      <c r="FXN228" s="18"/>
      <c r="FXO228" s="19"/>
      <c r="FXP228" s="28"/>
      <c r="FXQ228" s="32"/>
      <c r="FXR228" s="20"/>
      <c r="FXS228" s="18"/>
      <c r="FXT228" s="19"/>
      <c r="FXU228" s="28"/>
      <c r="FXV228" s="32"/>
      <c r="FXW228" s="20"/>
      <c r="FXX228" s="18"/>
      <c r="FXY228" s="19"/>
      <c r="FXZ228" s="28"/>
      <c r="FYA228" s="32"/>
      <c r="FYB228" s="20"/>
      <c r="FYC228" s="18"/>
      <c r="FYD228" s="19"/>
      <c r="FYE228" s="28"/>
      <c r="FYF228" s="32"/>
      <c r="FYG228" s="20"/>
      <c r="FYH228" s="18"/>
      <c r="FYI228" s="19"/>
      <c r="FYJ228" s="28"/>
      <c r="FYK228" s="32"/>
      <c r="FYL228" s="20"/>
      <c r="FYM228" s="18"/>
      <c r="FYN228" s="19"/>
      <c r="FYO228" s="28"/>
      <c r="FYP228" s="32"/>
      <c r="FYQ228" s="20"/>
      <c r="FYR228" s="18"/>
      <c r="FYS228" s="19"/>
      <c r="FYT228" s="28"/>
      <c r="FYU228" s="32"/>
      <c r="FYV228" s="20"/>
      <c r="FYW228" s="18"/>
      <c r="FYX228" s="19"/>
      <c r="FYY228" s="28"/>
      <c r="FYZ228" s="32"/>
      <c r="FZA228" s="20"/>
      <c r="FZB228" s="18"/>
      <c r="FZC228" s="19"/>
      <c r="FZD228" s="28"/>
      <c r="FZE228" s="32"/>
      <c r="FZF228" s="20"/>
      <c r="FZG228" s="18"/>
      <c r="FZH228" s="19"/>
      <c r="FZI228" s="28"/>
      <c r="FZJ228" s="32"/>
      <c r="FZK228" s="20"/>
      <c r="FZL228" s="18"/>
      <c r="FZM228" s="19"/>
      <c r="FZN228" s="28"/>
      <c r="FZO228" s="32"/>
      <c r="FZP228" s="20"/>
      <c r="FZQ228" s="18"/>
      <c r="FZR228" s="19"/>
      <c r="FZS228" s="28"/>
      <c r="FZT228" s="32"/>
      <c r="FZU228" s="20"/>
      <c r="FZV228" s="18"/>
      <c r="FZW228" s="19"/>
      <c r="FZX228" s="28"/>
      <c r="FZY228" s="32"/>
      <c r="FZZ228" s="20"/>
      <c r="GAA228" s="18"/>
      <c r="GAB228" s="19"/>
      <c r="GAC228" s="28"/>
      <c r="GAD228" s="32"/>
      <c r="GAE228" s="20"/>
      <c r="GAF228" s="18"/>
      <c r="GAG228" s="19"/>
      <c r="GAH228" s="28"/>
      <c r="GAI228" s="32"/>
      <c r="GAJ228" s="20"/>
      <c r="GAK228" s="18"/>
      <c r="GAL228" s="19"/>
      <c r="GAM228" s="28"/>
      <c r="GAN228" s="32"/>
      <c r="GAO228" s="20"/>
      <c r="GAP228" s="18"/>
      <c r="GAQ228" s="19"/>
      <c r="GAR228" s="28"/>
      <c r="GAS228" s="32"/>
      <c r="GAT228" s="20"/>
      <c r="GAU228" s="18"/>
      <c r="GAV228" s="19"/>
      <c r="GAW228" s="28"/>
      <c r="GAX228" s="32"/>
      <c r="GAY228" s="20"/>
      <c r="GAZ228" s="18"/>
      <c r="GBA228" s="19"/>
      <c r="GBB228" s="28"/>
      <c r="GBC228" s="32"/>
      <c r="GBD228" s="20"/>
      <c r="GBE228" s="18"/>
      <c r="GBF228" s="19"/>
      <c r="GBG228" s="28"/>
      <c r="GBH228" s="32"/>
      <c r="GBI228" s="20"/>
      <c r="GBJ228" s="18"/>
      <c r="GBK228" s="19"/>
      <c r="GBL228" s="28"/>
      <c r="GBM228" s="32"/>
      <c r="GBN228" s="20"/>
      <c r="GBO228" s="18"/>
      <c r="GBP228" s="19"/>
      <c r="GBQ228" s="28"/>
      <c r="GBR228" s="32"/>
      <c r="GBS228" s="20"/>
      <c r="GBT228" s="18"/>
      <c r="GBU228" s="19"/>
      <c r="GBV228" s="28"/>
      <c r="GBW228" s="32"/>
      <c r="GBX228" s="20"/>
      <c r="GBY228" s="18"/>
      <c r="GBZ228" s="19"/>
      <c r="GCA228" s="28"/>
      <c r="GCB228" s="32"/>
      <c r="GCC228" s="20"/>
      <c r="GCD228" s="18"/>
      <c r="GCE228" s="19"/>
      <c r="GCF228" s="28"/>
      <c r="GCG228" s="32"/>
      <c r="GCH228" s="20"/>
      <c r="GCI228" s="18"/>
      <c r="GCJ228" s="19"/>
      <c r="GCK228" s="28"/>
      <c r="GCL228" s="32"/>
      <c r="GCM228" s="20"/>
      <c r="GCN228" s="18"/>
      <c r="GCO228" s="19"/>
      <c r="GCP228" s="28"/>
      <c r="GCQ228" s="32"/>
      <c r="GCR228" s="20"/>
      <c r="GCS228" s="18"/>
      <c r="GCT228" s="19"/>
      <c r="GCU228" s="28"/>
      <c r="GCV228" s="32"/>
      <c r="GCW228" s="20"/>
      <c r="GCX228" s="18"/>
      <c r="GCY228" s="19"/>
      <c r="GCZ228" s="28"/>
      <c r="GDA228" s="32"/>
      <c r="GDB228" s="20"/>
      <c r="GDC228" s="18"/>
      <c r="GDD228" s="19"/>
      <c r="GDE228" s="28"/>
      <c r="GDF228" s="32"/>
      <c r="GDG228" s="20"/>
      <c r="GDH228" s="18"/>
      <c r="GDI228" s="19"/>
      <c r="GDJ228" s="28"/>
      <c r="GDK228" s="32"/>
      <c r="GDL228" s="20"/>
      <c r="GDM228" s="18"/>
      <c r="GDN228" s="19"/>
      <c r="GDO228" s="28"/>
      <c r="GDP228" s="32"/>
      <c r="GDQ228" s="20"/>
      <c r="GDR228" s="18"/>
      <c r="GDS228" s="19"/>
      <c r="GDT228" s="28"/>
      <c r="GDU228" s="32"/>
      <c r="GDV228" s="20"/>
      <c r="GDW228" s="18"/>
      <c r="GDX228" s="19"/>
      <c r="GDY228" s="28"/>
      <c r="GDZ228" s="32"/>
      <c r="GEA228" s="20"/>
      <c r="GEB228" s="18"/>
      <c r="GEC228" s="19"/>
      <c r="GED228" s="28"/>
      <c r="GEE228" s="32"/>
      <c r="GEF228" s="20"/>
      <c r="GEG228" s="18"/>
      <c r="GEH228" s="19"/>
      <c r="GEI228" s="28"/>
      <c r="GEJ228" s="32"/>
      <c r="GEK228" s="20"/>
      <c r="GEL228" s="18"/>
      <c r="GEM228" s="19"/>
      <c r="GEN228" s="28"/>
      <c r="GEO228" s="32"/>
      <c r="GEP228" s="20"/>
      <c r="GEQ228" s="18"/>
      <c r="GER228" s="19"/>
      <c r="GES228" s="28"/>
      <c r="GET228" s="32"/>
      <c r="GEU228" s="20"/>
      <c r="GEV228" s="18"/>
      <c r="GEW228" s="19"/>
      <c r="GEX228" s="28"/>
      <c r="GEY228" s="32"/>
      <c r="GEZ228" s="20"/>
      <c r="GFA228" s="18"/>
      <c r="GFB228" s="19"/>
      <c r="GFC228" s="28"/>
      <c r="GFD228" s="32"/>
      <c r="GFE228" s="20"/>
      <c r="GFF228" s="18"/>
      <c r="GFG228" s="19"/>
      <c r="GFH228" s="28"/>
      <c r="GFI228" s="32"/>
      <c r="GFJ228" s="20"/>
      <c r="GFK228" s="18"/>
      <c r="GFL228" s="19"/>
      <c r="GFM228" s="28"/>
      <c r="GFN228" s="32"/>
      <c r="GFO228" s="20"/>
      <c r="GFP228" s="18"/>
      <c r="GFQ228" s="19"/>
      <c r="GFR228" s="28"/>
      <c r="GFS228" s="32"/>
      <c r="GFT228" s="20"/>
      <c r="GFU228" s="18"/>
      <c r="GFV228" s="19"/>
      <c r="GFW228" s="28"/>
      <c r="GFX228" s="32"/>
      <c r="GFY228" s="20"/>
      <c r="GFZ228" s="18"/>
      <c r="GGA228" s="19"/>
      <c r="GGB228" s="28"/>
      <c r="GGC228" s="32"/>
      <c r="GGD228" s="20"/>
      <c r="GGE228" s="18"/>
      <c r="GGF228" s="19"/>
      <c r="GGG228" s="28"/>
      <c r="GGH228" s="32"/>
      <c r="GGI228" s="20"/>
      <c r="GGJ228" s="18"/>
      <c r="GGK228" s="19"/>
      <c r="GGL228" s="28"/>
      <c r="GGM228" s="32"/>
      <c r="GGN228" s="20"/>
      <c r="GGO228" s="18"/>
      <c r="GGP228" s="19"/>
      <c r="GGQ228" s="28"/>
      <c r="GGR228" s="32"/>
      <c r="GGS228" s="20"/>
      <c r="GGT228" s="18"/>
      <c r="GGU228" s="19"/>
      <c r="GGV228" s="28"/>
      <c r="GGW228" s="32"/>
      <c r="GGX228" s="20"/>
      <c r="GGY228" s="18"/>
      <c r="GGZ228" s="19"/>
      <c r="GHA228" s="28"/>
      <c r="GHB228" s="32"/>
      <c r="GHC228" s="20"/>
      <c r="GHD228" s="18"/>
      <c r="GHE228" s="19"/>
      <c r="GHF228" s="28"/>
      <c r="GHG228" s="32"/>
      <c r="GHH228" s="20"/>
      <c r="GHI228" s="18"/>
      <c r="GHJ228" s="19"/>
      <c r="GHK228" s="28"/>
      <c r="GHL228" s="32"/>
      <c r="GHM228" s="20"/>
      <c r="GHN228" s="18"/>
      <c r="GHO228" s="19"/>
      <c r="GHP228" s="28"/>
      <c r="GHQ228" s="32"/>
      <c r="GHR228" s="20"/>
      <c r="GHS228" s="18"/>
      <c r="GHT228" s="19"/>
      <c r="GHU228" s="28"/>
      <c r="GHV228" s="32"/>
      <c r="GHW228" s="20"/>
      <c r="GHX228" s="18"/>
      <c r="GHY228" s="19"/>
      <c r="GHZ228" s="28"/>
      <c r="GIA228" s="32"/>
      <c r="GIB228" s="20"/>
      <c r="GIC228" s="18"/>
      <c r="GID228" s="19"/>
      <c r="GIE228" s="28"/>
      <c r="GIF228" s="32"/>
      <c r="GIG228" s="20"/>
      <c r="GIH228" s="18"/>
      <c r="GII228" s="19"/>
      <c r="GIJ228" s="28"/>
      <c r="GIK228" s="32"/>
      <c r="GIL228" s="20"/>
      <c r="GIM228" s="18"/>
      <c r="GIN228" s="19"/>
      <c r="GIO228" s="28"/>
      <c r="GIP228" s="32"/>
      <c r="GIQ228" s="20"/>
      <c r="GIR228" s="18"/>
      <c r="GIS228" s="19"/>
      <c r="GIT228" s="28"/>
      <c r="GIU228" s="32"/>
      <c r="GIV228" s="20"/>
      <c r="GIW228" s="18"/>
      <c r="GIX228" s="19"/>
      <c r="GIY228" s="28"/>
      <c r="GIZ228" s="32"/>
      <c r="GJA228" s="20"/>
      <c r="GJB228" s="18"/>
      <c r="GJC228" s="19"/>
      <c r="GJD228" s="28"/>
      <c r="GJE228" s="32"/>
      <c r="GJF228" s="20"/>
      <c r="GJG228" s="18"/>
      <c r="GJH228" s="19"/>
      <c r="GJI228" s="28"/>
      <c r="GJJ228" s="32"/>
      <c r="GJK228" s="20"/>
      <c r="GJL228" s="18"/>
      <c r="GJM228" s="19"/>
      <c r="GJN228" s="28"/>
      <c r="GJO228" s="32"/>
      <c r="GJP228" s="20"/>
      <c r="GJQ228" s="18"/>
      <c r="GJR228" s="19"/>
      <c r="GJS228" s="28"/>
      <c r="GJT228" s="32"/>
      <c r="GJU228" s="20"/>
      <c r="GJV228" s="18"/>
      <c r="GJW228" s="19"/>
      <c r="GJX228" s="28"/>
      <c r="GJY228" s="32"/>
      <c r="GJZ228" s="20"/>
      <c r="GKA228" s="18"/>
      <c r="GKB228" s="19"/>
      <c r="GKC228" s="28"/>
      <c r="GKD228" s="32"/>
      <c r="GKE228" s="20"/>
      <c r="GKF228" s="18"/>
      <c r="GKG228" s="19"/>
      <c r="GKH228" s="28"/>
      <c r="GKI228" s="32"/>
      <c r="GKJ228" s="20"/>
      <c r="GKK228" s="18"/>
      <c r="GKL228" s="19"/>
      <c r="GKM228" s="28"/>
      <c r="GKN228" s="32"/>
      <c r="GKO228" s="20"/>
      <c r="GKP228" s="18"/>
      <c r="GKQ228" s="19"/>
      <c r="GKR228" s="28"/>
      <c r="GKS228" s="32"/>
      <c r="GKT228" s="20"/>
      <c r="GKU228" s="18"/>
      <c r="GKV228" s="19"/>
      <c r="GKW228" s="28"/>
      <c r="GKX228" s="32"/>
      <c r="GKY228" s="20"/>
      <c r="GKZ228" s="18"/>
      <c r="GLA228" s="19"/>
      <c r="GLB228" s="28"/>
      <c r="GLC228" s="32"/>
      <c r="GLD228" s="20"/>
      <c r="GLE228" s="18"/>
      <c r="GLF228" s="19"/>
      <c r="GLG228" s="28"/>
      <c r="GLH228" s="32"/>
      <c r="GLI228" s="20"/>
      <c r="GLJ228" s="18"/>
      <c r="GLK228" s="19"/>
      <c r="GLL228" s="28"/>
      <c r="GLM228" s="32"/>
      <c r="GLN228" s="20"/>
      <c r="GLO228" s="18"/>
      <c r="GLP228" s="19"/>
      <c r="GLQ228" s="28"/>
      <c r="GLR228" s="32"/>
      <c r="GLS228" s="20"/>
      <c r="GLT228" s="18"/>
      <c r="GLU228" s="19"/>
      <c r="GLV228" s="28"/>
      <c r="GLW228" s="32"/>
      <c r="GLX228" s="20"/>
      <c r="GLY228" s="18"/>
      <c r="GLZ228" s="19"/>
      <c r="GMA228" s="28"/>
      <c r="GMB228" s="32"/>
      <c r="GMC228" s="20"/>
      <c r="GMD228" s="18"/>
      <c r="GME228" s="19"/>
      <c r="GMF228" s="28"/>
      <c r="GMG228" s="32"/>
      <c r="GMH228" s="20"/>
      <c r="GMI228" s="18"/>
      <c r="GMJ228" s="19"/>
      <c r="GMK228" s="28"/>
      <c r="GML228" s="32"/>
      <c r="GMM228" s="20"/>
      <c r="GMN228" s="18"/>
      <c r="GMO228" s="19"/>
      <c r="GMP228" s="28"/>
      <c r="GMQ228" s="32"/>
      <c r="GMR228" s="20"/>
      <c r="GMS228" s="18"/>
      <c r="GMT228" s="19"/>
      <c r="GMU228" s="28"/>
      <c r="GMV228" s="32"/>
      <c r="GMW228" s="20"/>
      <c r="GMX228" s="18"/>
      <c r="GMY228" s="19"/>
      <c r="GMZ228" s="28"/>
      <c r="GNA228" s="32"/>
      <c r="GNB228" s="20"/>
      <c r="GNC228" s="18"/>
      <c r="GND228" s="19"/>
      <c r="GNE228" s="28"/>
      <c r="GNF228" s="32"/>
      <c r="GNG228" s="20"/>
      <c r="GNH228" s="18"/>
      <c r="GNI228" s="19"/>
      <c r="GNJ228" s="28"/>
      <c r="GNK228" s="32"/>
      <c r="GNL228" s="20"/>
      <c r="GNM228" s="18"/>
      <c r="GNN228" s="19"/>
      <c r="GNO228" s="28"/>
      <c r="GNP228" s="32"/>
      <c r="GNQ228" s="20"/>
      <c r="GNR228" s="18"/>
      <c r="GNS228" s="19"/>
      <c r="GNT228" s="28"/>
      <c r="GNU228" s="32"/>
      <c r="GNV228" s="20"/>
      <c r="GNW228" s="18"/>
      <c r="GNX228" s="19"/>
      <c r="GNY228" s="28"/>
      <c r="GNZ228" s="32"/>
      <c r="GOA228" s="20"/>
      <c r="GOB228" s="18"/>
      <c r="GOC228" s="19"/>
      <c r="GOD228" s="28"/>
      <c r="GOE228" s="32"/>
      <c r="GOF228" s="20"/>
      <c r="GOG228" s="18"/>
      <c r="GOH228" s="19"/>
      <c r="GOI228" s="28"/>
      <c r="GOJ228" s="32"/>
      <c r="GOK228" s="20"/>
      <c r="GOL228" s="18"/>
      <c r="GOM228" s="19"/>
      <c r="GON228" s="28"/>
      <c r="GOO228" s="32"/>
      <c r="GOP228" s="20"/>
      <c r="GOQ228" s="18"/>
      <c r="GOR228" s="19"/>
      <c r="GOS228" s="28"/>
      <c r="GOT228" s="32"/>
      <c r="GOU228" s="20"/>
      <c r="GOV228" s="18"/>
      <c r="GOW228" s="19"/>
      <c r="GOX228" s="28"/>
      <c r="GOY228" s="32"/>
      <c r="GOZ228" s="20"/>
      <c r="GPA228" s="18"/>
      <c r="GPB228" s="19"/>
      <c r="GPC228" s="28"/>
      <c r="GPD228" s="32"/>
      <c r="GPE228" s="20"/>
      <c r="GPF228" s="18"/>
      <c r="GPG228" s="19"/>
      <c r="GPH228" s="28"/>
      <c r="GPI228" s="32"/>
      <c r="GPJ228" s="20"/>
      <c r="GPK228" s="18"/>
      <c r="GPL228" s="19"/>
      <c r="GPM228" s="28"/>
      <c r="GPN228" s="32"/>
      <c r="GPO228" s="20"/>
      <c r="GPP228" s="18"/>
      <c r="GPQ228" s="19"/>
      <c r="GPR228" s="28"/>
      <c r="GPS228" s="32"/>
      <c r="GPT228" s="20"/>
      <c r="GPU228" s="18"/>
      <c r="GPV228" s="19"/>
      <c r="GPW228" s="28"/>
      <c r="GPX228" s="32"/>
      <c r="GPY228" s="20"/>
      <c r="GPZ228" s="18"/>
      <c r="GQA228" s="19"/>
      <c r="GQB228" s="28"/>
      <c r="GQC228" s="32"/>
      <c r="GQD228" s="20"/>
      <c r="GQE228" s="18"/>
      <c r="GQF228" s="19"/>
      <c r="GQG228" s="28"/>
      <c r="GQH228" s="32"/>
      <c r="GQI228" s="20"/>
      <c r="GQJ228" s="18"/>
      <c r="GQK228" s="19"/>
      <c r="GQL228" s="28"/>
      <c r="GQM228" s="32"/>
      <c r="GQN228" s="20"/>
      <c r="GQO228" s="18"/>
      <c r="GQP228" s="19"/>
      <c r="GQQ228" s="28"/>
      <c r="GQR228" s="32"/>
      <c r="GQS228" s="20"/>
      <c r="GQT228" s="18"/>
      <c r="GQU228" s="19"/>
      <c r="GQV228" s="28"/>
      <c r="GQW228" s="32"/>
      <c r="GQX228" s="20"/>
      <c r="GQY228" s="18"/>
      <c r="GQZ228" s="19"/>
      <c r="GRA228" s="28"/>
      <c r="GRB228" s="32"/>
      <c r="GRC228" s="20"/>
      <c r="GRD228" s="18"/>
      <c r="GRE228" s="19"/>
      <c r="GRF228" s="28"/>
      <c r="GRG228" s="32"/>
      <c r="GRH228" s="20"/>
      <c r="GRI228" s="18"/>
      <c r="GRJ228" s="19"/>
      <c r="GRK228" s="28"/>
      <c r="GRL228" s="32"/>
      <c r="GRM228" s="20"/>
      <c r="GRN228" s="18"/>
      <c r="GRO228" s="19"/>
      <c r="GRP228" s="28"/>
      <c r="GRQ228" s="32"/>
      <c r="GRR228" s="20"/>
      <c r="GRS228" s="18"/>
      <c r="GRT228" s="19"/>
      <c r="GRU228" s="28"/>
      <c r="GRV228" s="32"/>
      <c r="GRW228" s="20"/>
      <c r="GRX228" s="18"/>
      <c r="GRY228" s="19"/>
      <c r="GRZ228" s="28"/>
      <c r="GSA228" s="32"/>
      <c r="GSB228" s="20"/>
      <c r="GSC228" s="18"/>
      <c r="GSD228" s="19"/>
      <c r="GSE228" s="28"/>
      <c r="GSF228" s="32"/>
      <c r="GSG228" s="20"/>
      <c r="GSH228" s="18"/>
      <c r="GSI228" s="19"/>
      <c r="GSJ228" s="28"/>
      <c r="GSK228" s="32"/>
      <c r="GSL228" s="20"/>
      <c r="GSM228" s="18"/>
      <c r="GSN228" s="19"/>
      <c r="GSO228" s="28"/>
      <c r="GSP228" s="32"/>
      <c r="GSQ228" s="20"/>
      <c r="GSR228" s="18"/>
      <c r="GSS228" s="19"/>
      <c r="GST228" s="28"/>
      <c r="GSU228" s="32"/>
      <c r="GSV228" s="20"/>
      <c r="GSW228" s="18"/>
      <c r="GSX228" s="19"/>
      <c r="GSY228" s="28"/>
      <c r="GSZ228" s="32"/>
      <c r="GTA228" s="20"/>
      <c r="GTB228" s="18"/>
      <c r="GTC228" s="19"/>
      <c r="GTD228" s="28"/>
      <c r="GTE228" s="32"/>
      <c r="GTF228" s="20"/>
      <c r="GTG228" s="18"/>
      <c r="GTH228" s="19"/>
      <c r="GTI228" s="28"/>
      <c r="GTJ228" s="32"/>
      <c r="GTK228" s="20"/>
      <c r="GTL228" s="18"/>
      <c r="GTM228" s="19"/>
      <c r="GTN228" s="28"/>
      <c r="GTO228" s="32"/>
      <c r="GTP228" s="20"/>
      <c r="GTQ228" s="18"/>
      <c r="GTR228" s="19"/>
      <c r="GTS228" s="28"/>
      <c r="GTT228" s="32"/>
      <c r="GTU228" s="20"/>
      <c r="GTV228" s="18"/>
      <c r="GTW228" s="19"/>
      <c r="GTX228" s="28"/>
      <c r="GTY228" s="32"/>
      <c r="GTZ228" s="20"/>
      <c r="GUA228" s="18"/>
      <c r="GUB228" s="19"/>
      <c r="GUC228" s="28"/>
      <c r="GUD228" s="32"/>
      <c r="GUE228" s="20"/>
      <c r="GUF228" s="18"/>
      <c r="GUG228" s="19"/>
      <c r="GUH228" s="28"/>
      <c r="GUI228" s="32"/>
      <c r="GUJ228" s="20"/>
      <c r="GUK228" s="18"/>
      <c r="GUL228" s="19"/>
      <c r="GUM228" s="28"/>
      <c r="GUN228" s="32"/>
      <c r="GUO228" s="20"/>
      <c r="GUP228" s="18"/>
      <c r="GUQ228" s="19"/>
      <c r="GUR228" s="28"/>
      <c r="GUS228" s="32"/>
      <c r="GUT228" s="20"/>
      <c r="GUU228" s="18"/>
      <c r="GUV228" s="19"/>
      <c r="GUW228" s="28"/>
      <c r="GUX228" s="32"/>
      <c r="GUY228" s="20"/>
      <c r="GUZ228" s="18"/>
      <c r="GVA228" s="19"/>
      <c r="GVB228" s="28"/>
      <c r="GVC228" s="32"/>
      <c r="GVD228" s="20"/>
      <c r="GVE228" s="18"/>
      <c r="GVF228" s="19"/>
      <c r="GVG228" s="28"/>
      <c r="GVH228" s="32"/>
      <c r="GVI228" s="20"/>
      <c r="GVJ228" s="18"/>
      <c r="GVK228" s="19"/>
      <c r="GVL228" s="28"/>
      <c r="GVM228" s="32"/>
      <c r="GVN228" s="20"/>
      <c r="GVO228" s="18"/>
      <c r="GVP228" s="19"/>
      <c r="GVQ228" s="28"/>
      <c r="GVR228" s="32"/>
      <c r="GVS228" s="20"/>
      <c r="GVT228" s="18"/>
      <c r="GVU228" s="19"/>
      <c r="GVV228" s="28"/>
      <c r="GVW228" s="32"/>
      <c r="GVX228" s="20"/>
      <c r="GVY228" s="18"/>
      <c r="GVZ228" s="19"/>
      <c r="GWA228" s="28"/>
      <c r="GWB228" s="32"/>
      <c r="GWC228" s="20"/>
      <c r="GWD228" s="18"/>
      <c r="GWE228" s="19"/>
      <c r="GWF228" s="28"/>
      <c r="GWG228" s="32"/>
      <c r="GWH228" s="20"/>
      <c r="GWI228" s="18"/>
      <c r="GWJ228" s="19"/>
      <c r="GWK228" s="28"/>
      <c r="GWL228" s="32"/>
      <c r="GWM228" s="20"/>
      <c r="GWN228" s="18"/>
      <c r="GWO228" s="19"/>
      <c r="GWP228" s="28"/>
      <c r="GWQ228" s="32"/>
      <c r="GWR228" s="20"/>
      <c r="GWS228" s="18"/>
      <c r="GWT228" s="19"/>
      <c r="GWU228" s="28"/>
      <c r="GWV228" s="32"/>
      <c r="GWW228" s="20"/>
      <c r="GWX228" s="18"/>
      <c r="GWY228" s="19"/>
      <c r="GWZ228" s="28"/>
      <c r="GXA228" s="32"/>
      <c r="GXB228" s="20"/>
      <c r="GXC228" s="18"/>
      <c r="GXD228" s="19"/>
      <c r="GXE228" s="28"/>
      <c r="GXF228" s="32"/>
      <c r="GXG228" s="20"/>
      <c r="GXH228" s="18"/>
      <c r="GXI228" s="19"/>
      <c r="GXJ228" s="28"/>
      <c r="GXK228" s="32"/>
      <c r="GXL228" s="20"/>
      <c r="GXM228" s="18"/>
      <c r="GXN228" s="19"/>
      <c r="GXO228" s="28"/>
      <c r="GXP228" s="32"/>
      <c r="GXQ228" s="20"/>
      <c r="GXR228" s="18"/>
      <c r="GXS228" s="19"/>
      <c r="GXT228" s="28"/>
      <c r="GXU228" s="32"/>
      <c r="GXV228" s="20"/>
      <c r="GXW228" s="18"/>
      <c r="GXX228" s="19"/>
      <c r="GXY228" s="28"/>
      <c r="GXZ228" s="32"/>
      <c r="GYA228" s="20"/>
      <c r="GYB228" s="18"/>
      <c r="GYC228" s="19"/>
      <c r="GYD228" s="28"/>
      <c r="GYE228" s="32"/>
      <c r="GYF228" s="20"/>
      <c r="GYG228" s="18"/>
      <c r="GYH228" s="19"/>
      <c r="GYI228" s="28"/>
      <c r="GYJ228" s="32"/>
      <c r="GYK228" s="20"/>
      <c r="GYL228" s="18"/>
      <c r="GYM228" s="19"/>
      <c r="GYN228" s="28"/>
      <c r="GYO228" s="32"/>
      <c r="GYP228" s="20"/>
      <c r="GYQ228" s="18"/>
      <c r="GYR228" s="19"/>
      <c r="GYS228" s="28"/>
      <c r="GYT228" s="32"/>
      <c r="GYU228" s="20"/>
      <c r="GYV228" s="18"/>
      <c r="GYW228" s="19"/>
      <c r="GYX228" s="28"/>
      <c r="GYY228" s="32"/>
      <c r="GYZ228" s="20"/>
      <c r="GZA228" s="18"/>
      <c r="GZB228" s="19"/>
      <c r="GZC228" s="28"/>
      <c r="GZD228" s="32"/>
      <c r="GZE228" s="20"/>
      <c r="GZF228" s="18"/>
      <c r="GZG228" s="19"/>
      <c r="GZH228" s="28"/>
      <c r="GZI228" s="32"/>
      <c r="GZJ228" s="20"/>
      <c r="GZK228" s="18"/>
      <c r="GZL228" s="19"/>
      <c r="GZM228" s="28"/>
      <c r="GZN228" s="32"/>
      <c r="GZO228" s="20"/>
      <c r="GZP228" s="18"/>
      <c r="GZQ228" s="19"/>
      <c r="GZR228" s="28"/>
      <c r="GZS228" s="32"/>
      <c r="GZT228" s="20"/>
      <c r="GZU228" s="18"/>
      <c r="GZV228" s="19"/>
      <c r="GZW228" s="28"/>
      <c r="GZX228" s="32"/>
      <c r="GZY228" s="20"/>
      <c r="GZZ228" s="18"/>
      <c r="HAA228" s="19"/>
      <c r="HAB228" s="28"/>
      <c r="HAC228" s="32"/>
      <c r="HAD228" s="20"/>
      <c r="HAE228" s="18"/>
      <c r="HAF228" s="19"/>
      <c r="HAG228" s="28"/>
      <c r="HAH228" s="32"/>
      <c r="HAI228" s="20"/>
      <c r="HAJ228" s="18"/>
      <c r="HAK228" s="19"/>
      <c r="HAL228" s="28"/>
      <c r="HAM228" s="32"/>
      <c r="HAN228" s="20"/>
      <c r="HAO228" s="18"/>
      <c r="HAP228" s="19"/>
      <c r="HAQ228" s="28"/>
      <c r="HAR228" s="32"/>
      <c r="HAS228" s="20"/>
      <c r="HAT228" s="18"/>
      <c r="HAU228" s="19"/>
      <c r="HAV228" s="28"/>
      <c r="HAW228" s="32"/>
      <c r="HAX228" s="20"/>
      <c r="HAY228" s="18"/>
      <c r="HAZ228" s="19"/>
      <c r="HBA228" s="28"/>
      <c r="HBB228" s="32"/>
      <c r="HBC228" s="20"/>
      <c r="HBD228" s="18"/>
      <c r="HBE228" s="19"/>
      <c r="HBF228" s="28"/>
      <c r="HBG228" s="32"/>
      <c r="HBH228" s="20"/>
      <c r="HBI228" s="18"/>
      <c r="HBJ228" s="19"/>
      <c r="HBK228" s="28"/>
      <c r="HBL228" s="32"/>
      <c r="HBM228" s="20"/>
      <c r="HBN228" s="18"/>
      <c r="HBO228" s="19"/>
      <c r="HBP228" s="28"/>
      <c r="HBQ228" s="32"/>
      <c r="HBR228" s="20"/>
      <c r="HBS228" s="18"/>
      <c r="HBT228" s="19"/>
      <c r="HBU228" s="28"/>
      <c r="HBV228" s="32"/>
      <c r="HBW228" s="20"/>
      <c r="HBX228" s="18"/>
      <c r="HBY228" s="19"/>
      <c r="HBZ228" s="28"/>
      <c r="HCA228" s="32"/>
      <c r="HCB228" s="20"/>
      <c r="HCC228" s="18"/>
      <c r="HCD228" s="19"/>
      <c r="HCE228" s="28"/>
      <c r="HCF228" s="32"/>
      <c r="HCG228" s="20"/>
      <c r="HCH228" s="18"/>
      <c r="HCI228" s="19"/>
      <c r="HCJ228" s="28"/>
      <c r="HCK228" s="32"/>
      <c r="HCL228" s="20"/>
      <c r="HCM228" s="18"/>
      <c r="HCN228" s="19"/>
      <c r="HCO228" s="28"/>
      <c r="HCP228" s="32"/>
      <c r="HCQ228" s="20"/>
      <c r="HCR228" s="18"/>
      <c r="HCS228" s="19"/>
      <c r="HCT228" s="28"/>
      <c r="HCU228" s="32"/>
      <c r="HCV228" s="20"/>
      <c r="HCW228" s="18"/>
      <c r="HCX228" s="19"/>
      <c r="HCY228" s="28"/>
      <c r="HCZ228" s="32"/>
      <c r="HDA228" s="20"/>
      <c r="HDB228" s="18"/>
      <c r="HDC228" s="19"/>
      <c r="HDD228" s="28"/>
      <c r="HDE228" s="32"/>
      <c r="HDF228" s="20"/>
      <c r="HDG228" s="18"/>
      <c r="HDH228" s="19"/>
      <c r="HDI228" s="28"/>
      <c r="HDJ228" s="32"/>
      <c r="HDK228" s="20"/>
      <c r="HDL228" s="18"/>
      <c r="HDM228" s="19"/>
      <c r="HDN228" s="28"/>
      <c r="HDO228" s="32"/>
      <c r="HDP228" s="20"/>
      <c r="HDQ228" s="18"/>
      <c r="HDR228" s="19"/>
      <c r="HDS228" s="28"/>
      <c r="HDT228" s="32"/>
      <c r="HDU228" s="20"/>
      <c r="HDV228" s="18"/>
      <c r="HDW228" s="19"/>
      <c r="HDX228" s="28"/>
      <c r="HDY228" s="32"/>
      <c r="HDZ228" s="20"/>
      <c r="HEA228" s="18"/>
      <c r="HEB228" s="19"/>
      <c r="HEC228" s="28"/>
      <c r="HED228" s="32"/>
      <c r="HEE228" s="20"/>
      <c r="HEF228" s="18"/>
      <c r="HEG228" s="19"/>
      <c r="HEH228" s="28"/>
      <c r="HEI228" s="32"/>
      <c r="HEJ228" s="20"/>
      <c r="HEK228" s="18"/>
      <c r="HEL228" s="19"/>
      <c r="HEM228" s="28"/>
      <c r="HEN228" s="32"/>
      <c r="HEO228" s="20"/>
      <c r="HEP228" s="18"/>
      <c r="HEQ228" s="19"/>
      <c r="HER228" s="28"/>
      <c r="HES228" s="32"/>
      <c r="HET228" s="20"/>
      <c r="HEU228" s="18"/>
      <c r="HEV228" s="19"/>
      <c r="HEW228" s="28"/>
      <c r="HEX228" s="32"/>
      <c r="HEY228" s="20"/>
      <c r="HEZ228" s="18"/>
      <c r="HFA228" s="19"/>
      <c r="HFB228" s="28"/>
      <c r="HFC228" s="32"/>
      <c r="HFD228" s="20"/>
      <c r="HFE228" s="18"/>
      <c r="HFF228" s="19"/>
      <c r="HFG228" s="28"/>
      <c r="HFH228" s="32"/>
      <c r="HFI228" s="20"/>
      <c r="HFJ228" s="18"/>
      <c r="HFK228" s="19"/>
      <c r="HFL228" s="28"/>
      <c r="HFM228" s="32"/>
      <c r="HFN228" s="20"/>
      <c r="HFO228" s="18"/>
      <c r="HFP228" s="19"/>
      <c r="HFQ228" s="28"/>
      <c r="HFR228" s="32"/>
      <c r="HFS228" s="20"/>
      <c r="HFT228" s="18"/>
      <c r="HFU228" s="19"/>
      <c r="HFV228" s="28"/>
      <c r="HFW228" s="32"/>
      <c r="HFX228" s="20"/>
      <c r="HFY228" s="18"/>
      <c r="HFZ228" s="19"/>
      <c r="HGA228" s="28"/>
      <c r="HGB228" s="32"/>
      <c r="HGC228" s="20"/>
      <c r="HGD228" s="18"/>
      <c r="HGE228" s="19"/>
      <c r="HGF228" s="28"/>
      <c r="HGG228" s="32"/>
      <c r="HGH228" s="20"/>
      <c r="HGI228" s="18"/>
      <c r="HGJ228" s="19"/>
      <c r="HGK228" s="28"/>
      <c r="HGL228" s="32"/>
      <c r="HGM228" s="20"/>
      <c r="HGN228" s="18"/>
      <c r="HGO228" s="19"/>
      <c r="HGP228" s="28"/>
      <c r="HGQ228" s="32"/>
      <c r="HGR228" s="20"/>
      <c r="HGS228" s="18"/>
      <c r="HGT228" s="19"/>
      <c r="HGU228" s="28"/>
      <c r="HGV228" s="32"/>
      <c r="HGW228" s="20"/>
      <c r="HGX228" s="18"/>
      <c r="HGY228" s="19"/>
      <c r="HGZ228" s="28"/>
      <c r="HHA228" s="32"/>
      <c r="HHB228" s="20"/>
      <c r="HHC228" s="18"/>
      <c r="HHD228" s="19"/>
      <c r="HHE228" s="28"/>
      <c r="HHF228" s="32"/>
      <c r="HHG228" s="20"/>
      <c r="HHH228" s="18"/>
      <c r="HHI228" s="19"/>
      <c r="HHJ228" s="28"/>
      <c r="HHK228" s="32"/>
      <c r="HHL228" s="20"/>
      <c r="HHM228" s="18"/>
      <c r="HHN228" s="19"/>
      <c r="HHO228" s="28"/>
      <c r="HHP228" s="32"/>
      <c r="HHQ228" s="20"/>
      <c r="HHR228" s="18"/>
      <c r="HHS228" s="19"/>
      <c r="HHT228" s="28"/>
      <c r="HHU228" s="32"/>
      <c r="HHV228" s="20"/>
      <c r="HHW228" s="18"/>
      <c r="HHX228" s="19"/>
      <c r="HHY228" s="28"/>
      <c r="HHZ228" s="32"/>
      <c r="HIA228" s="20"/>
      <c r="HIB228" s="18"/>
      <c r="HIC228" s="19"/>
      <c r="HID228" s="28"/>
      <c r="HIE228" s="32"/>
      <c r="HIF228" s="20"/>
      <c r="HIG228" s="18"/>
      <c r="HIH228" s="19"/>
      <c r="HII228" s="28"/>
      <c r="HIJ228" s="32"/>
      <c r="HIK228" s="20"/>
      <c r="HIL228" s="18"/>
      <c r="HIM228" s="19"/>
      <c r="HIN228" s="28"/>
      <c r="HIO228" s="32"/>
      <c r="HIP228" s="20"/>
      <c r="HIQ228" s="18"/>
      <c r="HIR228" s="19"/>
      <c r="HIS228" s="28"/>
      <c r="HIT228" s="32"/>
      <c r="HIU228" s="20"/>
      <c r="HIV228" s="18"/>
      <c r="HIW228" s="19"/>
      <c r="HIX228" s="28"/>
      <c r="HIY228" s="32"/>
      <c r="HIZ228" s="20"/>
      <c r="HJA228" s="18"/>
      <c r="HJB228" s="19"/>
      <c r="HJC228" s="28"/>
      <c r="HJD228" s="32"/>
      <c r="HJE228" s="20"/>
      <c r="HJF228" s="18"/>
      <c r="HJG228" s="19"/>
      <c r="HJH228" s="28"/>
      <c r="HJI228" s="32"/>
      <c r="HJJ228" s="20"/>
      <c r="HJK228" s="18"/>
      <c r="HJL228" s="19"/>
      <c r="HJM228" s="28"/>
      <c r="HJN228" s="32"/>
      <c r="HJO228" s="20"/>
      <c r="HJP228" s="18"/>
      <c r="HJQ228" s="19"/>
      <c r="HJR228" s="28"/>
      <c r="HJS228" s="32"/>
      <c r="HJT228" s="20"/>
      <c r="HJU228" s="18"/>
      <c r="HJV228" s="19"/>
      <c r="HJW228" s="28"/>
      <c r="HJX228" s="32"/>
      <c r="HJY228" s="20"/>
      <c r="HJZ228" s="18"/>
      <c r="HKA228" s="19"/>
      <c r="HKB228" s="28"/>
      <c r="HKC228" s="32"/>
      <c r="HKD228" s="20"/>
      <c r="HKE228" s="18"/>
      <c r="HKF228" s="19"/>
      <c r="HKG228" s="28"/>
      <c r="HKH228" s="32"/>
      <c r="HKI228" s="20"/>
      <c r="HKJ228" s="18"/>
      <c r="HKK228" s="19"/>
      <c r="HKL228" s="28"/>
      <c r="HKM228" s="32"/>
      <c r="HKN228" s="20"/>
      <c r="HKO228" s="18"/>
      <c r="HKP228" s="19"/>
      <c r="HKQ228" s="28"/>
      <c r="HKR228" s="32"/>
      <c r="HKS228" s="20"/>
      <c r="HKT228" s="18"/>
      <c r="HKU228" s="19"/>
      <c r="HKV228" s="28"/>
      <c r="HKW228" s="32"/>
      <c r="HKX228" s="20"/>
      <c r="HKY228" s="18"/>
      <c r="HKZ228" s="19"/>
      <c r="HLA228" s="28"/>
      <c r="HLB228" s="32"/>
      <c r="HLC228" s="20"/>
      <c r="HLD228" s="18"/>
      <c r="HLE228" s="19"/>
      <c r="HLF228" s="28"/>
      <c r="HLG228" s="32"/>
      <c r="HLH228" s="20"/>
      <c r="HLI228" s="18"/>
      <c r="HLJ228" s="19"/>
      <c r="HLK228" s="28"/>
      <c r="HLL228" s="32"/>
      <c r="HLM228" s="20"/>
      <c r="HLN228" s="18"/>
      <c r="HLO228" s="19"/>
      <c r="HLP228" s="28"/>
      <c r="HLQ228" s="32"/>
      <c r="HLR228" s="20"/>
      <c r="HLS228" s="18"/>
      <c r="HLT228" s="19"/>
      <c r="HLU228" s="28"/>
      <c r="HLV228" s="32"/>
      <c r="HLW228" s="20"/>
      <c r="HLX228" s="18"/>
      <c r="HLY228" s="19"/>
      <c r="HLZ228" s="28"/>
      <c r="HMA228" s="32"/>
      <c r="HMB228" s="20"/>
      <c r="HMC228" s="18"/>
      <c r="HMD228" s="19"/>
      <c r="HME228" s="28"/>
      <c r="HMF228" s="32"/>
      <c r="HMG228" s="20"/>
      <c r="HMH228" s="18"/>
      <c r="HMI228" s="19"/>
      <c r="HMJ228" s="28"/>
      <c r="HMK228" s="32"/>
      <c r="HML228" s="20"/>
      <c r="HMM228" s="18"/>
      <c r="HMN228" s="19"/>
      <c r="HMO228" s="28"/>
      <c r="HMP228" s="32"/>
      <c r="HMQ228" s="20"/>
      <c r="HMR228" s="18"/>
      <c r="HMS228" s="19"/>
      <c r="HMT228" s="28"/>
      <c r="HMU228" s="32"/>
      <c r="HMV228" s="20"/>
      <c r="HMW228" s="18"/>
      <c r="HMX228" s="19"/>
      <c r="HMY228" s="28"/>
      <c r="HMZ228" s="32"/>
      <c r="HNA228" s="20"/>
      <c r="HNB228" s="18"/>
      <c r="HNC228" s="19"/>
      <c r="HND228" s="28"/>
      <c r="HNE228" s="32"/>
      <c r="HNF228" s="20"/>
      <c r="HNG228" s="18"/>
      <c r="HNH228" s="19"/>
      <c r="HNI228" s="28"/>
      <c r="HNJ228" s="32"/>
      <c r="HNK228" s="20"/>
      <c r="HNL228" s="18"/>
      <c r="HNM228" s="19"/>
      <c r="HNN228" s="28"/>
      <c r="HNO228" s="32"/>
      <c r="HNP228" s="20"/>
      <c r="HNQ228" s="18"/>
      <c r="HNR228" s="19"/>
      <c r="HNS228" s="28"/>
      <c r="HNT228" s="32"/>
      <c r="HNU228" s="20"/>
      <c r="HNV228" s="18"/>
      <c r="HNW228" s="19"/>
      <c r="HNX228" s="28"/>
      <c r="HNY228" s="32"/>
      <c r="HNZ228" s="20"/>
      <c r="HOA228" s="18"/>
      <c r="HOB228" s="19"/>
      <c r="HOC228" s="28"/>
      <c r="HOD228" s="32"/>
      <c r="HOE228" s="20"/>
      <c r="HOF228" s="18"/>
      <c r="HOG228" s="19"/>
      <c r="HOH228" s="28"/>
      <c r="HOI228" s="32"/>
      <c r="HOJ228" s="20"/>
      <c r="HOK228" s="18"/>
      <c r="HOL228" s="19"/>
      <c r="HOM228" s="28"/>
      <c r="HON228" s="32"/>
      <c r="HOO228" s="20"/>
      <c r="HOP228" s="18"/>
      <c r="HOQ228" s="19"/>
      <c r="HOR228" s="28"/>
      <c r="HOS228" s="32"/>
      <c r="HOT228" s="20"/>
      <c r="HOU228" s="18"/>
      <c r="HOV228" s="19"/>
      <c r="HOW228" s="28"/>
      <c r="HOX228" s="32"/>
      <c r="HOY228" s="20"/>
      <c r="HOZ228" s="18"/>
      <c r="HPA228" s="19"/>
      <c r="HPB228" s="28"/>
      <c r="HPC228" s="32"/>
      <c r="HPD228" s="20"/>
      <c r="HPE228" s="18"/>
      <c r="HPF228" s="19"/>
      <c r="HPG228" s="28"/>
      <c r="HPH228" s="32"/>
      <c r="HPI228" s="20"/>
      <c r="HPJ228" s="18"/>
      <c r="HPK228" s="19"/>
      <c r="HPL228" s="28"/>
      <c r="HPM228" s="32"/>
      <c r="HPN228" s="20"/>
      <c r="HPO228" s="18"/>
      <c r="HPP228" s="19"/>
      <c r="HPQ228" s="28"/>
      <c r="HPR228" s="32"/>
      <c r="HPS228" s="20"/>
      <c r="HPT228" s="18"/>
      <c r="HPU228" s="19"/>
      <c r="HPV228" s="28"/>
      <c r="HPW228" s="32"/>
      <c r="HPX228" s="20"/>
      <c r="HPY228" s="18"/>
      <c r="HPZ228" s="19"/>
      <c r="HQA228" s="28"/>
      <c r="HQB228" s="32"/>
      <c r="HQC228" s="20"/>
      <c r="HQD228" s="18"/>
      <c r="HQE228" s="19"/>
      <c r="HQF228" s="28"/>
      <c r="HQG228" s="32"/>
      <c r="HQH228" s="20"/>
      <c r="HQI228" s="18"/>
      <c r="HQJ228" s="19"/>
      <c r="HQK228" s="28"/>
      <c r="HQL228" s="32"/>
      <c r="HQM228" s="20"/>
      <c r="HQN228" s="18"/>
      <c r="HQO228" s="19"/>
      <c r="HQP228" s="28"/>
      <c r="HQQ228" s="32"/>
      <c r="HQR228" s="20"/>
      <c r="HQS228" s="18"/>
      <c r="HQT228" s="19"/>
      <c r="HQU228" s="28"/>
      <c r="HQV228" s="32"/>
      <c r="HQW228" s="20"/>
      <c r="HQX228" s="18"/>
      <c r="HQY228" s="19"/>
      <c r="HQZ228" s="28"/>
      <c r="HRA228" s="32"/>
      <c r="HRB228" s="20"/>
      <c r="HRC228" s="18"/>
      <c r="HRD228" s="19"/>
      <c r="HRE228" s="28"/>
      <c r="HRF228" s="32"/>
      <c r="HRG228" s="20"/>
      <c r="HRH228" s="18"/>
      <c r="HRI228" s="19"/>
      <c r="HRJ228" s="28"/>
      <c r="HRK228" s="32"/>
      <c r="HRL228" s="20"/>
      <c r="HRM228" s="18"/>
      <c r="HRN228" s="19"/>
      <c r="HRO228" s="28"/>
      <c r="HRP228" s="32"/>
      <c r="HRQ228" s="20"/>
      <c r="HRR228" s="18"/>
      <c r="HRS228" s="19"/>
      <c r="HRT228" s="28"/>
      <c r="HRU228" s="32"/>
      <c r="HRV228" s="20"/>
      <c r="HRW228" s="18"/>
      <c r="HRX228" s="19"/>
      <c r="HRY228" s="28"/>
      <c r="HRZ228" s="32"/>
      <c r="HSA228" s="20"/>
      <c r="HSB228" s="18"/>
      <c r="HSC228" s="19"/>
      <c r="HSD228" s="28"/>
      <c r="HSE228" s="32"/>
      <c r="HSF228" s="20"/>
      <c r="HSG228" s="18"/>
      <c r="HSH228" s="19"/>
      <c r="HSI228" s="28"/>
      <c r="HSJ228" s="32"/>
      <c r="HSK228" s="20"/>
      <c r="HSL228" s="18"/>
      <c r="HSM228" s="19"/>
      <c r="HSN228" s="28"/>
      <c r="HSO228" s="32"/>
      <c r="HSP228" s="20"/>
      <c r="HSQ228" s="18"/>
      <c r="HSR228" s="19"/>
      <c r="HSS228" s="28"/>
      <c r="HST228" s="32"/>
      <c r="HSU228" s="20"/>
      <c r="HSV228" s="18"/>
      <c r="HSW228" s="19"/>
      <c r="HSX228" s="28"/>
      <c r="HSY228" s="32"/>
      <c r="HSZ228" s="20"/>
      <c r="HTA228" s="18"/>
      <c r="HTB228" s="19"/>
      <c r="HTC228" s="28"/>
      <c r="HTD228" s="32"/>
      <c r="HTE228" s="20"/>
      <c r="HTF228" s="18"/>
      <c r="HTG228" s="19"/>
      <c r="HTH228" s="28"/>
      <c r="HTI228" s="32"/>
      <c r="HTJ228" s="20"/>
      <c r="HTK228" s="18"/>
      <c r="HTL228" s="19"/>
      <c r="HTM228" s="28"/>
      <c r="HTN228" s="32"/>
      <c r="HTO228" s="20"/>
      <c r="HTP228" s="18"/>
      <c r="HTQ228" s="19"/>
      <c r="HTR228" s="28"/>
      <c r="HTS228" s="32"/>
      <c r="HTT228" s="20"/>
      <c r="HTU228" s="18"/>
      <c r="HTV228" s="19"/>
      <c r="HTW228" s="28"/>
      <c r="HTX228" s="32"/>
      <c r="HTY228" s="20"/>
      <c r="HTZ228" s="18"/>
      <c r="HUA228" s="19"/>
      <c r="HUB228" s="28"/>
      <c r="HUC228" s="32"/>
      <c r="HUD228" s="20"/>
      <c r="HUE228" s="18"/>
      <c r="HUF228" s="19"/>
      <c r="HUG228" s="28"/>
      <c r="HUH228" s="32"/>
      <c r="HUI228" s="20"/>
      <c r="HUJ228" s="18"/>
      <c r="HUK228" s="19"/>
      <c r="HUL228" s="28"/>
      <c r="HUM228" s="32"/>
      <c r="HUN228" s="20"/>
      <c r="HUO228" s="18"/>
      <c r="HUP228" s="19"/>
      <c r="HUQ228" s="28"/>
      <c r="HUR228" s="32"/>
      <c r="HUS228" s="20"/>
      <c r="HUT228" s="18"/>
      <c r="HUU228" s="19"/>
      <c r="HUV228" s="28"/>
      <c r="HUW228" s="32"/>
      <c r="HUX228" s="20"/>
      <c r="HUY228" s="18"/>
      <c r="HUZ228" s="19"/>
      <c r="HVA228" s="28"/>
      <c r="HVB228" s="32"/>
      <c r="HVC228" s="20"/>
      <c r="HVD228" s="18"/>
      <c r="HVE228" s="19"/>
      <c r="HVF228" s="28"/>
      <c r="HVG228" s="32"/>
      <c r="HVH228" s="20"/>
      <c r="HVI228" s="18"/>
      <c r="HVJ228" s="19"/>
      <c r="HVK228" s="28"/>
      <c r="HVL228" s="32"/>
      <c r="HVM228" s="20"/>
      <c r="HVN228" s="18"/>
      <c r="HVO228" s="19"/>
      <c r="HVP228" s="28"/>
      <c r="HVQ228" s="32"/>
      <c r="HVR228" s="20"/>
      <c r="HVS228" s="18"/>
      <c r="HVT228" s="19"/>
      <c r="HVU228" s="28"/>
      <c r="HVV228" s="32"/>
      <c r="HVW228" s="20"/>
      <c r="HVX228" s="18"/>
      <c r="HVY228" s="19"/>
      <c r="HVZ228" s="28"/>
      <c r="HWA228" s="32"/>
      <c r="HWB228" s="20"/>
      <c r="HWC228" s="18"/>
      <c r="HWD228" s="19"/>
      <c r="HWE228" s="28"/>
      <c r="HWF228" s="32"/>
      <c r="HWG228" s="20"/>
      <c r="HWH228" s="18"/>
      <c r="HWI228" s="19"/>
      <c r="HWJ228" s="28"/>
      <c r="HWK228" s="32"/>
      <c r="HWL228" s="20"/>
      <c r="HWM228" s="18"/>
      <c r="HWN228" s="19"/>
      <c r="HWO228" s="28"/>
      <c r="HWP228" s="32"/>
      <c r="HWQ228" s="20"/>
      <c r="HWR228" s="18"/>
      <c r="HWS228" s="19"/>
      <c r="HWT228" s="28"/>
      <c r="HWU228" s="32"/>
      <c r="HWV228" s="20"/>
      <c r="HWW228" s="18"/>
      <c r="HWX228" s="19"/>
      <c r="HWY228" s="28"/>
      <c r="HWZ228" s="32"/>
      <c r="HXA228" s="20"/>
      <c r="HXB228" s="18"/>
      <c r="HXC228" s="19"/>
      <c r="HXD228" s="28"/>
      <c r="HXE228" s="32"/>
      <c r="HXF228" s="20"/>
      <c r="HXG228" s="18"/>
      <c r="HXH228" s="19"/>
      <c r="HXI228" s="28"/>
      <c r="HXJ228" s="32"/>
      <c r="HXK228" s="20"/>
      <c r="HXL228" s="18"/>
      <c r="HXM228" s="19"/>
      <c r="HXN228" s="28"/>
      <c r="HXO228" s="32"/>
      <c r="HXP228" s="20"/>
      <c r="HXQ228" s="18"/>
      <c r="HXR228" s="19"/>
      <c r="HXS228" s="28"/>
      <c r="HXT228" s="32"/>
      <c r="HXU228" s="20"/>
      <c r="HXV228" s="18"/>
      <c r="HXW228" s="19"/>
      <c r="HXX228" s="28"/>
      <c r="HXY228" s="32"/>
      <c r="HXZ228" s="20"/>
      <c r="HYA228" s="18"/>
      <c r="HYB228" s="19"/>
      <c r="HYC228" s="28"/>
      <c r="HYD228" s="32"/>
      <c r="HYE228" s="20"/>
      <c r="HYF228" s="18"/>
      <c r="HYG228" s="19"/>
      <c r="HYH228" s="28"/>
      <c r="HYI228" s="32"/>
      <c r="HYJ228" s="20"/>
      <c r="HYK228" s="18"/>
      <c r="HYL228" s="19"/>
      <c r="HYM228" s="28"/>
      <c r="HYN228" s="32"/>
      <c r="HYO228" s="20"/>
      <c r="HYP228" s="18"/>
      <c r="HYQ228" s="19"/>
      <c r="HYR228" s="28"/>
      <c r="HYS228" s="32"/>
      <c r="HYT228" s="20"/>
      <c r="HYU228" s="18"/>
      <c r="HYV228" s="19"/>
      <c r="HYW228" s="28"/>
      <c r="HYX228" s="32"/>
      <c r="HYY228" s="20"/>
      <c r="HYZ228" s="18"/>
      <c r="HZA228" s="19"/>
      <c r="HZB228" s="28"/>
      <c r="HZC228" s="32"/>
      <c r="HZD228" s="20"/>
      <c r="HZE228" s="18"/>
      <c r="HZF228" s="19"/>
      <c r="HZG228" s="28"/>
      <c r="HZH228" s="32"/>
      <c r="HZI228" s="20"/>
      <c r="HZJ228" s="18"/>
      <c r="HZK228" s="19"/>
      <c r="HZL228" s="28"/>
      <c r="HZM228" s="32"/>
      <c r="HZN228" s="20"/>
      <c r="HZO228" s="18"/>
      <c r="HZP228" s="19"/>
      <c r="HZQ228" s="28"/>
      <c r="HZR228" s="32"/>
      <c r="HZS228" s="20"/>
      <c r="HZT228" s="18"/>
      <c r="HZU228" s="19"/>
      <c r="HZV228" s="28"/>
      <c r="HZW228" s="32"/>
      <c r="HZX228" s="20"/>
      <c r="HZY228" s="18"/>
      <c r="HZZ228" s="19"/>
      <c r="IAA228" s="28"/>
      <c r="IAB228" s="32"/>
      <c r="IAC228" s="20"/>
      <c r="IAD228" s="18"/>
      <c r="IAE228" s="19"/>
      <c r="IAF228" s="28"/>
      <c r="IAG228" s="32"/>
      <c r="IAH228" s="20"/>
      <c r="IAI228" s="18"/>
      <c r="IAJ228" s="19"/>
      <c r="IAK228" s="28"/>
      <c r="IAL228" s="32"/>
      <c r="IAM228" s="20"/>
      <c r="IAN228" s="18"/>
      <c r="IAO228" s="19"/>
      <c r="IAP228" s="28"/>
      <c r="IAQ228" s="32"/>
      <c r="IAR228" s="20"/>
      <c r="IAS228" s="18"/>
      <c r="IAT228" s="19"/>
      <c r="IAU228" s="28"/>
      <c r="IAV228" s="32"/>
      <c r="IAW228" s="20"/>
      <c r="IAX228" s="18"/>
      <c r="IAY228" s="19"/>
      <c r="IAZ228" s="28"/>
      <c r="IBA228" s="32"/>
      <c r="IBB228" s="20"/>
      <c r="IBC228" s="18"/>
      <c r="IBD228" s="19"/>
      <c r="IBE228" s="28"/>
      <c r="IBF228" s="32"/>
      <c r="IBG228" s="20"/>
      <c r="IBH228" s="18"/>
      <c r="IBI228" s="19"/>
      <c r="IBJ228" s="28"/>
      <c r="IBK228" s="32"/>
      <c r="IBL228" s="20"/>
      <c r="IBM228" s="18"/>
      <c r="IBN228" s="19"/>
      <c r="IBO228" s="28"/>
      <c r="IBP228" s="32"/>
      <c r="IBQ228" s="20"/>
      <c r="IBR228" s="18"/>
      <c r="IBS228" s="19"/>
      <c r="IBT228" s="28"/>
      <c r="IBU228" s="32"/>
      <c r="IBV228" s="20"/>
      <c r="IBW228" s="18"/>
      <c r="IBX228" s="19"/>
      <c r="IBY228" s="28"/>
      <c r="IBZ228" s="32"/>
      <c r="ICA228" s="20"/>
      <c r="ICB228" s="18"/>
      <c r="ICC228" s="19"/>
      <c r="ICD228" s="28"/>
      <c r="ICE228" s="32"/>
      <c r="ICF228" s="20"/>
      <c r="ICG228" s="18"/>
      <c r="ICH228" s="19"/>
      <c r="ICI228" s="28"/>
      <c r="ICJ228" s="32"/>
      <c r="ICK228" s="20"/>
      <c r="ICL228" s="18"/>
      <c r="ICM228" s="19"/>
      <c r="ICN228" s="28"/>
      <c r="ICO228" s="32"/>
      <c r="ICP228" s="20"/>
      <c r="ICQ228" s="18"/>
      <c r="ICR228" s="19"/>
      <c r="ICS228" s="28"/>
      <c r="ICT228" s="32"/>
      <c r="ICU228" s="20"/>
      <c r="ICV228" s="18"/>
      <c r="ICW228" s="19"/>
      <c r="ICX228" s="28"/>
      <c r="ICY228" s="32"/>
      <c r="ICZ228" s="20"/>
      <c r="IDA228" s="18"/>
      <c r="IDB228" s="19"/>
      <c r="IDC228" s="28"/>
      <c r="IDD228" s="32"/>
      <c r="IDE228" s="20"/>
      <c r="IDF228" s="18"/>
      <c r="IDG228" s="19"/>
      <c r="IDH228" s="28"/>
      <c r="IDI228" s="32"/>
      <c r="IDJ228" s="20"/>
      <c r="IDK228" s="18"/>
      <c r="IDL228" s="19"/>
      <c r="IDM228" s="28"/>
      <c r="IDN228" s="32"/>
      <c r="IDO228" s="20"/>
      <c r="IDP228" s="18"/>
      <c r="IDQ228" s="19"/>
      <c r="IDR228" s="28"/>
      <c r="IDS228" s="32"/>
      <c r="IDT228" s="20"/>
      <c r="IDU228" s="18"/>
      <c r="IDV228" s="19"/>
      <c r="IDW228" s="28"/>
      <c r="IDX228" s="32"/>
      <c r="IDY228" s="20"/>
      <c r="IDZ228" s="18"/>
      <c r="IEA228" s="19"/>
      <c r="IEB228" s="28"/>
      <c r="IEC228" s="32"/>
      <c r="IED228" s="20"/>
      <c r="IEE228" s="18"/>
      <c r="IEF228" s="19"/>
      <c r="IEG228" s="28"/>
      <c r="IEH228" s="32"/>
      <c r="IEI228" s="20"/>
      <c r="IEJ228" s="18"/>
      <c r="IEK228" s="19"/>
      <c r="IEL228" s="28"/>
      <c r="IEM228" s="32"/>
      <c r="IEN228" s="20"/>
      <c r="IEO228" s="18"/>
      <c r="IEP228" s="19"/>
      <c r="IEQ228" s="28"/>
      <c r="IER228" s="32"/>
      <c r="IES228" s="20"/>
      <c r="IET228" s="18"/>
      <c r="IEU228" s="19"/>
      <c r="IEV228" s="28"/>
      <c r="IEW228" s="32"/>
      <c r="IEX228" s="20"/>
      <c r="IEY228" s="18"/>
      <c r="IEZ228" s="19"/>
      <c r="IFA228" s="28"/>
      <c r="IFB228" s="32"/>
      <c r="IFC228" s="20"/>
      <c r="IFD228" s="18"/>
      <c r="IFE228" s="19"/>
      <c r="IFF228" s="28"/>
      <c r="IFG228" s="32"/>
      <c r="IFH228" s="20"/>
      <c r="IFI228" s="18"/>
      <c r="IFJ228" s="19"/>
      <c r="IFK228" s="28"/>
      <c r="IFL228" s="32"/>
      <c r="IFM228" s="20"/>
      <c r="IFN228" s="18"/>
      <c r="IFO228" s="19"/>
      <c r="IFP228" s="28"/>
      <c r="IFQ228" s="32"/>
      <c r="IFR228" s="20"/>
      <c r="IFS228" s="18"/>
      <c r="IFT228" s="19"/>
      <c r="IFU228" s="28"/>
      <c r="IFV228" s="32"/>
      <c r="IFW228" s="20"/>
      <c r="IFX228" s="18"/>
      <c r="IFY228" s="19"/>
      <c r="IFZ228" s="28"/>
      <c r="IGA228" s="32"/>
      <c r="IGB228" s="20"/>
      <c r="IGC228" s="18"/>
      <c r="IGD228" s="19"/>
      <c r="IGE228" s="28"/>
      <c r="IGF228" s="32"/>
      <c r="IGG228" s="20"/>
      <c r="IGH228" s="18"/>
      <c r="IGI228" s="19"/>
      <c r="IGJ228" s="28"/>
      <c r="IGK228" s="32"/>
      <c r="IGL228" s="20"/>
      <c r="IGM228" s="18"/>
      <c r="IGN228" s="19"/>
      <c r="IGO228" s="28"/>
      <c r="IGP228" s="32"/>
      <c r="IGQ228" s="20"/>
      <c r="IGR228" s="18"/>
      <c r="IGS228" s="19"/>
      <c r="IGT228" s="28"/>
      <c r="IGU228" s="32"/>
      <c r="IGV228" s="20"/>
      <c r="IGW228" s="18"/>
      <c r="IGX228" s="19"/>
      <c r="IGY228" s="28"/>
      <c r="IGZ228" s="32"/>
      <c r="IHA228" s="20"/>
      <c r="IHB228" s="18"/>
      <c r="IHC228" s="19"/>
      <c r="IHD228" s="28"/>
      <c r="IHE228" s="32"/>
      <c r="IHF228" s="20"/>
      <c r="IHG228" s="18"/>
      <c r="IHH228" s="19"/>
      <c r="IHI228" s="28"/>
      <c r="IHJ228" s="32"/>
      <c r="IHK228" s="20"/>
      <c r="IHL228" s="18"/>
      <c r="IHM228" s="19"/>
      <c r="IHN228" s="28"/>
      <c r="IHO228" s="32"/>
      <c r="IHP228" s="20"/>
      <c r="IHQ228" s="18"/>
      <c r="IHR228" s="19"/>
      <c r="IHS228" s="28"/>
      <c r="IHT228" s="32"/>
      <c r="IHU228" s="20"/>
      <c r="IHV228" s="18"/>
      <c r="IHW228" s="19"/>
      <c r="IHX228" s="28"/>
      <c r="IHY228" s="32"/>
      <c r="IHZ228" s="20"/>
      <c r="IIA228" s="18"/>
      <c r="IIB228" s="19"/>
      <c r="IIC228" s="28"/>
      <c r="IID228" s="32"/>
      <c r="IIE228" s="20"/>
      <c r="IIF228" s="18"/>
      <c r="IIG228" s="19"/>
      <c r="IIH228" s="28"/>
      <c r="III228" s="32"/>
      <c r="IIJ228" s="20"/>
      <c r="IIK228" s="18"/>
      <c r="IIL228" s="19"/>
      <c r="IIM228" s="28"/>
      <c r="IIN228" s="32"/>
      <c r="IIO228" s="20"/>
      <c r="IIP228" s="18"/>
      <c r="IIQ228" s="19"/>
      <c r="IIR228" s="28"/>
      <c r="IIS228" s="32"/>
      <c r="IIT228" s="20"/>
      <c r="IIU228" s="18"/>
      <c r="IIV228" s="19"/>
      <c r="IIW228" s="28"/>
      <c r="IIX228" s="32"/>
      <c r="IIY228" s="20"/>
      <c r="IIZ228" s="18"/>
      <c r="IJA228" s="19"/>
      <c r="IJB228" s="28"/>
      <c r="IJC228" s="32"/>
      <c r="IJD228" s="20"/>
      <c r="IJE228" s="18"/>
      <c r="IJF228" s="19"/>
      <c r="IJG228" s="28"/>
      <c r="IJH228" s="32"/>
      <c r="IJI228" s="20"/>
      <c r="IJJ228" s="18"/>
      <c r="IJK228" s="19"/>
      <c r="IJL228" s="28"/>
      <c r="IJM228" s="32"/>
      <c r="IJN228" s="20"/>
      <c r="IJO228" s="18"/>
      <c r="IJP228" s="19"/>
      <c r="IJQ228" s="28"/>
      <c r="IJR228" s="32"/>
      <c r="IJS228" s="20"/>
      <c r="IJT228" s="18"/>
      <c r="IJU228" s="19"/>
      <c r="IJV228" s="28"/>
      <c r="IJW228" s="32"/>
      <c r="IJX228" s="20"/>
      <c r="IJY228" s="18"/>
      <c r="IJZ228" s="19"/>
      <c r="IKA228" s="28"/>
      <c r="IKB228" s="32"/>
      <c r="IKC228" s="20"/>
      <c r="IKD228" s="18"/>
      <c r="IKE228" s="19"/>
      <c r="IKF228" s="28"/>
      <c r="IKG228" s="32"/>
      <c r="IKH228" s="20"/>
      <c r="IKI228" s="18"/>
      <c r="IKJ228" s="19"/>
      <c r="IKK228" s="28"/>
      <c r="IKL228" s="32"/>
      <c r="IKM228" s="20"/>
      <c r="IKN228" s="18"/>
      <c r="IKO228" s="19"/>
      <c r="IKP228" s="28"/>
      <c r="IKQ228" s="32"/>
      <c r="IKR228" s="20"/>
      <c r="IKS228" s="18"/>
      <c r="IKT228" s="19"/>
      <c r="IKU228" s="28"/>
      <c r="IKV228" s="32"/>
      <c r="IKW228" s="20"/>
      <c r="IKX228" s="18"/>
      <c r="IKY228" s="19"/>
      <c r="IKZ228" s="28"/>
      <c r="ILA228" s="32"/>
      <c r="ILB228" s="20"/>
      <c r="ILC228" s="18"/>
      <c r="ILD228" s="19"/>
      <c r="ILE228" s="28"/>
      <c r="ILF228" s="32"/>
      <c r="ILG228" s="20"/>
      <c r="ILH228" s="18"/>
      <c r="ILI228" s="19"/>
      <c r="ILJ228" s="28"/>
      <c r="ILK228" s="32"/>
      <c r="ILL228" s="20"/>
      <c r="ILM228" s="18"/>
      <c r="ILN228" s="19"/>
      <c r="ILO228" s="28"/>
      <c r="ILP228" s="32"/>
      <c r="ILQ228" s="20"/>
      <c r="ILR228" s="18"/>
      <c r="ILS228" s="19"/>
      <c r="ILT228" s="28"/>
      <c r="ILU228" s="32"/>
      <c r="ILV228" s="20"/>
      <c r="ILW228" s="18"/>
      <c r="ILX228" s="19"/>
      <c r="ILY228" s="28"/>
      <c r="ILZ228" s="32"/>
      <c r="IMA228" s="20"/>
      <c r="IMB228" s="18"/>
      <c r="IMC228" s="19"/>
      <c r="IMD228" s="28"/>
      <c r="IME228" s="32"/>
      <c r="IMF228" s="20"/>
      <c r="IMG228" s="18"/>
      <c r="IMH228" s="19"/>
      <c r="IMI228" s="28"/>
      <c r="IMJ228" s="32"/>
      <c r="IMK228" s="20"/>
      <c r="IML228" s="18"/>
      <c r="IMM228" s="19"/>
      <c r="IMN228" s="28"/>
      <c r="IMO228" s="32"/>
      <c r="IMP228" s="20"/>
      <c r="IMQ228" s="18"/>
      <c r="IMR228" s="19"/>
      <c r="IMS228" s="28"/>
      <c r="IMT228" s="32"/>
      <c r="IMU228" s="20"/>
      <c r="IMV228" s="18"/>
      <c r="IMW228" s="19"/>
      <c r="IMX228" s="28"/>
      <c r="IMY228" s="32"/>
      <c r="IMZ228" s="20"/>
      <c r="INA228" s="18"/>
      <c r="INB228" s="19"/>
      <c r="INC228" s="28"/>
      <c r="IND228" s="32"/>
      <c r="INE228" s="20"/>
      <c r="INF228" s="18"/>
      <c r="ING228" s="19"/>
      <c r="INH228" s="28"/>
      <c r="INI228" s="32"/>
      <c r="INJ228" s="20"/>
      <c r="INK228" s="18"/>
      <c r="INL228" s="19"/>
      <c r="INM228" s="28"/>
      <c r="INN228" s="32"/>
      <c r="INO228" s="20"/>
      <c r="INP228" s="18"/>
      <c r="INQ228" s="19"/>
      <c r="INR228" s="28"/>
      <c r="INS228" s="32"/>
      <c r="INT228" s="20"/>
      <c r="INU228" s="18"/>
      <c r="INV228" s="19"/>
      <c r="INW228" s="28"/>
      <c r="INX228" s="32"/>
      <c r="INY228" s="20"/>
      <c r="INZ228" s="18"/>
      <c r="IOA228" s="19"/>
      <c r="IOB228" s="28"/>
      <c r="IOC228" s="32"/>
      <c r="IOD228" s="20"/>
      <c r="IOE228" s="18"/>
      <c r="IOF228" s="19"/>
      <c r="IOG228" s="28"/>
      <c r="IOH228" s="32"/>
      <c r="IOI228" s="20"/>
      <c r="IOJ228" s="18"/>
      <c r="IOK228" s="19"/>
      <c r="IOL228" s="28"/>
      <c r="IOM228" s="32"/>
      <c r="ION228" s="20"/>
      <c r="IOO228" s="18"/>
      <c r="IOP228" s="19"/>
      <c r="IOQ228" s="28"/>
      <c r="IOR228" s="32"/>
      <c r="IOS228" s="20"/>
      <c r="IOT228" s="18"/>
      <c r="IOU228" s="19"/>
      <c r="IOV228" s="28"/>
      <c r="IOW228" s="32"/>
      <c r="IOX228" s="20"/>
      <c r="IOY228" s="18"/>
      <c r="IOZ228" s="19"/>
      <c r="IPA228" s="28"/>
      <c r="IPB228" s="32"/>
      <c r="IPC228" s="20"/>
      <c r="IPD228" s="18"/>
      <c r="IPE228" s="19"/>
      <c r="IPF228" s="28"/>
      <c r="IPG228" s="32"/>
      <c r="IPH228" s="20"/>
      <c r="IPI228" s="18"/>
      <c r="IPJ228" s="19"/>
      <c r="IPK228" s="28"/>
      <c r="IPL228" s="32"/>
      <c r="IPM228" s="20"/>
      <c r="IPN228" s="18"/>
      <c r="IPO228" s="19"/>
      <c r="IPP228" s="28"/>
      <c r="IPQ228" s="32"/>
      <c r="IPR228" s="20"/>
      <c r="IPS228" s="18"/>
      <c r="IPT228" s="19"/>
      <c r="IPU228" s="28"/>
      <c r="IPV228" s="32"/>
      <c r="IPW228" s="20"/>
      <c r="IPX228" s="18"/>
      <c r="IPY228" s="19"/>
      <c r="IPZ228" s="28"/>
      <c r="IQA228" s="32"/>
      <c r="IQB228" s="20"/>
      <c r="IQC228" s="18"/>
      <c r="IQD228" s="19"/>
      <c r="IQE228" s="28"/>
      <c r="IQF228" s="32"/>
      <c r="IQG228" s="20"/>
      <c r="IQH228" s="18"/>
      <c r="IQI228" s="19"/>
      <c r="IQJ228" s="28"/>
      <c r="IQK228" s="32"/>
      <c r="IQL228" s="20"/>
      <c r="IQM228" s="18"/>
      <c r="IQN228" s="19"/>
      <c r="IQO228" s="28"/>
      <c r="IQP228" s="32"/>
      <c r="IQQ228" s="20"/>
      <c r="IQR228" s="18"/>
      <c r="IQS228" s="19"/>
      <c r="IQT228" s="28"/>
      <c r="IQU228" s="32"/>
      <c r="IQV228" s="20"/>
      <c r="IQW228" s="18"/>
      <c r="IQX228" s="19"/>
      <c r="IQY228" s="28"/>
      <c r="IQZ228" s="32"/>
      <c r="IRA228" s="20"/>
      <c r="IRB228" s="18"/>
      <c r="IRC228" s="19"/>
      <c r="IRD228" s="28"/>
      <c r="IRE228" s="32"/>
      <c r="IRF228" s="20"/>
      <c r="IRG228" s="18"/>
      <c r="IRH228" s="19"/>
      <c r="IRI228" s="28"/>
      <c r="IRJ228" s="32"/>
      <c r="IRK228" s="20"/>
      <c r="IRL228" s="18"/>
      <c r="IRM228" s="19"/>
      <c r="IRN228" s="28"/>
      <c r="IRO228" s="32"/>
      <c r="IRP228" s="20"/>
      <c r="IRQ228" s="18"/>
      <c r="IRR228" s="19"/>
      <c r="IRS228" s="28"/>
      <c r="IRT228" s="32"/>
      <c r="IRU228" s="20"/>
      <c r="IRV228" s="18"/>
      <c r="IRW228" s="19"/>
      <c r="IRX228" s="28"/>
      <c r="IRY228" s="32"/>
      <c r="IRZ228" s="20"/>
      <c r="ISA228" s="18"/>
      <c r="ISB228" s="19"/>
      <c r="ISC228" s="28"/>
      <c r="ISD228" s="32"/>
      <c r="ISE228" s="20"/>
      <c r="ISF228" s="18"/>
      <c r="ISG228" s="19"/>
      <c r="ISH228" s="28"/>
      <c r="ISI228" s="32"/>
      <c r="ISJ228" s="20"/>
      <c r="ISK228" s="18"/>
      <c r="ISL228" s="19"/>
      <c r="ISM228" s="28"/>
      <c r="ISN228" s="32"/>
      <c r="ISO228" s="20"/>
      <c r="ISP228" s="18"/>
      <c r="ISQ228" s="19"/>
      <c r="ISR228" s="28"/>
      <c r="ISS228" s="32"/>
      <c r="IST228" s="20"/>
      <c r="ISU228" s="18"/>
      <c r="ISV228" s="19"/>
      <c r="ISW228" s="28"/>
      <c r="ISX228" s="32"/>
      <c r="ISY228" s="20"/>
      <c r="ISZ228" s="18"/>
      <c r="ITA228" s="19"/>
      <c r="ITB228" s="28"/>
      <c r="ITC228" s="32"/>
      <c r="ITD228" s="20"/>
      <c r="ITE228" s="18"/>
      <c r="ITF228" s="19"/>
      <c r="ITG228" s="28"/>
      <c r="ITH228" s="32"/>
      <c r="ITI228" s="20"/>
      <c r="ITJ228" s="18"/>
      <c r="ITK228" s="19"/>
      <c r="ITL228" s="28"/>
      <c r="ITM228" s="32"/>
      <c r="ITN228" s="20"/>
      <c r="ITO228" s="18"/>
      <c r="ITP228" s="19"/>
      <c r="ITQ228" s="28"/>
      <c r="ITR228" s="32"/>
      <c r="ITS228" s="20"/>
      <c r="ITT228" s="18"/>
      <c r="ITU228" s="19"/>
      <c r="ITV228" s="28"/>
      <c r="ITW228" s="32"/>
      <c r="ITX228" s="20"/>
      <c r="ITY228" s="18"/>
      <c r="ITZ228" s="19"/>
      <c r="IUA228" s="28"/>
      <c r="IUB228" s="32"/>
      <c r="IUC228" s="20"/>
      <c r="IUD228" s="18"/>
      <c r="IUE228" s="19"/>
      <c r="IUF228" s="28"/>
      <c r="IUG228" s="32"/>
      <c r="IUH228" s="20"/>
      <c r="IUI228" s="18"/>
      <c r="IUJ228" s="19"/>
      <c r="IUK228" s="28"/>
      <c r="IUL228" s="32"/>
      <c r="IUM228" s="20"/>
      <c r="IUN228" s="18"/>
      <c r="IUO228" s="19"/>
      <c r="IUP228" s="28"/>
      <c r="IUQ228" s="32"/>
      <c r="IUR228" s="20"/>
      <c r="IUS228" s="18"/>
      <c r="IUT228" s="19"/>
      <c r="IUU228" s="28"/>
      <c r="IUV228" s="32"/>
      <c r="IUW228" s="20"/>
      <c r="IUX228" s="18"/>
      <c r="IUY228" s="19"/>
      <c r="IUZ228" s="28"/>
      <c r="IVA228" s="32"/>
      <c r="IVB228" s="20"/>
      <c r="IVC228" s="18"/>
      <c r="IVD228" s="19"/>
      <c r="IVE228" s="28"/>
      <c r="IVF228" s="32"/>
      <c r="IVG228" s="20"/>
      <c r="IVH228" s="18"/>
      <c r="IVI228" s="19"/>
      <c r="IVJ228" s="28"/>
      <c r="IVK228" s="32"/>
      <c r="IVL228" s="20"/>
      <c r="IVM228" s="18"/>
      <c r="IVN228" s="19"/>
      <c r="IVO228" s="28"/>
      <c r="IVP228" s="32"/>
      <c r="IVQ228" s="20"/>
      <c r="IVR228" s="18"/>
      <c r="IVS228" s="19"/>
      <c r="IVT228" s="28"/>
      <c r="IVU228" s="32"/>
      <c r="IVV228" s="20"/>
      <c r="IVW228" s="18"/>
      <c r="IVX228" s="19"/>
      <c r="IVY228" s="28"/>
      <c r="IVZ228" s="32"/>
      <c r="IWA228" s="20"/>
      <c r="IWB228" s="18"/>
      <c r="IWC228" s="19"/>
      <c r="IWD228" s="28"/>
      <c r="IWE228" s="32"/>
      <c r="IWF228" s="20"/>
      <c r="IWG228" s="18"/>
      <c r="IWH228" s="19"/>
      <c r="IWI228" s="28"/>
      <c r="IWJ228" s="32"/>
      <c r="IWK228" s="20"/>
      <c r="IWL228" s="18"/>
      <c r="IWM228" s="19"/>
      <c r="IWN228" s="28"/>
      <c r="IWO228" s="32"/>
      <c r="IWP228" s="20"/>
      <c r="IWQ228" s="18"/>
      <c r="IWR228" s="19"/>
      <c r="IWS228" s="28"/>
      <c r="IWT228" s="32"/>
      <c r="IWU228" s="20"/>
      <c r="IWV228" s="18"/>
      <c r="IWW228" s="19"/>
      <c r="IWX228" s="28"/>
      <c r="IWY228" s="32"/>
      <c r="IWZ228" s="20"/>
      <c r="IXA228" s="18"/>
      <c r="IXB228" s="19"/>
      <c r="IXC228" s="28"/>
      <c r="IXD228" s="32"/>
      <c r="IXE228" s="20"/>
      <c r="IXF228" s="18"/>
      <c r="IXG228" s="19"/>
      <c r="IXH228" s="28"/>
      <c r="IXI228" s="32"/>
      <c r="IXJ228" s="20"/>
      <c r="IXK228" s="18"/>
      <c r="IXL228" s="19"/>
      <c r="IXM228" s="28"/>
      <c r="IXN228" s="32"/>
      <c r="IXO228" s="20"/>
      <c r="IXP228" s="18"/>
      <c r="IXQ228" s="19"/>
      <c r="IXR228" s="28"/>
      <c r="IXS228" s="32"/>
      <c r="IXT228" s="20"/>
      <c r="IXU228" s="18"/>
      <c r="IXV228" s="19"/>
      <c r="IXW228" s="28"/>
      <c r="IXX228" s="32"/>
      <c r="IXY228" s="20"/>
      <c r="IXZ228" s="18"/>
      <c r="IYA228" s="19"/>
      <c r="IYB228" s="28"/>
      <c r="IYC228" s="32"/>
      <c r="IYD228" s="20"/>
      <c r="IYE228" s="18"/>
      <c r="IYF228" s="19"/>
      <c r="IYG228" s="28"/>
      <c r="IYH228" s="32"/>
      <c r="IYI228" s="20"/>
      <c r="IYJ228" s="18"/>
      <c r="IYK228" s="19"/>
      <c r="IYL228" s="28"/>
      <c r="IYM228" s="32"/>
      <c r="IYN228" s="20"/>
      <c r="IYO228" s="18"/>
      <c r="IYP228" s="19"/>
      <c r="IYQ228" s="28"/>
      <c r="IYR228" s="32"/>
      <c r="IYS228" s="20"/>
      <c r="IYT228" s="18"/>
      <c r="IYU228" s="19"/>
      <c r="IYV228" s="28"/>
      <c r="IYW228" s="32"/>
      <c r="IYX228" s="20"/>
      <c r="IYY228" s="18"/>
      <c r="IYZ228" s="19"/>
      <c r="IZA228" s="28"/>
      <c r="IZB228" s="32"/>
      <c r="IZC228" s="20"/>
      <c r="IZD228" s="18"/>
      <c r="IZE228" s="19"/>
      <c r="IZF228" s="28"/>
      <c r="IZG228" s="32"/>
      <c r="IZH228" s="20"/>
      <c r="IZI228" s="18"/>
      <c r="IZJ228" s="19"/>
      <c r="IZK228" s="28"/>
      <c r="IZL228" s="32"/>
      <c r="IZM228" s="20"/>
      <c r="IZN228" s="18"/>
      <c r="IZO228" s="19"/>
      <c r="IZP228" s="28"/>
      <c r="IZQ228" s="32"/>
      <c r="IZR228" s="20"/>
      <c r="IZS228" s="18"/>
      <c r="IZT228" s="19"/>
      <c r="IZU228" s="28"/>
      <c r="IZV228" s="32"/>
      <c r="IZW228" s="20"/>
      <c r="IZX228" s="18"/>
      <c r="IZY228" s="19"/>
      <c r="IZZ228" s="28"/>
      <c r="JAA228" s="32"/>
      <c r="JAB228" s="20"/>
      <c r="JAC228" s="18"/>
      <c r="JAD228" s="19"/>
      <c r="JAE228" s="28"/>
      <c r="JAF228" s="32"/>
      <c r="JAG228" s="20"/>
      <c r="JAH228" s="18"/>
      <c r="JAI228" s="19"/>
      <c r="JAJ228" s="28"/>
      <c r="JAK228" s="32"/>
      <c r="JAL228" s="20"/>
      <c r="JAM228" s="18"/>
      <c r="JAN228" s="19"/>
      <c r="JAO228" s="28"/>
      <c r="JAP228" s="32"/>
      <c r="JAQ228" s="20"/>
      <c r="JAR228" s="18"/>
      <c r="JAS228" s="19"/>
      <c r="JAT228" s="28"/>
      <c r="JAU228" s="32"/>
      <c r="JAV228" s="20"/>
      <c r="JAW228" s="18"/>
      <c r="JAX228" s="19"/>
      <c r="JAY228" s="28"/>
      <c r="JAZ228" s="32"/>
      <c r="JBA228" s="20"/>
      <c r="JBB228" s="18"/>
      <c r="JBC228" s="19"/>
      <c r="JBD228" s="28"/>
      <c r="JBE228" s="32"/>
      <c r="JBF228" s="20"/>
      <c r="JBG228" s="18"/>
      <c r="JBH228" s="19"/>
      <c r="JBI228" s="28"/>
      <c r="JBJ228" s="32"/>
      <c r="JBK228" s="20"/>
      <c r="JBL228" s="18"/>
      <c r="JBM228" s="19"/>
      <c r="JBN228" s="28"/>
      <c r="JBO228" s="32"/>
      <c r="JBP228" s="20"/>
      <c r="JBQ228" s="18"/>
      <c r="JBR228" s="19"/>
      <c r="JBS228" s="28"/>
      <c r="JBT228" s="32"/>
      <c r="JBU228" s="20"/>
      <c r="JBV228" s="18"/>
      <c r="JBW228" s="19"/>
      <c r="JBX228" s="28"/>
      <c r="JBY228" s="32"/>
      <c r="JBZ228" s="20"/>
      <c r="JCA228" s="18"/>
      <c r="JCB228" s="19"/>
      <c r="JCC228" s="28"/>
      <c r="JCD228" s="32"/>
      <c r="JCE228" s="20"/>
      <c r="JCF228" s="18"/>
      <c r="JCG228" s="19"/>
      <c r="JCH228" s="28"/>
      <c r="JCI228" s="32"/>
      <c r="JCJ228" s="20"/>
      <c r="JCK228" s="18"/>
      <c r="JCL228" s="19"/>
      <c r="JCM228" s="28"/>
      <c r="JCN228" s="32"/>
      <c r="JCO228" s="20"/>
      <c r="JCP228" s="18"/>
      <c r="JCQ228" s="19"/>
      <c r="JCR228" s="28"/>
      <c r="JCS228" s="32"/>
      <c r="JCT228" s="20"/>
      <c r="JCU228" s="18"/>
      <c r="JCV228" s="19"/>
      <c r="JCW228" s="28"/>
      <c r="JCX228" s="32"/>
      <c r="JCY228" s="20"/>
      <c r="JCZ228" s="18"/>
      <c r="JDA228" s="19"/>
      <c r="JDB228" s="28"/>
      <c r="JDC228" s="32"/>
      <c r="JDD228" s="20"/>
      <c r="JDE228" s="18"/>
      <c r="JDF228" s="19"/>
      <c r="JDG228" s="28"/>
      <c r="JDH228" s="32"/>
      <c r="JDI228" s="20"/>
      <c r="JDJ228" s="18"/>
      <c r="JDK228" s="19"/>
      <c r="JDL228" s="28"/>
      <c r="JDM228" s="32"/>
      <c r="JDN228" s="20"/>
      <c r="JDO228" s="18"/>
      <c r="JDP228" s="19"/>
      <c r="JDQ228" s="28"/>
      <c r="JDR228" s="32"/>
      <c r="JDS228" s="20"/>
      <c r="JDT228" s="18"/>
      <c r="JDU228" s="19"/>
      <c r="JDV228" s="28"/>
      <c r="JDW228" s="32"/>
      <c r="JDX228" s="20"/>
      <c r="JDY228" s="18"/>
      <c r="JDZ228" s="19"/>
      <c r="JEA228" s="28"/>
      <c r="JEB228" s="32"/>
      <c r="JEC228" s="20"/>
      <c r="JED228" s="18"/>
      <c r="JEE228" s="19"/>
      <c r="JEF228" s="28"/>
      <c r="JEG228" s="32"/>
      <c r="JEH228" s="20"/>
      <c r="JEI228" s="18"/>
      <c r="JEJ228" s="19"/>
      <c r="JEK228" s="28"/>
      <c r="JEL228" s="32"/>
      <c r="JEM228" s="20"/>
      <c r="JEN228" s="18"/>
      <c r="JEO228" s="19"/>
      <c r="JEP228" s="28"/>
      <c r="JEQ228" s="32"/>
      <c r="JER228" s="20"/>
      <c r="JES228" s="18"/>
      <c r="JET228" s="19"/>
      <c r="JEU228" s="28"/>
      <c r="JEV228" s="32"/>
      <c r="JEW228" s="20"/>
      <c r="JEX228" s="18"/>
      <c r="JEY228" s="19"/>
      <c r="JEZ228" s="28"/>
      <c r="JFA228" s="32"/>
      <c r="JFB228" s="20"/>
      <c r="JFC228" s="18"/>
      <c r="JFD228" s="19"/>
      <c r="JFE228" s="28"/>
      <c r="JFF228" s="32"/>
      <c r="JFG228" s="20"/>
      <c r="JFH228" s="18"/>
      <c r="JFI228" s="19"/>
      <c r="JFJ228" s="28"/>
      <c r="JFK228" s="32"/>
      <c r="JFL228" s="20"/>
      <c r="JFM228" s="18"/>
      <c r="JFN228" s="19"/>
      <c r="JFO228" s="28"/>
      <c r="JFP228" s="32"/>
      <c r="JFQ228" s="20"/>
      <c r="JFR228" s="18"/>
      <c r="JFS228" s="19"/>
      <c r="JFT228" s="28"/>
      <c r="JFU228" s="32"/>
      <c r="JFV228" s="20"/>
      <c r="JFW228" s="18"/>
      <c r="JFX228" s="19"/>
      <c r="JFY228" s="28"/>
      <c r="JFZ228" s="32"/>
      <c r="JGA228" s="20"/>
      <c r="JGB228" s="18"/>
      <c r="JGC228" s="19"/>
      <c r="JGD228" s="28"/>
      <c r="JGE228" s="32"/>
      <c r="JGF228" s="20"/>
      <c r="JGG228" s="18"/>
      <c r="JGH228" s="19"/>
      <c r="JGI228" s="28"/>
      <c r="JGJ228" s="32"/>
      <c r="JGK228" s="20"/>
      <c r="JGL228" s="18"/>
      <c r="JGM228" s="19"/>
      <c r="JGN228" s="28"/>
      <c r="JGO228" s="32"/>
      <c r="JGP228" s="20"/>
      <c r="JGQ228" s="18"/>
      <c r="JGR228" s="19"/>
      <c r="JGS228" s="28"/>
      <c r="JGT228" s="32"/>
      <c r="JGU228" s="20"/>
      <c r="JGV228" s="18"/>
      <c r="JGW228" s="19"/>
      <c r="JGX228" s="28"/>
      <c r="JGY228" s="32"/>
      <c r="JGZ228" s="20"/>
      <c r="JHA228" s="18"/>
      <c r="JHB228" s="19"/>
      <c r="JHC228" s="28"/>
      <c r="JHD228" s="32"/>
      <c r="JHE228" s="20"/>
      <c r="JHF228" s="18"/>
      <c r="JHG228" s="19"/>
      <c r="JHH228" s="28"/>
      <c r="JHI228" s="32"/>
      <c r="JHJ228" s="20"/>
      <c r="JHK228" s="18"/>
      <c r="JHL228" s="19"/>
      <c r="JHM228" s="28"/>
      <c r="JHN228" s="32"/>
      <c r="JHO228" s="20"/>
      <c r="JHP228" s="18"/>
      <c r="JHQ228" s="19"/>
      <c r="JHR228" s="28"/>
      <c r="JHS228" s="32"/>
      <c r="JHT228" s="20"/>
      <c r="JHU228" s="18"/>
      <c r="JHV228" s="19"/>
      <c r="JHW228" s="28"/>
      <c r="JHX228" s="32"/>
      <c r="JHY228" s="20"/>
      <c r="JHZ228" s="18"/>
      <c r="JIA228" s="19"/>
      <c r="JIB228" s="28"/>
      <c r="JIC228" s="32"/>
      <c r="JID228" s="20"/>
      <c r="JIE228" s="18"/>
      <c r="JIF228" s="19"/>
      <c r="JIG228" s="28"/>
      <c r="JIH228" s="32"/>
      <c r="JII228" s="20"/>
      <c r="JIJ228" s="18"/>
      <c r="JIK228" s="19"/>
      <c r="JIL228" s="28"/>
      <c r="JIM228" s="32"/>
      <c r="JIN228" s="20"/>
      <c r="JIO228" s="18"/>
      <c r="JIP228" s="19"/>
      <c r="JIQ228" s="28"/>
      <c r="JIR228" s="32"/>
      <c r="JIS228" s="20"/>
      <c r="JIT228" s="18"/>
      <c r="JIU228" s="19"/>
      <c r="JIV228" s="28"/>
      <c r="JIW228" s="32"/>
      <c r="JIX228" s="20"/>
      <c r="JIY228" s="18"/>
      <c r="JIZ228" s="19"/>
      <c r="JJA228" s="28"/>
      <c r="JJB228" s="32"/>
      <c r="JJC228" s="20"/>
      <c r="JJD228" s="18"/>
      <c r="JJE228" s="19"/>
      <c r="JJF228" s="28"/>
      <c r="JJG228" s="32"/>
      <c r="JJH228" s="20"/>
      <c r="JJI228" s="18"/>
      <c r="JJJ228" s="19"/>
      <c r="JJK228" s="28"/>
      <c r="JJL228" s="32"/>
      <c r="JJM228" s="20"/>
      <c r="JJN228" s="18"/>
      <c r="JJO228" s="19"/>
      <c r="JJP228" s="28"/>
      <c r="JJQ228" s="32"/>
      <c r="JJR228" s="20"/>
      <c r="JJS228" s="18"/>
      <c r="JJT228" s="19"/>
      <c r="JJU228" s="28"/>
      <c r="JJV228" s="32"/>
      <c r="JJW228" s="20"/>
      <c r="JJX228" s="18"/>
      <c r="JJY228" s="19"/>
      <c r="JJZ228" s="28"/>
      <c r="JKA228" s="32"/>
      <c r="JKB228" s="20"/>
      <c r="JKC228" s="18"/>
      <c r="JKD228" s="19"/>
      <c r="JKE228" s="28"/>
      <c r="JKF228" s="32"/>
      <c r="JKG228" s="20"/>
      <c r="JKH228" s="18"/>
      <c r="JKI228" s="19"/>
      <c r="JKJ228" s="28"/>
      <c r="JKK228" s="32"/>
      <c r="JKL228" s="20"/>
      <c r="JKM228" s="18"/>
      <c r="JKN228" s="19"/>
      <c r="JKO228" s="28"/>
      <c r="JKP228" s="32"/>
      <c r="JKQ228" s="20"/>
      <c r="JKR228" s="18"/>
      <c r="JKS228" s="19"/>
      <c r="JKT228" s="28"/>
      <c r="JKU228" s="32"/>
      <c r="JKV228" s="20"/>
      <c r="JKW228" s="18"/>
      <c r="JKX228" s="19"/>
      <c r="JKY228" s="28"/>
      <c r="JKZ228" s="32"/>
      <c r="JLA228" s="20"/>
      <c r="JLB228" s="18"/>
      <c r="JLC228" s="19"/>
      <c r="JLD228" s="28"/>
      <c r="JLE228" s="32"/>
      <c r="JLF228" s="20"/>
      <c r="JLG228" s="18"/>
      <c r="JLH228" s="19"/>
      <c r="JLI228" s="28"/>
      <c r="JLJ228" s="32"/>
      <c r="JLK228" s="20"/>
      <c r="JLL228" s="18"/>
      <c r="JLM228" s="19"/>
      <c r="JLN228" s="28"/>
      <c r="JLO228" s="32"/>
      <c r="JLP228" s="20"/>
      <c r="JLQ228" s="18"/>
      <c r="JLR228" s="19"/>
      <c r="JLS228" s="28"/>
      <c r="JLT228" s="32"/>
      <c r="JLU228" s="20"/>
      <c r="JLV228" s="18"/>
      <c r="JLW228" s="19"/>
      <c r="JLX228" s="28"/>
      <c r="JLY228" s="32"/>
      <c r="JLZ228" s="20"/>
      <c r="JMA228" s="18"/>
      <c r="JMB228" s="19"/>
      <c r="JMC228" s="28"/>
      <c r="JMD228" s="32"/>
      <c r="JME228" s="20"/>
      <c r="JMF228" s="18"/>
      <c r="JMG228" s="19"/>
      <c r="JMH228" s="28"/>
      <c r="JMI228" s="32"/>
      <c r="JMJ228" s="20"/>
      <c r="JMK228" s="18"/>
      <c r="JML228" s="19"/>
      <c r="JMM228" s="28"/>
      <c r="JMN228" s="32"/>
      <c r="JMO228" s="20"/>
      <c r="JMP228" s="18"/>
      <c r="JMQ228" s="19"/>
      <c r="JMR228" s="28"/>
      <c r="JMS228" s="32"/>
      <c r="JMT228" s="20"/>
      <c r="JMU228" s="18"/>
      <c r="JMV228" s="19"/>
      <c r="JMW228" s="28"/>
      <c r="JMX228" s="32"/>
      <c r="JMY228" s="20"/>
      <c r="JMZ228" s="18"/>
      <c r="JNA228" s="19"/>
      <c r="JNB228" s="28"/>
      <c r="JNC228" s="32"/>
      <c r="JND228" s="20"/>
      <c r="JNE228" s="18"/>
      <c r="JNF228" s="19"/>
      <c r="JNG228" s="28"/>
      <c r="JNH228" s="32"/>
      <c r="JNI228" s="20"/>
      <c r="JNJ228" s="18"/>
      <c r="JNK228" s="19"/>
      <c r="JNL228" s="28"/>
      <c r="JNM228" s="32"/>
      <c r="JNN228" s="20"/>
      <c r="JNO228" s="18"/>
      <c r="JNP228" s="19"/>
      <c r="JNQ228" s="28"/>
      <c r="JNR228" s="32"/>
      <c r="JNS228" s="20"/>
      <c r="JNT228" s="18"/>
      <c r="JNU228" s="19"/>
      <c r="JNV228" s="28"/>
      <c r="JNW228" s="32"/>
      <c r="JNX228" s="20"/>
      <c r="JNY228" s="18"/>
      <c r="JNZ228" s="19"/>
      <c r="JOA228" s="28"/>
      <c r="JOB228" s="32"/>
      <c r="JOC228" s="20"/>
      <c r="JOD228" s="18"/>
      <c r="JOE228" s="19"/>
      <c r="JOF228" s="28"/>
      <c r="JOG228" s="32"/>
      <c r="JOH228" s="20"/>
      <c r="JOI228" s="18"/>
      <c r="JOJ228" s="19"/>
      <c r="JOK228" s="28"/>
      <c r="JOL228" s="32"/>
      <c r="JOM228" s="20"/>
      <c r="JON228" s="18"/>
      <c r="JOO228" s="19"/>
      <c r="JOP228" s="28"/>
      <c r="JOQ228" s="32"/>
      <c r="JOR228" s="20"/>
      <c r="JOS228" s="18"/>
      <c r="JOT228" s="19"/>
      <c r="JOU228" s="28"/>
      <c r="JOV228" s="32"/>
      <c r="JOW228" s="20"/>
      <c r="JOX228" s="18"/>
      <c r="JOY228" s="19"/>
      <c r="JOZ228" s="28"/>
      <c r="JPA228" s="32"/>
      <c r="JPB228" s="20"/>
      <c r="JPC228" s="18"/>
      <c r="JPD228" s="19"/>
      <c r="JPE228" s="28"/>
      <c r="JPF228" s="32"/>
      <c r="JPG228" s="20"/>
      <c r="JPH228" s="18"/>
      <c r="JPI228" s="19"/>
      <c r="JPJ228" s="28"/>
      <c r="JPK228" s="32"/>
      <c r="JPL228" s="20"/>
      <c r="JPM228" s="18"/>
      <c r="JPN228" s="19"/>
      <c r="JPO228" s="28"/>
      <c r="JPP228" s="32"/>
      <c r="JPQ228" s="20"/>
      <c r="JPR228" s="18"/>
      <c r="JPS228" s="19"/>
      <c r="JPT228" s="28"/>
      <c r="JPU228" s="32"/>
      <c r="JPV228" s="20"/>
      <c r="JPW228" s="18"/>
      <c r="JPX228" s="19"/>
      <c r="JPY228" s="28"/>
      <c r="JPZ228" s="32"/>
      <c r="JQA228" s="20"/>
      <c r="JQB228" s="18"/>
      <c r="JQC228" s="19"/>
      <c r="JQD228" s="28"/>
      <c r="JQE228" s="32"/>
      <c r="JQF228" s="20"/>
      <c r="JQG228" s="18"/>
      <c r="JQH228" s="19"/>
      <c r="JQI228" s="28"/>
      <c r="JQJ228" s="32"/>
      <c r="JQK228" s="20"/>
      <c r="JQL228" s="18"/>
      <c r="JQM228" s="19"/>
      <c r="JQN228" s="28"/>
      <c r="JQO228" s="32"/>
      <c r="JQP228" s="20"/>
      <c r="JQQ228" s="18"/>
      <c r="JQR228" s="19"/>
      <c r="JQS228" s="28"/>
      <c r="JQT228" s="32"/>
      <c r="JQU228" s="20"/>
      <c r="JQV228" s="18"/>
      <c r="JQW228" s="19"/>
      <c r="JQX228" s="28"/>
      <c r="JQY228" s="32"/>
      <c r="JQZ228" s="20"/>
      <c r="JRA228" s="18"/>
      <c r="JRB228" s="19"/>
      <c r="JRC228" s="28"/>
      <c r="JRD228" s="32"/>
      <c r="JRE228" s="20"/>
      <c r="JRF228" s="18"/>
      <c r="JRG228" s="19"/>
      <c r="JRH228" s="28"/>
      <c r="JRI228" s="32"/>
      <c r="JRJ228" s="20"/>
      <c r="JRK228" s="18"/>
      <c r="JRL228" s="19"/>
      <c r="JRM228" s="28"/>
      <c r="JRN228" s="32"/>
      <c r="JRO228" s="20"/>
      <c r="JRP228" s="18"/>
      <c r="JRQ228" s="19"/>
      <c r="JRR228" s="28"/>
      <c r="JRS228" s="32"/>
      <c r="JRT228" s="20"/>
      <c r="JRU228" s="18"/>
      <c r="JRV228" s="19"/>
      <c r="JRW228" s="28"/>
      <c r="JRX228" s="32"/>
      <c r="JRY228" s="20"/>
      <c r="JRZ228" s="18"/>
      <c r="JSA228" s="19"/>
      <c r="JSB228" s="28"/>
      <c r="JSC228" s="32"/>
      <c r="JSD228" s="20"/>
      <c r="JSE228" s="18"/>
      <c r="JSF228" s="19"/>
      <c r="JSG228" s="28"/>
      <c r="JSH228" s="32"/>
      <c r="JSI228" s="20"/>
      <c r="JSJ228" s="18"/>
      <c r="JSK228" s="19"/>
      <c r="JSL228" s="28"/>
      <c r="JSM228" s="32"/>
      <c r="JSN228" s="20"/>
      <c r="JSO228" s="18"/>
      <c r="JSP228" s="19"/>
      <c r="JSQ228" s="28"/>
      <c r="JSR228" s="32"/>
      <c r="JSS228" s="20"/>
      <c r="JST228" s="18"/>
      <c r="JSU228" s="19"/>
      <c r="JSV228" s="28"/>
      <c r="JSW228" s="32"/>
      <c r="JSX228" s="20"/>
      <c r="JSY228" s="18"/>
      <c r="JSZ228" s="19"/>
      <c r="JTA228" s="28"/>
      <c r="JTB228" s="32"/>
      <c r="JTC228" s="20"/>
      <c r="JTD228" s="18"/>
      <c r="JTE228" s="19"/>
      <c r="JTF228" s="28"/>
      <c r="JTG228" s="32"/>
      <c r="JTH228" s="20"/>
      <c r="JTI228" s="18"/>
      <c r="JTJ228" s="19"/>
      <c r="JTK228" s="28"/>
      <c r="JTL228" s="32"/>
      <c r="JTM228" s="20"/>
      <c r="JTN228" s="18"/>
      <c r="JTO228" s="19"/>
      <c r="JTP228" s="28"/>
      <c r="JTQ228" s="32"/>
      <c r="JTR228" s="20"/>
      <c r="JTS228" s="18"/>
      <c r="JTT228" s="19"/>
      <c r="JTU228" s="28"/>
      <c r="JTV228" s="32"/>
      <c r="JTW228" s="20"/>
      <c r="JTX228" s="18"/>
      <c r="JTY228" s="19"/>
      <c r="JTZ228" s="28"/>
      <c r="JUA228" s="32"/>
      <c r="JUB228" s="20"/>
      <c r="JUC228" s="18"/>
      <c r="JUD228" s="19"/>
      <c r="JUE228" s="28"/>
      <c r="JUF228" s="32"/>
      <c r="JUG228" s="20"/>
      <c r="JUH228" s="18"/>
      <c r="JUI228" s="19"/>
      <c r="JUJ228" s="28"/>
      <c r="JUK228" s="32"/>
      <c r="JUL228" s="20"/>
      <c r="JUM228" s="18"/>
      <c r="JUN228" s="19"/>
      <c r="JUO228" s="28"/>
      <c r="JUP228" s="32"/>
      <c r="JUQ228" s="20"/>
      <c r="JUR228" s="18"/>
      <c r="JUS228" s="19"/>
      <c r="JUT228" s="28"/>
      <c r="JUU228" s="32"/>
      <c r="JUV228" s="20"/>
      <c r="JUW228" s="18"/>
      <c r="JUX228" s="19"/>
      <c r="JUY228" s="28"/>
      <c r="JUZ228" s="32"/>
      <c r="JVA228" s="20"/>
      <c r="JVB228" s="18"/>
      <c r="JVC228" s="19"/>
      <c r="JVD228" s="28"/>
      <c r="JVE228" s="32"/>
      <c r="JVF228" s="20"/>
      <c r="JVG228" s="18"/>
      <c r="JVH228" s="19"/>
      <c r="JVI228" s="28"/>
      <c r="JVJ228" s="32"/>
      <c r="JVK228" s="20"/>
      <c r="JVL228" s="18"/>
      <c r="JVM228" s="19"/>
      <c r="JVN228" s="28"/>
      <c r="JVO228" s="32"/>
      <c r="JVP228" s="20"/>
      <c r="JVQ228" s="18"/>
      <c r="JVR228" s="19"/>
      <c r="JVS228" s="28"/>
      <c r="JVT228" s="32"/>
      <c r="JVU228" s="20"/>
      <c r="JVV228" s="18"/>
      <c r="JVW228" s="19"/>
      <c r="JVX228" s="28"/>
      <c r="JVY228" s="32"/>
      <c r="JVZ228" s="20"/>
      <c r="JWA228" s="18"/>
      <c r="JWB228" s="19"/>
      <c r="JWC228" s="28"/>
      <c r="JWD228" s="32"/>
      <c r="JWE228" s="20"/>
      <c r="JWF228" s="18"/>
      <c r="JWG228" s="19"/>
      <c r="JWH228" s="28"/>
      <c r="JWI228" s="32"/>
      <c r="JWJ228" s="20"/>
      <c r="JWK228" s="18"/>
      <c r="JWL228" s="19"/>
      <c r="JWM228" s="28"/>
      <c r="JWN228" s="32"/>
      <c r="JWO228" s="20"/>
      <c r="JWP228" s="18"/>
      <c r="JWQ228" s="19"/>
      <c r="JWR228" s="28"/>
      <c r="JWS228" s="32"/>
      <c r="JWT228" s="20"/>
      <c r="JWU228" s="18"/>
      <c r="JWV228" s="19"/>
      <c r="JWW228" s="28"/>
      <c r="JWX228" s="32"/>
      <c r="JWY228" s="20"/>
      <c r="JWZ228" s="18"/>
      <c r="JXA228" s="19"/>
      <c r="JXB228" s="28"/>
      <c r="JXC228" s="32"/>
      <c r="JXD228" s="20"/>
      <c r="JXE228" s="18"/>
      <c r="JXF228" s="19"/>
      <c r="JXG228" s="28"/>
      <c r="JXH228" s="32"/>
      <c r="JXI228" s="20"/>
      <c r="JXJ228" s="18"/>
      <c r="JXK228" s="19"/>
      <c r="JXL228" s="28"/>
      <c r="JXM228" s="32"/>
      <c r="JXN228" s="20"/>
      <c r="JXO228" s="18"/>
      <c r="JXP228" s="19"/>
      <c r="JXQ228" s="28"/>
      <c r="JXR228" s="32"/>
      <c r="JXS228" s="20"/>
      <c r="JXT228" s="18"/>
      <c r="JXU228" s="19"/>
      <c r="JXV228" s="28"/>
      <c r="JXW228" s="32"/>
      <c r="JXX228" s="20"/>
      <c r="JXY228" s="18"/>
      <c r="JXZ228" s="19"/>
      <c r="JYA228" s="28"/>
      <c r="JYB228" s="32"/>
      <c r="JYC228" s="20"/>
      <c r="JYD228" s="18"/>
      <c r="JYE228" s="19"/>
      <c r="JYF228" s="28"/>
      <c r="JYG228" s="32"/>
      <c r="JYH228" s="20"/>
      <c r="JYI228" s="18"/>
      <c r="JYJ228" s="19"/>
      <c r="JYK228" s="28"/>
      <c r="JYL228" s="32"/>
      <c r="JYM228" s="20"/>
      <c r="JYN228" s="18"/>
      <c r="JYO228" s="19"/>
      <c r="JYP228" s="28"/>
      <c r="JYQ228" s="32"/>
      <c r="JYR228" s="20"/>
      <c r="JYS228" s="18"/>
      <c r="JYT228" s="19"/>
      <c r="JYU228" s="28"/>
      <c r="JYV228" s="32"/>
      <c r="JYW228" s="20"/>
      <c r="JYX228" s="18"/>
      <c r="JYY228" s="19"/>
      <c r="JYZ228" s="28"/>
      <c r="JZA228" s="32"/>
      <c r="JZB228" s="20"/>
      <c r="JZC228" s="18"/>
      <c r="JZD228" s="19"/>
      <c r="JZE228" s="28"/>
      <c r="JZF228" s="32"/>
      <c r="JZG228" s="20"/>
      <c r="JZH228" s="18"/>
      <c r="JZI228" s="19"/>
      <c r="JZJ228" s="28"/>
      <c r="JZK228" s="32"/>
      <c r="JZL228" s="20"/>
      <c r="JZM228" s="18"/>
      <c r="JZN228" s="19"/>
      <c r="JZO228" s="28"/>
      <c r="JZP228" s="32"/>
      <c r="JZQ228" s="20"/>
      <c r="JZR228" s="18"/>
      <c r="JZS228" s="19"/>
      <c r="JZT228" s="28"/>
      <c r="JZU228" s="32"/>
      <c r="JZV228" s="20"/>
      <c r="JZW228" s="18"/>
      <c r="JZX228" s="19"/>
      <c r="JZY228" s="28"/>
      <c r="JZZ228" s="32"/>
      <c r="KAA228" s="20"/>
      <c r="KAB228" s="18"/>
      <c r="KAC228" s="19"/>
      <c r="KAD228" s="28"/>
      <c r="KAE228" s="32"/>
      <c r="KAF228" s="20"/>
      <c r="KAG228" s="18"/>
      <c r="KAH228" s="19"/>
      <c r="KAI228" s="28"/>
      <c r="KAJ228" s="32"/>
      <c r="KAK228" s="20"/>
      <c r="KAL228" s="18"/>
      <c r="KAM228" s="19"/>
      <c r="KAN228" s="28"/>
      <c r="KAO228" s="32"/>
      <c r="KAP228" s="20"/>
      <c r="KAQ228" s="18"/>
      <c r="KAR228" s="19"/>
      <c r="KAS228" s="28"/>
      <c r="KAT228" s="32"/>
      <c r="KAU228" s="20"/>
      <c r="KAV228" s="18"/>
      <c r="KAW228" s="19"/>
      <c r="KAX228" s="28"/>
      <c r="KAY228" s="32"/>
      <c r="KAZ228" s="20"/>
      <c r="KBA228" s="18"/>
      <c r="KBB228" s="19"/>
      <c r="KBC228" s="28"/>
      <c r="KBD228" s="32"/>
      <c r="KBE228" s="20"/>
      <c r="KBF228" s="18"/>
      <c r="KBG228" s="19"/>
      <c r="KBH228" s="28"/>
      <c r="KBI228" s="32"/>
      <c r="KBJ228" s="20"/>
      <c r="KBK228" s="18"/>
      <c r="KBL228" s="19"/>
      <c r="KBM228" s="28"/>
      <c r="KBN228" s="32"/>
      <c r="KBO228" s="20"/>
      <c r="KBP228" s="18"/>
      <c r="KBQ228" s="19"/>
      <c r="KBR228" s="28"/>
      <c r="KBS228" s="32"/>
      <c r="KBT228" s="20"/>
      <c r="KBU228" s="18"/>
      <c r="KBV228" s="19"/>
      <c r="KBW228" s="28"/>
      <c r="KBX228" s="32"/>
      <c r="KBY228" s="20"/>
      <c r="KBZ228" s="18"/>
      <c r="KCA228" s="19"/>
      <c r="KCB228" s="28"/>
      <c r="KCC228" s="32"/>
      <c r="KCD228" s="20"/>
      <c r="KCE228" s="18"/>
      <c r="KCF228" s="19"/>
      <c r="KCG228" s="28"/>
      <c r="KCH228" s="32"/>
      <c r="KCI228" s="20"/>
      <c r="KCJ228" s="18"/>
      <c r="KCK228" s="19"/>
      <c r="KCL228" s="28"/>
      <c r="KCM228" s="32"/>
      <c r="KCN228" s="20"/>
      <c r="KCO228" s="18"/>
      <c r="KCP228" s="19"/>
      <c r="KCQ228" s="28"/>
      <c r="KCR228" s="32"/>
      <c r="KCS228" s="20"/>
      <c r="KCT228" s="18"/>
      <c r="KCU228" s="19"/>
      <c r="KCV228" s="28"/>
      <c r="KCW228" s="32"/>
      <c r="KCX228" s="20"/>
      <c r="KCY228" s="18"/>
      <c r="KCZ228" s="19"/>
      <c r="KDA228" s="28"/>
      <c r="KDB228" s="32"/>
      <c r="KDC228" s="20"/>
      <c r="KDD228" s="18"/>
      <c r="KDE228" s="19"/>
      <c r="KDF228" s="28"/>
      <c r="KDG228" s="32"/>
      <c r="KDH228" s="20"/>
      <c r="KDI228" s="18"/>
      <c r="KDJ228" s="19"/>
      <c r="KDK228" s="28"/>
      <c r="KDL228" s="32"/>
      <c r="KDM228" s="20"/>
      <c r="KDN228" s="18"/>
      <c r="KDO228" s="19"/>
      <c r="KDP228" s="28"/>
      <c r="KDQ228" s="32"/>
      <c r="KDR228" s="20"/>
      <c r="KDS228" s="18"/>
      <c r="KDT228" s="19"/>
      <c r="KDU228" s="28"/>
      <c r="KDV228" s="32"/>
      <c r="KDW228" s="20"/>
      <c r="KDX228" s="18"/>
      <c r="KDY228" s="19"/>
      <c r="KDZ228" s="28"/>
      <c r="KEA228" s="32"/>
      <c r="KEB228" s="20"/>
      <c r="KEC228" s="18"/>
      <c r="KED228" s="19"/>
      <c r="KEE228" s="28"/>
      <c r="KEF228" s="32"/>
      <c r="KEG228" s="20"/>
      <c r="KEH228" s="18"/>
      <c r="KEI228" s="19"/>
      <c r="KEJ228" s="28"/>
      <c r="KEK228" s="32"/>
      <c r="KEL228" s="20"/>
      <c r="KEM228" s="18"/>
      <c r="KEN228" s="19"/>
      <c r="KEO228" s="28"/>
      <c r="KEP228" s="32"/>
      <c r="KEQ228" s="20"/>
      <c r="KER228" s="18"/>
      <c r="KES228" s="19"/>
      <c r="KET228" s="28"/>
      <c r="KEU228" s="32"/>
      <c r="KEV228" s="20"/>
      <c r="KEW228" s="18"/>
      <c r="KEX228" s="19"/>
      <c r="KEY228" s="28"/>
      <c r="KEZ228" s="32"/>
      <c r="KFA228" s="20"/>
      <c r="KFB228" s="18"/>
      <c r="KFC228" s="19"/>
      <c r="KFD228" s="28"/>
      <c r="KFE228" s="32"/>
      <c r="KFF228" s="20"/>
      <c r="KFG228" s="18"/>
      <c r="KFH228" s="19"/>
      <c r="KFI228" s="28"/>
      <c r="KFJ228" s="32"/>
      <c r="KFK228" s="20"/>
      <c r="KFL228" s="18"/>
      <c r="KFM228" s="19"/>
      <c r="KFN228" s="28"/>
      <c r="KFO228" s="32"/>
      <c r="KFP228" s="20"/>
      <c r="KFQ228" s="18"/>
      <c r="KFR228" s="19"/>
      <c r="KFS228" s="28"/>
      <c r="KFT228" s="32"/>
      <c r="KFU228" s="20"/>
      <c r="KFV228" s="18"/>
      <c r="KFW228" s="19"/>
      <c r="KFX228" s="28"/>
      <c r="KFY228" s="32"/>
      <c r="KFZ228" s="20"/>
      <c r="KGA228" s="18"/>
      <c r="KGB228" s="19"/>
      <c r="KGC228" s="28"/>
      <c r="KGD228" s="32"/>
      <c r="KGE228" s="20"/>
      <c r="KGF228" s="18"/>
      <c r="KGG228" s="19"/>
      <c r="KGH228" s="28"/>
      <c r="KGI228" s="32"/>
      <c r="KGJ228" s="20"/>
      <c r="KGK228" s="18"/>
      <c r="KGL228" s="19"/>
      <c r="KGM228" s="28"/>
      <c r="KGN228" s="32"/>
      <c r="KGO228" s="20"/>
      <c r="KGP228" s="18"/>
      <c r="KGQ228" s="19"/>
      <c r="KGR228" s="28"/>
      <c r="KGS228" s="32"/>
      <c r="KGT228" s="20"/>
      <c r="KGU228" s="18"/>
      <c r="KGV228" s="19"/>
      <c r="KGW228" s="28"/>
      <c r="KGX228" s="32"/>
      <c r="KGY228" s="20"/>
      <c r="KGZ228" s="18"/>
      <c r="KHA228" s="19"/>
      <c r="KHB228" s="28"/>
      <c r="KHC228" s="32"/>
      <c r="KHD228" s="20"/>
      <c r="KHE228" s="18"/>
      <c r="KHF228" s="19"/>
      <c r="KHG228" s="28"/>
      <c r="KHH228" s="32"/>
      <c r="KHI228" s="20"/>
      <c r="KHJ228" s="18"/>
      <c r="KHK228" s="19"/>
      <c r="KHL228" s="28"/>
      <c r="KHM228" s="32"/>
      <c r="KHN228" s="20"/>
      <c r="KHO228" s="18"/>
      <c r="KHP228" s="19"/>
      <c r="KHQ228" s="28"/>
      <c r="KHR228" s="32"/>
      <c r="KHS228" s="20"/>
      <c r="KHT228" s="18"/>
      <c r="KHU228" s="19"/>
      <c r="KHV228" s="28"/>
      <c r="KHW228" s="32"/>
      <c r="KHX228" s="20"/>
      <c r="KHY228" s="18"/>
      <c r="KHZ228" s="19"/>
      <c r="KIA228" s="28"/>
      <c r="KIB228" s="32"/>
      <c r="KIC228" s="20"/>
      <c r="KID228" s="18"/>
      <c r="KIE228" s="19"/>
      <c r="KIF228" s="28"/>
      <c r="KIG228" s="32"/>
      <c r="KIH228" s="20"/>
      <c r="KII228" s="18"/>
      <c r="KIJ228" s="19"/>
      <c r="KIK228" s="28"/>
      <c r="KIL228" s="32"/>
      <c r="KIM228" s="20"/>
      <c r="KIN228" s="18"/>
      <c r="KIO228" s="19"/>
      <c r="KIP228" s="28"/>
      <c r="KIQ228" s="32"/>
      <c r="KIR228" s="20"/>
      <c r="KIS228" s="18"/>
      <c r="KIT228" s="19"/>
      <c r="KIU228" s="28"/>
      <c r="KIV228" s="32"/>
      <c r="KIW228" s="20"/>
      <c r="KIX228" s="18"/>
      <c r="KIY228" s="19"/>
      <c r="KIZ228" s="28"/>
      <c r="KJA228" s="32"/>
      <c r="KJB228" s="20"/>
      <c r="KJC228" s="18"/>
      <c r="KJD228" s="19"/>
      <c r="KJE228" s="28"/>
      <c r="KJF228" s="32"/>
      <c r="KJG228" s="20"/>
      <c r="KJH228" s="18"/>
      <c r="KJI228" s="19"/>
      <c r="KJJ228" s="28"/>
      <c r="KJK228" s="32"/>
      <c r="KJL228" s="20"/>
      <c r="KJM228" s="18"/>
      <c r="KJN228" s="19"/>
      <c r="KJO228" s="28"/>
      <c r="KJP228" s="32"/>
      <c r="KJQ228" s="20"/>
      <c r="KJR228" s="18"/>
      <c r="KJS228" s="19"/>
      <c r="KJT228" s="28"/>
      <c r="KJU228" s="32"/>
      <c r="KJV228" s="20"/>
      <c r="KJW228" s="18"/>
      <c r="KJX228" s="19"/>
      <c r="KJY228" s="28"/>
      <c r="KJZ228" s="32"/>
      <c r="KKA228" s="20"/>
      <c r="KKB228" s="18"/>
      <c r="KKC228" s="19"/>
      <c r="KKD228" s="28"/>
      <c r="KKE228" s="32"/>
      <c r="KKF228" s="20"/>
      <c r="KKG228" s="18"/>
      <c r="KKH228" s="19"/>
      <c r="KKI228" s="28"/>
      <c r="KKJ228" s="32"/>
      <c r="KKK228" s="20"/>
      <c r="KKL228" s="18"/>
      <c r="KKM228" s="19"/>
      <c r="KKN228" s="28"/>
      <c r="KKO228" s="32"/>
      <c r="KKP228" s="20"/>
      <c r="KKQ228" s="18"/>
      <c r="KKR228" s="19"/>
      <c r="KKS228" s="28"/>
      <c r="KKT228" s="32"/>
      <c r="KKU228" s="20"/>
      <c r="KKV228" s="18"/>
      <c r="KKW228" s="19"/>
      <c r="KKX228" s="28"/>
      <c r="KKY228" s="32"/>
      <c r="KKZ228" s="20"/>
      <c r="KLA228" s="18"/>
      <c r="KLB228" s="19"/>
      <c r="KLC228" s="28"/>
      <c r="KLD228" s="32"/>
      <c r="KLE228" s="20"/>
      <c r="KLF228" s="18"/>
      <c r="KLG228" s="19"/>
      <c r="KLH228" s="28"/>
      <c r="KLI228" s="32"/>
      <c r="KLJ228" s="20"/>
      <c r="KLK228" s="18"/>
      <c r="KLL228" s="19"/>
      <c r="KLM228" s="28"/>
      <c r="KLN228" s="32"/>
      <c r="KLO228" s="20"/>
      <c r="KLP228" s="18"/>
      <c r="KLQ228" s="19"/>
      <c r="KLR228" s="28"/>
      <c r="KLS228" s="32"/>
      <c r="KLT228" s="20"/>
      <c r="KLU228" s="18"/>
      <c r="KLV228" s="19"/>
      <c r="KLW228" s="28"/>
      <c r="KLX228" s="32"/>
      <c r="KLY228" s="20"/>
      <c r="KLZ228" s="18"/>
      <c r="KMA228" s="19"/>
      <c r="KMB228" s="28"/>
      <c r="KMC228" s="32"/>
      <c r="KMD228" s="20"/>
      <c r="KME228" s="18"/>
      <c r="KMF228" s="19"/>
      <c r="KMG228" s="28"/>
      <c r="KMH228" s="32"/>
      <c r="KMI228" s="20"/>
      <c r="KMJ228" s="18"/>
      <c r="KMK228" s="19"/>
      <c r="KML228" s="28"/>
      <c r="KMM228" s="32"/>
      <c r="KMN228" s="20"/>
      <c r="KMO228" s="18"/>
      <c r="KMP228" s="19"/>
      <c r="KMQ228" s="28"/>
      <c r="KMR228" s="32"/>
      <c r="KMS228" s="20"/>
      <c r="KMT228" s="18"/>
      <c r="KMU228" s="19"/>
      <c r="KMV228" s="28"/>
      <c r="KMW228" s="32"/>
      <c r="KMX228" s="20"/>
      <c r="KMY228" s="18"/>
      <c r="KMZ228" s="19"/>
      <c r="KNA228" s="28"/>
      <c r="KNB228" s="32"/>
      <c r="KNC228" s="20"/>
      <c r="KND228" s="18"/>
      <c r="KNE228" s="19"/>
      <c r="KNF228" s="28"/>
      <c r="KNG228" s="32"/>
      <c r="KNH228" s="20"/>
      <c r="KNI228" s="18"/>
      <c r="KNJ228" s="19"/>
      <c r="KNK228" s="28"/>
      <c r="KNL228" s="32"/>
      <c r="KNM228" s="20"/>
      <c r="KNN228" s="18"/>
      <c r="KNO228" s="19"/>
      <c r="KNP228" s="28"/>
      <c r="KNQ228" s="32"/>
      <c r="KNR228" s="20"/>
      <c r="KNS228" s="18"/>
      <c r="KNT228" s="19"/>
      <c r="KNU228" s="28"/>
      <c r="KNV228" s="32"/>
      <c r="KNW228" s="20"/>
      <c r="KNX228" s="18"/>
      <c r="KNY228" s="19"/>
      <c r="KNZ228" s="28"/>
      <c r="KOA228" s="32"/>
      <c r="KOB228" s="20"/>
      <c r="KOC228" s="18"/>
      <c r="KOD228" s="19"/>
      <c r="KOE228" s="28"/>
      <c r="KOF228" s="32"/>
      <c r="KOG228" s="20"/>
      <c r="KOH228" s="18"/>
      <c r="KOI228" s="19"/>
      <c r="KOJ228" s="28"/>
      <c r="KOK228" s="32"/>
      <c r="KOL228" s="20"/>
      <c r="KOM228" s="18"/>
      <c r="KON228" s="19"/>
      <c r="KOO228" s="28"/>
      <c r="KOP228" s="32"/>
      <c r="KOQ228" s="20"/>
      <c r="KOR228" s="18"/>
      <c r="KOS228" s="19"/>
      <c r="KOT228" s="28"/>
      <c r="KOU228" s="32"/>
      <c r="KOV228" s="20"/>
      <c r="KOW228" s="18"/>
      <c r="KOX228" s="19"/>
      <c r="KOY228" s="28"/>
      <c r="KOZ228" s="32"/>
      <c r="KPA228" s="20"/>
      <c r="KPB228" s="18"/>
      <c r="KPC228" s="19"/>
      <c r="KPD228" s="28"/>
      <c r="KPE228" s="32"/>
      <c r="KPF228" s="20"/>
      <c r="KPG228" s="18"/>
      <c r="KPH228" s="19"/>
      <c r="KPI228" s="28"/>
      <c r="KPJ228" s="32"/>
      <c r="KPK228" s="20"/>
      <c r="KPL228" s="18"/>
      <c r="KPM228" s="19"/>
      <c r="KPN228" s="28"/>
      <c r="KPO228" s="32"/>
      <c r="KPP228" s="20"/>
      <c r="KPQ228" s="18"/>
      <c r="KPR228" s="19"/>
      <c r="KPS228" s="28"/>
      <c r="KPT228" s="32"/>
      <c r="KPU228" s="20"/>
      <c r="KPV228" s="18"/>
      <c r="KPW228" s="19"/>
      <c r="KPX228" s="28"/>
      <c r="KPY228" s="32"/>
      <c r="KPZ228" s="20"/>
      <c r="KQA228" s="18"/>
      <c r="KQB228" s="19"/>
      <c r="KQC228" s="28"/>
      <c r="KQD228" s="32"/>
      <c r="KQE228" s="20"/>
      <c r="KQF228" s="18"/>
      <c r="KQG228" s="19"/>
      <c r="KQH228" s="28"/>
      <c r="KQI228" s="32"/>
      <c r="KQJ228" s="20"/>
      <c r="KQK228" s="18"/>
      <c r="KQL228" s="19"/>
      <c r="KQM228" s="28"/>
      <c r="KQN228" s="32"/>
      <c r="KQO228" s="20"/>
      <c r="KQP228" s="18"/>
      <c r="KQQ228" s="19"/>
      <c r="KQR228" s="28"/>
      <c r="KQS228" s="32"/>
      <c r="KQT228" s="20"/>
      <c r="KQU228" s="18"/>
      <c r="KQV228" s="19"/>
      <c r="KQW228" s="28"/>
      <c r="KQX228" s="32"/>
      <c r="KQY228" s="20"/>
      <c r="KQZ228" s="18"/>
      <c r="KRA228" s="19"/>
      <c r="KRB228" s="28"/>
      <c r="KRC228" s="32"/>
      <c r="KRD228" s="20"/>
      <c r="KRE228" s="18"/>
      <c r="KRF228" s="19"/>
      <c r="KRG228" s="28"/>
      <c r="KRH228" s="32"/>
      <c r="KRI228" s="20"/>
      <c r="KRJ228" s="18"/>
      <c r="KRK228" s="19"/>
      <c r="KRL228" s="28"/>
      <c r="KRM228" s="32"/>
      <c r="KRN228" s="20"/>
      <c r="KRO228" s="18"/>
      <c r="KRP228" s="19"/>
      <c r="KRQ228" s="28"/>
      <c r="KRR228" s="32"/>
      <c r="KRS228" s="20"/>
      <c r="KRT228" s="18"/>
      <c r="KRU228" s="19"/>
      <c r="KRV228" s="28"/>
      <c r="KRW228" s="32"/>
      <c r="KRX228" s="20"/>
      <c r="KRY228" s="18"/>
      <c r="KRZ228" s="19"/>
      <c r="KSA228" s="28"/>
      <c r="KSB228" s="32"/>
      <c r="KSC228" s="20"/>
      <c r="KSD228" s="18"/>
      <c r="KSE228" s="19"/>
      <c r="KSF228" s="28"/>
      <c r="KSG228" s="32"/>
      <c r="KSH228" s="20"/>
      <c r="KSI228" s="18"/>
      <c r="KSJ228" s="19"/>
      <c r="KSK228" s="28"/>
      <c r="KSL228" s="32"/>
      <c r="KSM228" s="20"/>
      <c r="KSN228" s="18"/>
      <c r="KSO228" s="19"/>
      <c r="KSP228" s="28"/>
      <c r="KSQ228" s="32"/>
      <c r="KSR228" s="20"/>
      <c r="KSS228" s="18"/>
      <c r="KST228" s="19"/>
      <c r="KSU228" s="28"/>
      <c r="KSV228" s="32"/>
      <c r="KSW228" s="20"/>
      <c r="KSX228" s="18"/>
      <c r="KSY228" s="19"/>
      <c r="KSZ228" s="28"/>
      <c r="KTA228" s="32"/>
      <c r="KTB228" s="20"/>
      <c r="KTC228" s="18"/>
      <c r="KTD228" s="19"/>
      <c r="KTE228" s="28"/>
      <c r="KTF228" s="32"/>
      <c r="KTG228" s="20"/>
      <c r="KTH228" s="18"/>
      <c r="KTI228" s="19"/>
      <c r="KTJ228" s="28"/>
      <c r="KTK228" s="32"/>
      <c r="KTL228" s="20"/>
      <c r="KTM228" s="18"/>
      <c r="KTN228" s="19"/>
      <c r="KTO228" s="28"/>
      <c r="KTP228" s="32"/>
      <c r="KTQ228" s="20"/>
      <c r="KTR228" s="18"/>
      <c r="KTS228" s="19"/>
      <c r="KTT228" s="28"/>
      <c r="KTU228" s="32"/>
      <c r="KTV228" s="20"/>
      <c r="KTW228" s="18"/>
      <c r="KTX228" s="19"/>
      <c r="KTY228" s="28"/>
      <c r="KTZ228" s="32"/>
      <c r="KUA228" s="20"/>
      <c r="KUB228" s="18"/>
      <c r="KUC228" s="19"/>
      <c r="KUD228" s="28"/>
      <c r="KUE228" s="32"/>
      <c r="KUF228" s="20"/>
      <c r="KUG228" s="18"/>
      <c r="KUH228" s="19"/>
      <c r="KUI228" s="28"/>
      <c r="KUJ228" s="32"/>
      <c r="KUK228" s="20"/>
      <c r="KUL228" s="18"/>
      <c r="KUM228" s="19"/>
      <c r="KUN228" s="28"/>
      <c r="KUO228" s="32"/>
      <c r="KUP228" s="20"/>
      <c r="KUQ228" s="18"/>
      <c r="KUR228" s="19"/>
      <c r="KUS228" s="28"/>
      <c r="KUT228" s="32"/>
      <c r="KUU228" s="20"/>
      <c r="KUV228" s="18"/>
      <c r="KUW228" s="19"/>
      <c r="KUX228" s="28"/>
      <c r="KUY228" s="32"/>
      <c r="KUZ228" s="20"/>
      <c r="KVA228" s="18"/>
      <c r="KVB228" s="19"/>
      <c r="KVC228" s="28"/>
      <c r="KVD228" s="32"/>
      <c r="KVE228" s="20"/>
      <c r="KVF228" s="18"/>
      <c r="KVG228" s="19"/>
      <c r="KVH228" s="28"/>
      <c r="KVI228" s="32"/>
      <c r="KVJ228" s="20"/>
      <c r="KVK228" s="18"/>
      <c r="KVL228" s="19"/>
      <c r="KVM228" s="28"/>
      <c r="KVN228" s="32"/>
      <c r="KVO228" s="20"/>
      <c r="KVP228" s="18"/>
      <c r="KVQ228" s="19"/>
      <c r="KVR228" s="28"/>
      <c r="KVS228" s="32"/>
      <c r="KVT228" s="20"/>
      <c r="KVU228" s="18"/>
      <c r="KVV228" s="19"/>
      <c r="KVW228" s="28"/>
      <c r="KVX228" s="32"/>
      <c r="KVY228" s="20"/>
      <c r="KVZ228" s="18"/>
      <c r="KWA228" s="19"/>
      <c r="KWB228" s="28"/>
      <c r="KWC228" s="32"/>
      <c r="KWD228" s="20"/>
      <c r="KWE228" s="18"/>
      <c r="KWF228" s="19"/>
      <c r="KWG228" s="28"/>
      <c r="KWH228" s="32"/>
      <c r="KWI228" s="20"/>
      <c r="KWJ228" s="18"/>
      <c r="KWK228" s="19"/>
      <c r="KWL228" s="28"/>
      <c r="KWM228" s="32"/>
      <c r="KWN228" s="20"/>
      <c r="KWO228" s="18"/>
      <c r="KWP228" s="19"/>
      <c r="KWQ228" s="28"/>
      <c r="KWR228" s="32"/>
      <c r="KWS228" s="20"/>
      <c r="KWT228" s="18"/>
      <c r="KWU228" s="19"/>
      <c r="KWV228" s="28"/>
      <c r="KWW228" s="32"/>
      <c r="KWX228" s="20"/>
      <c r="KWY228" s="18"/>
      <c r="KWZ228" s="19"/>
      <c r="KXA228" s="28"/>
      <c r="KXB228" s="32"/>
      <c r="KXC228" s="20"/>
      <c r="KXD228" s="18"/>
      <c r="KXE228" s="19"/>
      <c r="KXF228" s="28"/>
      <c r="KXG228" s="32"/>
      <c r="KXH228" s="20"/>
      <c r="KXI228" s="18"/>
      <c r="KXJ228" s="19"/>
      <c r="KXK228" s="28"/>
      <c r="KXL228" s="32"/>
      <c r="KXM228" s="20"/>
      <c r="KXN228" s="18"/>
      <c r="KXO228" s="19"/>
      <c r="KXP228" s="28"/>
      <c r="KXQ228" s="32"/>
      <c r="KXR228" s="20"/>
      <c r="KXS228" s="18"/>
      <c r="KXT228" s="19"/>
      <c r="KXU228" s="28"/>
      <c r="KXV228" s="32"/>
      <c r="KXW228" s="20"/>
      <c r="KXX228" s="18"/>
      <c r="KXY228" s="19"/>
      <c r="KXZ228" s="28"/>
      <c r="KYA228" s="32"/>
      <c r="KYB228" s="20"/>
      <c r="KYC228" s="18"/>
      <c r="KYD228" s="19"/>
      <c r="KYE228" s="28"/>
      <c r="KYF228" s="32"/>
      <c r="KYG228" s="20"/>
      <c r="KYH228" s="18"/>
      <c r="KYI228" s="19"/>
      <c r="KYJ228" s="28"/>
      <c r="KYK228" s="32"/>
      <c r="KYL228" s="20"/>
      <c r="KYM228" s="18"/>
      <c r="KYN228" s="19"/>
      <c r="KYO228" s="28"/>
      <c r="KYP228" s="32"/>
      <c r="KYQ228" s="20"/>
      <c r="KYR228" s="18"/>
      <c r="KYS228" s="19"/>
      <c r="KYT228" s="28"/>
      <c r="KYU228" s="32"/>
      <c r="KYV228" s="20"/>
      <c r="KYW228" s="18"/>
      <c r="KYX228" s="19"/>
      <c r="KYY228" s="28"/>
      <c r="KYZ228" s="32"/>
      <c r="KZA228" s="20"/>
      <c r="KZB228" s="18"/>
      <c r="KZC228" s="19"/>
      <c r="KZD228" s="28"/>
      <c r="KZE228" s="32"/>
      <c r="KZF228" s="20"/>
      <c r="KZG228" s="18"/>
      <c r="KZH228" s="19"/>
      <c r="KZI228" s="28"/>
      <c r="KZJ228" s="32"/>
      <c r="KZK228" s="20"/>
      <c r="KZL228" s="18"/>
      <c r="KZM228" s="19"/>
      <c r="KZN228" s="28"/>
      <c r="KZO228" s="32"/>
      <c r="KZP228" s="20"/>
      <c r="KZQ228" s="18"/>
      <c r="KZR228" s="19"/>
      <c r="KZS228" s="28"/>
      <c r="KZT228" s="32"/>
      <c r="KZU228" s="20"/>
      <c r="KZV228" s="18"/>
      <c r="KZW228" s="19"/>
      <c r="KZX228" s="28"/>
      <c r="KZY228" s="32"/>
      <c r="KZZ228" s="20"/>
      <c r="LAA228" s="18"/>
      <c r="LAB228" s="19"/>
      <c r="LAC228" s="28"/>
      <c r="LAD228" s="32"/>
      <c r="LAE228" s="20"/>
      <c r="LAF228" s="18"/>
      <c r="LAG228" s="19"/>
      <c r="LAH228" s="28"/>
      <c r="LAI228" s="32"/>
      <c r="LAJ228" s="20"/>
      <c r="LAK228" s="18"/>
      <c r="LAL228" s="19"/>
      <c r="LAM228" s="28"/>
      <c r="LAN228" s="32"/>
      <c r="LAO228" s="20"/>
      <c r="LAP228" s="18"/>
      <c r="LAQ228" s="19"/>
      <c r="LAR228" s="28"/>
      <c r="LAS228" s="32"/>
      <c r="LAT228" s="20"/>
      <c r="LAU228" s="18"/>
      <c r="LAV228" s="19"/>
      <c r="LAW228" s="28"/>
      <c r="LAX228" s="32"/>
      <c r="LAY228" s="20"/>
      <c r="LAZ228" s="18"/>
      <c r="LBA228" s="19"/>
      <c r="LBB228" s="28"/>
      <c r="LBC228" s="32"/>
      <c r="LBD228" s="20"/>
      <c r="LBE228" s="18"/>
      <c r="LBF228" s="19"/>
      <c r="LBG228" s="28"/>
      <c r="LBH228" s="32"/>
      <c r="LBI228" s="20"/>
      <c r="LBJ228" s="18"/>
      <c r="LBK228" s="19"/>
      <c r="LBL228" s="28"/>
      <c r="LBM228" s="32"/>
      <c r="LBN228" s="20"/>
      <c r="LBO228" s="18"/>
      <c r="LBP228" s="19"/>
      <c r="LBQ228" s="28"/>
      <c r="LBR228" s="32"/>
      <c r="LBS228" s="20"/>
      <c r="LBT228" s="18"/>
      <c r="LBU228" s="19"/>
      <c r="LBV228" s="28"/>
      <c r="LBW228" s="32"/>
      <c r="LBX228" s="20"/>
      <c r="LBY228" s="18"/>
      <c r="LBZ228" s="19"/>
      <c r="LCA228" s="28"/>
      <c r="LCB228" s="32"/>
      <c r="LCC228" s="20"/>
      <c r="LCD228" s="18"/>
      <c r="LCE228" s="19"/>
      <c r="LCF228" s="28"/>
      <c r="LCG228" s="32"/>
      <c r="LCH228" s="20"/>
      <c r="LCI228" s="18"/>
      <c r="LCJ228" s="19"/>
      <c r="LCK228" s="28"/>
      <c r="LCL228" s="32"/>
      <c r="LCM228" s="20"/>
      <c r="LCN228" s="18"/>
      <c r="LCO228" s="19"/>
      <c r="LCP228" s="28"/>
      <c r="LCQ228" s="32"/>
      <c r="LCR228" s="20"/>
      <c r="LCS228" s="18"/>
      <c r="LCT228" s="19"/>
      <c r="LCU228" s="28"/>
      <c r="LCV228" s="32"/>
      <c r="LCW228" s="20"/>
      <c r="LCX228" s="18"/>
      <c r="LCY228" s="19"/>
      <c r="LCZ228" s="28"/>
      <c r="LDA228" s="32"/>
      <c r="LDB228" s="20"/>
      <c r="LDC228" s="18"/>
      <c r="LDD228" s="19"/>
      <c r="LDE228" s="28"/>
      <c r="LDF228" s="32"/>
      <c r="LDG228" s="20"/>
      <c r="LDH228" s="18"/>
      <c r="LDI228" s="19"/>
      <c r="LDJ228" s="28"/>
      <c r="LDK228" s="32"/>
      <c r="LDL228" s="20"/>
      <c r="LDM228" s="18"/>
      <c r="LDN228" s="19"/>
      <c r="LDO228" s="28"/>
      <c r="LDP228" s="32"/>
      <c r="LDQ228" s="20"/>
      <c r="LDR228" s="18"/>
      <c r="LDS228" s="19"/>
      <c r="LDT228" s="28"/>
      <c r="LDU228" s="32"/>
      <c r="LDV228" s="20"/>
      <c r="LDW228" s="18"/>
      <c r="LDX228" s="19"/>
      <c r="LDY228" s="28"/>
      <c r="LDZ228" s="32"/>
      <c r="LEA228" s="20"/>
      <c r="LEB228" s="18"/>
      <c r="LEC228" s="19"/>
      <c r="LED228" s="28"/>
      <c r="LEE228" s="32"/>
      <c r="LEF228" s="20"/>
      <c r="LEG228" s="18"/>
      <c r="LEH228" s="19"/>
      <c r="LEI228" s="28"/>
      <c r="LEJ228" s="32"/>
      <c r="LEK228" s="20"/>
      <c r="LEL228" s="18"/>
      <c r="LEM228" s="19"/>
      <c r="LEN228" s="28"/>
      <c r="LEO228" s="32"/>
      <c r="LEP228" s="20"/>
      <c r="LEQ228" s="18"/>
      <c r="LER228" s="19"/>
      <c r="LES228" s="28"/>
      <c r="LET228" s="32"/>
      <c r="LEU228" s="20"/>
      <c r="LEV228" s="18"/>
      <c r="LEW228" s="19"/>
      <c r="LEX228" s="28"/>
      <c r="LEY228" s="32"/>
      <c r="LEZ228" s="20"/>
      <c r="LFA228" s="18"/>
      <c r="LFB228" s="19"/>
      <c r="LFC228" s="28"/>
      <c r="LFD228" s="32"/>
      <c r="LFE228" s="20"/>
      <c r="LFF228" s="18"/>
      <c r="LFG228" s="19"/>
      <c r="LFH228" s="28"/>
      <c r="LFI228" s="32"/>
      <c r="LFJ228" s="20"/>
      <c r="LFK228" s="18"/>
      <c r="LFL228" s="19"/>
      <c r="LFM228" s="28"/>
      <c r="LFN228" s="32"/>
      <c r="LFO228" s="20"/>
      <c r="LFP228" s="18"/>
      <c r="LFQ228" s="19"/>
      <c r="LFR228" s="28"/>
      <c r="LFS228" s="32"/>
      <c r="LFT228" s="20"/>
      <c r="LFU228" s="18"/>
      <c r="LFV228" s="19"/>
      <c r="LFW228" s="28"/>
      <c r="LFX228" s="32"/>
      <c r="LFY228" s="20"/>
      <c r="LFZ228" s="18"/>
      <c r="LGA228" s="19"/>
      <c r="LGB228" s="28"/>
      <c r="LGC228" s="32"/>
      <c r="LGD228" s="20"/>
      <c r="LGE228" s="18"/>
      <c r="LGF228" s="19"/>
      <c r="LGG228" s="28"/>
      <c r="LGH228" s="32"/>
      <c r="LGI228" s="20"/>
      <c r="LGJ228" s="18"/>
      <c r="LGK228" s="19"/>
      <c r="LGL228" s="28"/>
      <c r="LGM228" s="32"/>
      <c r="LGN228" s="20"/>
      <c r="LGO228" s="18"/>
      <c r="LGP228" s="19"/>
      <c r="LGQ228" s="28"/>
      <c r="LGR228" s="32"/>
      <c r="LGS228" s="20"/>
      <c r="LGT228" s="18"/>
      <c r="LGU228" s="19"/>
      <c r="LGV228" s="28"/>
      <c r="LGW228" s="32"/>
      <c r="LGX228" s="20"/>
      <c r="LGY228" s="18"/>
      <c r="LGZ228" s="19"/>
      <c r="LHA228" s="28"/>
      <c r="LHB228" s="32"/>
      <c r="LHC228" s="20"/>
      <c r="LHD228" s="18"/>
      <c r="LHE228" s="19"/>
      <c r="LHF228" s="28"/>
      <c r="LHG228" s="32"/>
      <c r="LHH228" s="20"/>
      <c r="LHI228" s="18"/>
      <c r="LHJ228" s="19"/>
      <c r="LHK228" s="28"/>
      <c r="LHL228" s="32"/>
      <c r="LHM228" s="20"/>
      <c r="LHN228" s="18"/>
      <c r="LHO228" s="19"/>
      <c r="LHP228" s="28"/>
      <c r="LHQ228" s="32"/>
      <c r="LHR228" s="20"/>
      <c r="LHS228" s="18"/>
      <c r="LHT228" s="19"/>
      <c r="LHU228" s="28"/>
      <c r="LHV228" s="32"/>
      <c r="LHW228" s="20"/>
      <c r="LHX228" s="18"/>
      <c r="LHY228" s="19"/>
      <c r="LHZ228" s="28"/>
      <c r="LIA228" s="32"/>
      <c r="LIB228" s="20"/>
      <c r="LIC228" s="18"/>
      <c r="LID228" s="19"/>
      <c r="LIE228" s="28"/>
      <c r="LIF228" s="32"/>
      <c r="LIG228" s="20"/>
      <c r="LIH228" s="18"/>
      <c r="LII228" s="19"/>
      <c r="LIJ228" s="28"/>
      <c r="LIK228" s="32"/>
      <c r="LIL228" s="20"/>
      <c r="LIM228" s="18"/>
      <c r="LIN228" s="19"/>
      <c r="LIO228" s="28"/>
      <c r="LIP228" s="32"/>
      <c r="LIQ228" s="20"/>
      <c r="LIR228" s="18"/>
      <c r="LIS228" s="19"/>
      <c r="LIT228" s="28"/>
      <c r="LIU228" s="32"/>
      <c r="LIV228" s="20"/>
      <c r="LIW228" s="18"/>
      <c r="LIX228" s="19"/>
      <c r="LIY228" s="28"/>
      <c r="LIZ228" s="32"/>
      <c r="LJA228" s="20"/>
      <c r="LJB228" s="18"/>
      <c r="LJC228" s="19"/>
      <c r="LJD228" s="28"/>
      <c r="LJE228" s="32"/>
      <c r="LJF228" s="20"/>
      <c r="LJG228" s="18"/>
      <c r="LJH228" s="19"/>
      <c r="LJI228" s="28"/>
      <c r="LJJ228" s="32"/>
      <c r="LJK228" s="20"/>
      <c r="LJL228" s="18"/>
      <c r="LJM228" s="19"/>
      <c r="LJN228" s="28"/>
      <c r="LJO228" s="32"/>
      <c r="LJP228" s="20"/>
      <c r="LJQ228" s="18"/>
      <c r="LJR228" s="19"/>
      <c r="LJS228" s="28"/>
      <c r="LJT228" s="32"/>
      <c r="LJU228" s="20"/>
      <c r="LJV228" s="18"/>
      <c r="LJW228" s="19"/>
      <c r="LJX228" s="28"/>
      <c r="LJY228" s="32"/>
      <c r="LJZ228" s="20"/>
      <c r="LKA228" s="18"/>
      <c r="LKB228" s="19"/>
      <c r="LKC228" s="28"/>
      <c r="LKD228" s="32"/>
      <c r="LKE228" s="20"/>
      <c r="LKF228" s="18"/>
      <c r="LKG228" s="19"/>
      <c r="LKH228" s="28"/>
      <c r="LKI228" s="32"/>
      <c r="LKJ228" s="20"/>
      <c r="LKK228" s="18"/>
      <c r="LKL228" s="19"/>
      <c r="LKM228" s="28"/>
      <c r="LKN228" s="32"/>
      <c r="LKO228" s="20"/>
      <c r="LKP228" s="18"/>
      <c r="LKQ228" s="19"/>
      <c r="LKR228" s="28"/>
      <c r="LKS228" s="32"/>
      <c r="LKT228" s="20"/>
      <c r="LKU228" s="18"/>
      <c r="LKV228" s="19"/>
      <c r="LKW228" s="28"/>
      <c r="LKX228" s="32"/>
      <c r="LKY228" s="20"/>
      <c r="LKZ228" s="18"/>
      <c r="LLA228" s="19"/>
      <c r="LLB228" s="28"/>
      <c r="LLC228" s="32"/>
      <c r="LLD228" s="20"/>
      <c r="LLE228" s="18"/>
      <c r="LLF228" s="19"/>
      <c r="LLG228" s="28"/>
      <c r="LLH228" s="32"/>
      <c r="LLI228" s="20"/>
      <c r="LLJ228" s="18"/>
      <c r="LLK228" s="19"/>
      <c r="LLL228" s="28"/>
      <c r="LLM228" s="32"/>
      <c r="LLN228" s="20"/>
      <c r="LLO228" s="18"/>
      <c r="LLP228" s="19"/>
      <c r="LLQ228" s="28"/>
      <c r="LLR228" s="32"/>
      <c r="LLS228" s="20"/>
      <c r="LLT228" s="18"/>
      <c r="LLU228" s="19"/>
      <c r="LLV228" s="28"/>
      <c r="LLW228" s="32"/>
      <c r="LLX228" s="20"/>
      <c r="LLY228" s="18"/>
      <c r="LLZ228" s="19"/>
      <c r="LMA228" s="28"/>
      <c r="LMB228" s="32"/>
      <c r="LMC228" s="20"/>
      <c r="LMD228" s="18"/>
      <c r="LME228" s="19"/>
      <c r="LMF228" s="28"/>
      <c r="LMG228" s="32"/>
      <c r="LMH228" s="20"/>
      <c r="LMI228" s="18"/>
      <c r="LMJ228" s="19"/>
      <c r="LMK228" s="28"/>
      <c r="LML228" s="32"/>
      <c r="LMM228" s="20"/>
      <c r="LMN228" s="18"/>
      <c r="LMO228" s="19"/>
      <c r="LMP228" s="28"/>
      <c r="LMQ228" s="32"/>
      <c r="LMR228" s="20"/>
      <c r="LMS228" s="18"/>
      <c r="LMT228" s="19"/>
      <c r="LMU228" s="28"/>
      <c r="LMV228" s="32"/>
      <c r="LMW228" s="20"/>
      <c r="LMX228" s="18"/>
      <c r="LMY228" s="19"/>
      <c r="LMZ228" s="28"/>
      <c r="LNA228" s="32"/>
      <c r="LNB228" s="20"/>
      <c r="LNC228" s="18"/>
      <c r="LND228" s="19"/>
      <c r="LNE228" s="28"/>
      <c r="LNF228" s="32"/>
      <c r="LNG228" s="20"/>
      <c r="LNH228" s="18"/>
      <c r="LNI228" s="19"/>
      <c r="LNJ228" s="28"/>
      <c r="LNK228" s="32"/>
      <c r="LNL228" s="20"/>
      <c r="LNM228" s="18"/>
      <c r="LNN228" s="19"/>
      <c r="LNO228" s="28"/>
      <c r="LNP228" s="32"/>
      <c r="LNQ228" s="20"/>
      <c r="LNR228" s="18"/>
      <c r="LNS228" s="19"/>
      <c r="LNT228" s="28"/>
      <c r="LNU228" s="32"/>
      <c r="LNV228" s="20"/>
      <c r="LNW228" s="18"/>
      <c r="LNX228" s="19"/>
      <c r="LNY228" s="28"/>
      <c r="LNZ228" s="32"/>
      <c r="LOA228" s="20"/>
      <c r="LOB228" s="18"/>
      <c r="LOC228" s="19"/>
      <c r="LOD228" s="28"/>
      <c r="LOE228" s="32"/>
      <c r="LOF228" s="20"/>
      <c r="LOG228" s="18"/>
      <c r="LOH228" s="19"/>
      <c r="LOI228" s="28"/>
      <c r="LOJ228" s="32"/>
      <c r="LOK228" s="20"/>
      <c r="LOL228" s="18"/>
      <c r="LOM228" s="19"/>
      <c r="LON228" s="28"/>
      <c r="LOO228" s="32"/>
      <c r="LOP228" s="20"/>
      <c r="LOQ228" s="18"/>
      <c r="LOR228" s="19"/>
      <c r="LOS228" s="28"/>
      <c r="LOT228" s="32"/>
      <c r="LOU228" s="20"/>
      <c r="LOV228" s="18"/>
      <c r="LOW228" s="19"/>
      <c r="LOX228" s="28"/>
      <c r="LOY228" s="32"/>
      <c r="LOZ228" s="20"/>
      <c r="LPA228" s="18"/>
      <c r="LPB228" s="19"/>
      <c r="LPC228" s="28"/>
      <c r="LPD228" s="32"/>
      <c r="LPE228" s="20"/>
      <c r="LPF228" s="18"/>
      <c r="LPG228" s="19"/>
      <c r="LPH228" s="28"/>
      <c r="LPI228" s="32"/>
      <c r="LPJ228" s="20"/>
      <c r="LPK228" s="18"/>
      <c r="LPL228" s="19"/>
      <c r="LPM228" s="28"/>
      <c r="LPN228" s="32"/>
      <c r="LPO228" s="20"/>
      <c r="LPP228" s="18"/>
      <c r="LPQ228" s="19"/>
      <c r="LPR228" s="28"/>
      <c r="LPS228" s="32"/>
      <c r="LPT228" s="20"/>
      <c r="LPU228" s="18"/>
      <c r="LPV228" s="19"/>
      <c r="LPW228" s="28"/>
      <c r="LPX228" s="32"/>
      <c r="LPY228" s="20"/>
      <c r="LPZ228" s="18"/>
      <c r="LQA228" s="19"/>
      <c r="LQB228" s="28"/>
      <c r="LQC228" s="32"/>
      <c r="LQD228" s="20"/>
      <c r="LQE228" s="18"/>
      <c r="LQF228" s="19"/>
      <c r="LQG228" s="28"/>
      <c r="LQH228" s="32"/>
      <c r="LQI228" s="20"/>
      <c r="LQJ228" s="18"/>
      <c r="LQK228" s="19"/>
      <c r="LQL228" s="28"/>
      <c r="LQM228" s="32"/>
      <c r="LQN228" s="20"/>
      <c r="LQO228" s="18"/>
      <c r="LQP228" s="19"/>
      <c r="LQQ228" s="28"/>
      <c r="LQR228" s="32"/>
      <c r="LQS228" s="20"/>
      <c r="LQT228" s="18"/>
      <c r="LQU228" s="19"/>
      <c r="LQV228" s="28"/>
      <c r="LQW228" s="32"/>
      <c r="LQX228" s="20"/>
      <c r="LQY228" s="18"/>
      <c r="LQZ228" s="19"/>
      <c r="LRA228" s="28"/>
      <c r="LRB228" s="32"/>
      <c r="LRC228" s="20"/>
      <c r="LRD228" s="18"/>
      <c r="LRE228" s="19"/>
      <c r="LRF228" s="28"/>
      <c r="LRG228" s="32"/>
      <c r="LRH228" s="20"/>
      <c r="LRI228" s="18"/>
      <c r="LRJ228" s="19"/>
      <c r="LRK228" s="28"/>
      <c r="LRL228" s="32"/>
      <c r="LRM228" s="20"/>
      <c r="LRN228" s="18"/>
      <c r="LRO228" s="19"/>
      <c r="LRP228" s="28"/>
      <c r="LRQ228" s="32"/>
      <c r="LRR228" s="20"/>
      <c r="LRS228" s="18"/>
      <c r="LRT228" s="19"/>
      <c r="LRU228" s="28"/>
      <c r="LRV228" s="32"/>
      <c r="LRW228" s="20"/>
      <c r="LRX228" s="18"/>
      <c r="LRY228" s="19"/>
      <c r="LRZ228" s="28"/>
      <c r="LSA228" s="32"/>
      <c r="LSB228" s="20"/>
      <c r="LSC228" s="18"/>
      <c r="LSD228" s="19"/>
      <c r="LSE228" s="28"/>
      <c r="LSF228" s="32"/>
      <c r="LSG228" s="20"/>
      <c r="LSH228" s="18"/>
      <c r="LSI228" s="19"/>
      <c r="LSJ228" s="28"/>
      <c r="LSK228" s="32"/>
      <c r="LSL228" s="20"/>
      <c r="LSM228" s="18"/>
      <c r="LSN228" s="19"/>
      <c r="LSO228" s="28"/>
      <c r="LSP228" s="32"/>
      <c r="LSQ228" s="20"/>
      <c r="LSR228" s="18"/>
      <c r="LSS228" s="19"/>
      <c r="LST228" s="28"/>
      <c r="LSU228" s="32"/>
      <c r="LSV228" s="20"/>
      <c r="LSW228" s="18"/>
      <c r="LSX228" s="19"/>
      <c r="LSY228" s="28"/>
      <c r="LSZ228" s="32"/>
      <c r="LTA228" s="20"/>
      <c r="LTB228" s="18"/>
      <c r="LTC228" s="19"/>
      <c r="LTD228" s="28"/>
      <c r="LTE228" s="32"/>
      <c r="LTF228" s="20"/>
      <c r="LTG228" s="18"/>
      <c r="LTH228" s="19"/>
      <c r="LTI228" s="28"/>
      <c r="LTJ228" s="32"/>
      <c r="LTK228" s="20"/>
      <c r="LTL228" s="18"/>
      <c r="LTM228" s="19"/>
      <c r="LTN228" s="28"/>
      <c r="LTO228" s="32"/>
      <c r="LTP228" s="20"/>
      <c r="LTQ228" s="18"/>
      <c r="LTR228" s="19"/>
      <c r="LTS228" s="28"/>
      <c r="LTT228" s="32"/>
      <c r="LTU228" s="20"/>
      <c r="LTV228" s="18"/>
      <c r="LTW228" s="19"/>
      <c r="LTX228" s="28"/>
      <c r="LTY228" s="32"/>
      <c r="LTZ228" s="20"/>
      <c r="LUA228" s="18"/>
      <c r="LUB228" s="19"/>
      <c r="LUC228" s="28"/>
      <c r="LUD228" s="32"/>
      <c r="LUE228" s="20"/>
      <c r="LUF228" s="18"/>
      <c r="LUG228" s="19"/>
      <c r="LUH228" s="28"/>
      <c r="LUI228" s="32"/>
      <c r="LUJ228" s="20"/>
      <c r="LUK228" s="18"/>
      <c r="LUL228" s="19"/>
      <c r="LUM228" s="28"/>
      <c r="LUN228" s="32"/>
      <c r="LUO228" s="20"/>
      <c r="LUP228" s="18"/>
      <c r="LUQ228" s="19"/>
      <c r="LUR228" s="28"/>
      <c r="LUS228" s="32"/>
      <c r="LUT228" s="20"/>
      <c r="LUU228" s="18"/>
      <c r="LUV228" s="19"/>
      <c r="LUW228" s="28"/>
      <c r="LUX228" s="32"/>
      <c r="LUY228" s="20"/>
      <c r="LUZ228" s="18"/>
      <c r="LVA228" s="19"/>
      <c r="LVB228" s="28"/>
      <c r="LVC228" s="32"/>
      <c r="LVD228" s="20"/>
      <c r="LVE228" s="18"/>
      <c r="LVF228" s="19"/>
      <c r="LVG228" s="28"/>
      <c r="LVH228" s="32"/>
      <c r="LVI228" s="20"/>
      <c r="LVJ228" s="18"/>
      <c r="LVK228" s="19"/>
      <c r="LVL228" s="28"/>
      <c r="LVM228" s="32"/>
      <c r="LVN228" s="20"/>
      <c r="LVO228" s="18"/>
      <c r="LVP228" s="19"/>
      <c r="LVQ228" s="28"/>
      <c r="LVR228" s="32"/>
      <c r="LVS228" s="20"/>
      <c r="LVT228" s="18"/>
      <c r="LVU228" s="19"/>
      <c r="LVV228" s="28"/>
      <c r="LVW228" s="32"/>
      <c r="LVX228" s="20"/>
      <c r="LVY228" s="18"/>
      <c r="LVZ228" s="19"/>
      <c r="LWA228" s="28"/>
      <c r="LWB228" s="32"/>
      <c r="LWC228" s="20"/>
      <c r="LWD228" s="18"/>
      <c r="LWE228" s="19"/>
      <c r="LWF228" s="28"/>
      <c r="LWG228" s="32"/>
      <c r="LWH228" s="20"/>
      <c r="LWI228" s="18"/>
      <c r="LWJ228" s="19"/>
      <c r="LWK228" s="28"/>
      <c r="LWL228" s="32"/>
      <c r="LWM228" s="20"/>
      <c r="LWN228" s="18"/>
      <c r="LWO228" s="19"/>
      <c r="LWP228" s="28"/>
      <c r="LWQ228" s="32"/>
      <c r="LWR228" s="20"/>
      <c r="LWS228" s="18"/>
      <c r="LWT228" s="19"/>
      <c r="LWU228" s="28"/>
      <c r="LWV228" s="32"/>
      <c r="LWW228" s="20"/>
      <c r="LWX228" s="18"/>
      <c r="LWY228" s="19"/>
      <c r="LWZ228" s="28"/>
      <c r="LXA228" s="32"/>
      <c r="LXB228" s="20"/>
      <c r="LXC228" s="18"/>
      <c r="LXD228" s="19"/>
      <c r="LXE228" s="28"/>
      <c r="LXF228" s="32"/>
      <c r="LXG228" s="20"/>
      <c r="LXH228" s="18"/>
      <c r="LXI228" s="19"/>
      <c r="LXJ228" s="28"/>
      <c r="LXK228" s="32"/>
      <c r="LXL228" s="20"/>
      <c r="LXM228" s="18"/>
      <c r="LXN228" s="19"/>
      <c r="LXO228" s="28"/>
      <c r="LXP228" s="32"/>
      <c r="LXQ228" s="20"/>
      <c r="LXR228" s="18"/>
      <c r="LXS228" s="19"/>
      <c r="LXT228" s="28"/>
      <c r="LXU228" s="32"/>
      <c r="LXV228" s="20"/>
      <c r="LXW228" s="18"/>
      <c r="LXX228" s="19"/>
      <c r="LXY228" s="28"/>
      <c r="LXZ228" s="32"/>
      <c r="LYA228" s="20"/>
      <c r="LYB228" s="18"/>
      <c r="LYC228" s="19"/>
      <c r="LYD228" s="28"/>
      <c r="LYE228" s="32"/>
      <c r="LYF228" s="20"/>
      <c r="LYG228" s="18"/>
      <c r="LYH228" s="19"/>
      <c r="LYI228" s="28"/>
      <c r="LYJ228" s="32"/>
      <c r="LYK228" s="20"/>
      <c r="LYL228" s="18"/>
      <c r="LYM228" s="19"/>
      <c r="LYN228" s="28"/>
      <c r="LYO228" s="32"/>
      <c r="LYP228" s="20"/>
      <c r="LYQ228" s="18"/>
      <c r="LYR228" s="19"/>
      <c r="LYS228" s="28"/>
      <c r="LYT228" s="32"/>
      <c r="LYU228" s="20"/>
      <c r="LYV228" s="18"/>
      <c r="LYW228" s="19"/>
      <c r="LYX228" s="28"/>
      <c r="LYY228" s="32"/>
      <c r="LYZ228" s="20"/>
      <c r="LZA228" s="18"/>
      <c r="LZB228" s="19"/>
      <c r="LZC228" s="28"/>
      <c r="LZD228" s="32"/>
      <c r="LZE228" s="20"/>
      <c r="LZF228" s="18"/>
      <c r="LZG228" s="19"/>
      <c r="LZH228" s="28"/>
      <c r="LZI228" s="32"/>
      <c r="LZJ228" s="20"/>
      <c r="LZK228" s="18"/>
      <c r="LZL228" s="19"/>
      <c r="LZM228" s="28"/>
      <c r="LZN228" s="32"/>
      <c r="LZO228" s="20"/>
      <c r="LZP228" s="18"/>
      <c r="LZQ228" s="19"/>
      <c r="LZR228" s="28"/>
      <c r="LZS228" s="32"/>
      <c r="LZT228" s="20"/>
      <c r="LZU228" s="18"/>
      <c r="LZV228" s="19"/>
      <c r="LZW228" s="28"/>
      <c r="LZX228" s="32"/>
      <c r="LZY228" s="20"/>
      <c r="LZZ228" s="18"/>
      <c r="MAA228" s="19"/>
      <c r="MAB228" s="28"/>
      <c r="MAC228" s="32"/>
      <c r="MAD228" s="20"/>
      <c r="MAE228" s="18"/>
      <c r="MAF228" s="19"/>
      <c r="MAG228" s="28"/>
      <c r="MAH228" s="32"/>
      <c r="MAI228" s="20"/>
      <c r="MAJ228" s="18"/>
      <c r="MAK228" s="19"/>
      <c r="MAL228" s="28"/>
      <c r="MAM228" s="32"/>
      <c r="MAN228" s="20"/>
      <c r="MAO228" s="18"/>
      <c r="MAP228" s="19"/>
      <c r="MAQ228" s="28"/>
      <c r="MAR228" s="32"/>
      <c r="MAS228" s="20"/>
      <c r="MAT228" s="18"/>
      <c r="MAU228" s="19"/>
      <c r="MAV228" s="28"/>
      <c r="MAW228" s="32"/>
      <c r="MAX228" s="20"/>
      <c r="MAY228" s="18"/>
      <c r="MAZ228" s="19"/>
      <c r="MBA228" s="28"/>
      <c r="MBB228" s="32"/>
      <c r="MBC228" s="20"/>
      <c r="MBD228" s="18"/>
      <c r="MBE228" s="19"/>
      <c r="MBF228" s="28"/>
      <c r="MBG228" s="32"/>
      <c r="MBH228" s="20"/>
      <c r="MBI228" s="18"/>
      <c r="MBJ228" s="19"/>
      <c r="MBK228" s="28"/>
      <c r="MBL228" s="32"/>
      <c r="MBM228" s="20"/>
      <c r="MBN228" s="18"/>
      <c r="MBO228" s="19"/>
      <c r="MBP228" s="28"/>
      <c r="MBQ228" s="32"/>
      <c r="MBR228" s="20"/>
      <c r="MBS228" s="18"/>
      <c r="MBT228" s="19"/>
      <c r="MBU228" s="28"/>
      <c r="MBV228" s="32"/>
      <c r="MBW228" s="20"/>
      <c r="MBX228" s="18"/>
      <c r="MBY228" s="19"/>
      <c r="MBZ228" s="28"/>
      <c r="MCA228" s="32"/>
      <c r="MCB228" s="20"/>
      <c r="MCC228" s="18"/>
      <c r="MCD228" s="19"/>
      <c r="MCE228" s="28"/>
      <c r="MCF228" s="32"/>
      <c r="MCG228" s="20"/>
      <c r="MCH228" s="18"/>
      <c r="MCI228" s="19"/>
      <c r="MCJ228" s="28"/>
      <c r="MCK228" s="32"/>
      <c r="MCL228" s="20"/>
      <c r="MCM228" s="18"/>
      <c r="MCN228" s="19"/>
      <c r="MCO228" s="28"/>
      <c r="MCP228" s="32"/>
      <c r="MCQ228" s="20"/>
      <c r="MCR228" s="18"/>
      <c r="MCS228" s="19"/>
      <c r="MCT228" s="28"/>
      <c r="MCU228" s="32"/>
      <c r="MCV228" s="20"/>
      <c r="MCW228" s="18"/>
      <c r="MCX228" s="19"/>
      <c r="MCY228" s="28"/>
      <c r="MCZ228" s="32"/>
      <c r="MDA228" s="20"/>
      <c r="MDB228" s="18"/>
      <c r="MDC228" s="19"/>
      <c r="MDD228" s="28"/>
      <c r="MDE228" s="32"/>
      <c r="MDF228" s="20"/>
      <c r="MDG228" s="18"/>
      <c r="MDH228" s="19"/>
      <c r="MDI228" s="28"/>
      <c r="MDJ228" s="32"/>
      <c r="MDK228" s="20"/>
      <c r="MDL228" s="18"/>
      <c r="MDM228" s="19"/>
      <c r="MDN228" s="28"/>
      <c r="MDO228" s="32"/>
      <c r="MDP228" s="20"/>
      <c r="MDQ228" s="18"/>
      <c r="MDR228" s="19"/>
      <c r="MDS228" s="28"/>
      <c r="MDT228" s="32"/>
      <c r="MDU228" s="20"/>
      <c r="MDV228" s="18"/>
      <c r="MDW228" s="19"/>
      <c r="MDX228" s="28"/>
      <c r="MDY228" s="32"/>
      <c r="MDZ228" s="20"/>
      <c r="MEA228" s="18"/>
      <c r="MEB228" s="19"/>
      <c r="MEC228" s="28"/>
      <c r="MED228" s="32"/>
      <c r="MEE228" s="20"/>
      <c r="MEF228" s="18"/>
      <c r="MEG228" s="19"/>
      <c r="MEH228" s="28"/>
      <c r="MEI228" s="32"/>
      <c r="MEJ228" s="20"/>
      <c r="MEK228" s="18"/>
      <c r="MEL228" s="19"/>
      <c r="MEM228" s="28"/>
      <c r="MEN228" s="32"/>
      <c r="MEO228" s="20"/>
      <c r="MEP228" s="18"/>
      <c r="MEQ228" s="19"/>
      <c r="MER228" s="28"/>
      <c r="MES228" s="32"/>
      <c r="MET228" s="20"/>
      <c r="MEU228" s="18"/>
      <c r="MEV228" s="19"/>
      <c r="MEW228" s="28"/>
      <c r="MEX228" s="32"/>
      <c r="MEY228" s="20"/>
      <c r="MEZ228" s="18"/>
      <c r="MFA228" s="19"/>
      <c r="MFB228" s="28"/>
      <c r="MFC228" s="32"/>
      <c r="MFD228" s="20"/>
      <c r="MFE228" s="18"/>
      <c r="MFF228" s="19"/>
      <c r="MFG228" s="28"/>
      <c r="MFH228" s="32"/>
      <c r="MFI228" s="20"/>
      <c r="MFJ228" s="18"/>
      <c r="MFK228" s="19"/>
      <c r="MFL228" s="28"/>
      <c r="MFM228" s="32"/>
      <c r="MFN228" s="20"/>
      <c r="MFO228" s="18"/>
      <c r="MFP228" s="19"/>
      <c r="MFQ228" s="28"/>
      <c r="MFR228" s="32"/>
      <c r="MFS228" s="20"/>
      <c r="MFT228" s="18"/>
      <c r="MFU228" s="19"/>
      <c r="MFV228" s="28"/>
      <c r="MFW228" s="32"/>
      <c r="MFX228" s="20"/>
      <c r="MFY228" s="18"/>
      <c r="MFZ228" s="19"/>
      <c r="MGA228" s="28"/>
      <c r="MGB228" s="32"/>
      <c r="MGC228" s="20"/>
      <c r="MGD228" s="18"/>
      <c r="MGE228" s="19"/>
      <c r="MGF228" s="28"/>
      <c r="MGG228" s="32"/>
      <c r="MGH228" s="20"/>
      <c r="MGI228" s="18"/>
      <c r="MGJ228" s="19"/>
      <c r="MGK228" s="28"/>
      <c r="MGL228" s="32"/>
      <c r="MGM228" s="20"/>
      <c r="MGN228" s="18"/>
      <c r="MGO228" s="19"/>
      <c r="MGP228" s="28"/>
      <c r="MGQ228" s="32"/>
      <c r="MGR228" s="20"/>
      <c r="MGS228" s="18"/>
      <c r="MGT228" s="19"/>
      <c r="MGU228" s="28"/>
      <c r="MGV228" s="32"/>
      <c r="MGW228" s="20"/>
      <c r="MGX228" s="18"/>
      <c r="MGY228" s="19"/>
      <c r="MGZ228" s="28"/>
      <c r="MHA228" s="32"/>
      <c r="MHB228" s="20"/>
      <c r="MHC228" s="18"/>
      <c r="MHD228" s="19"/>
      <c r="MHE228" s="28"/>
      <c r="MHF228" s="32"/>
      <c r="MHG228" s="20"/>
      <c r="MHH228" s="18"/>
      <c r="MHI228" s="19"/>
      <c r="MHJ228" s="28"/>
      <c r="MHK228" s="32"/>
      <c r="MHL228" s="20"/>
      <c r="MHM228" s="18"/>
      <c r="MHN228" s="19"/>
      <c r="MHO228" s="28"/>
      <c r="MHP228" s="32"/>
      <c r="MHQ228" s="20"/>
      <c r="MHR228" s="18"/>
      <c r="MHS228" s="19"/>
      <c r="MHT228" s="28"/>
      <c r="MHU228" s="32"/>
      <c r="MHV228" s="20"/>
      <c r="MHW228" s="18"/>
      <c r="MHX228" s="19"/>
      <c r="MHY228" s="28"/>
      <c r="MHZ228" s="32"/>
      <c r="MIA228" s="20"/>
      <c r="MIB228" s="18"/>
      <c r="MIC228" s="19"/>
      <c r="MID228" s="28"/>
      <c r="MIE228" s="32"/>
      <c r="MIF228" s="20"/>
      <c r="MIG228" s="18"/>
      <c r="MIH228" s="19"/>
      <c r="MII228" s="28"/>
      <c r="MIJ228" s="32"/>
      <c r="MIK228" s="20"/>
      <c r="MIL228" s="18"/>
      <c r="MIM228" s="19"/>
      <c r="MIN228" s="28"/>
      <c r="MIO228" s="32"/>
      <c r="MIP228" s="20"/>
      <c r="MIQ228" s="18"/>
      <c r="MIR228" s="19"/>
      <c r="MIS228" s="28"/>
      <c r="MIT228" s="32"/>
      <c r="MIU228" s="20"/>
      <c r="MIV228" s="18"/>
      <c r="MIW228" s="19"/>
      <c r="MIX228" s="28"/>
      <c r="MIY228" s="32"/>
      <c r="MIZ228" s="20"/>
      <c r="MJA228" s="18"/>
      <c r="MJB228" s="19"/>
      <c r="MJC228" s="28"/>
      <c r="MJD228" s="32"/>
      <c r="MJE228" s="20"/>
      <c r="MJF228" s="18"/>
      <c r="MJG228" s="19"/>
      <c r="MJH228" s="28"/>
      <c r="MJI228" s="32"/>
      <c r="MJJ228" s="20"/>
      <c r="MJK228" s="18"/>
      <c r="MJL228" s="19"/>
      <c r="MJM228" s="28"/>
      <c r="MJN228" s="32"/>
      <c r="MJO228" s="20"/>
      <c r="MJP228" s="18"/>
      <c r="MJQ228" s="19"/>
      <c r="MJR228" s="28"/>
      <c r="MJS228" s="32"/>
      <c r="MJT228" s="20"/>
      <c r="MJU228" s="18"/>
      <c r="MJV228" s="19"/>
      <c r="MJW228" s="28"/>
      <c r="MJX228" s="32"/>
      <c r="MJY228" s="20"/>
      <c r="MJZ228" s="18"/>
      <c r="MKA228" s="19"/>
      <c r="MKB228" s="28"/>
      <c r="MKC228" s="32"/>
      <c r="MKD228" s="20"/>
      <c r="MKE228" s="18"/>
      <c r="MKF228" s="19"/>
      <c r="MKG228" s="28"/>
      <c r="MKH228" s="32"/>
      <c r="MKI228" s="20"/>
      <c r="MKJ228" s="18"/>
      <c r="MKK228" s="19"/>
      <c r="MKL228" s="28"/>
      <c r="MKM228" s="32"/>
      <c r="MKN228" s="20"/>
      <c r="MKO228" s="18"/>
      <c r="MKP228" s="19"/>
      <c r="MKQ228" s="28"/>
      <c r="MKR228" s="32"/>
      <c r="MKS228" s="20"/>
      <c r="MKT228" s="18"/>
      <c r="MKU228" s="19"/>
      <c r="MKV228" s="28"/>
      <c r="MKW228" s="32"/>
      <c r="MKX228" s="20"/>
      <c r="MKY228" s="18"/>
      <c r="MKZ228" s="19"/>
      <c r="MLA228" s="28"/>
      <c r="MLB228" s="32"/>
      <c r="MLC228" s="20"/>
      <c r="MLD228" s="18"/>
      <c r="MLE228" s="19"/>
      <c r="MLF228" s="28"/>
      <c r="MLG228" s="32"/>
      <c r="MLH228" s="20"/>
      <c r="MLI228" s="18"/>
      <c r="MLJ228" s="19"/>
      <c r="MLK228" s="28"/>
      <c r="MLL228" s="32"/>
      <c r="MLM228" s="20"/>
      <c r="MLN228" s="18"/>
      <c r="MLO228" s="19"/>
      <c r="MLP228" s="28"/>
      <c r="MLQ228" s="32"/>
      <c r="MLR228" s="20"/>
      <c r="MLS228" s="18"/>
      <c r="MLT228" s="19"/>
      <c r="MLU228" s="28"/>
      <c r="MLV228" s="32"/>
      <c r="MLW228" s="20"/>
      <c r="MLX228" s="18"/>
      <c r="MLY228" s="19"/>
      <c r="MLZ228" s="28"/>
      <c r="MMA228" s="32"/>
      <c r="MMB228" s="20"/>
      <c r="MMC228" s="18"/>
      <c r="MMD228" s="19"/>
      <c r="MME228" s="28"/>
      <c r="MMF228" s="32"/>
      <c r="MMG228" s="20"/>
      <c r="MMH228" s="18"/>
      <c r="MMI228" s="19"/>
      <c r="MMJ228" s="28"/>
      <c r="MMK228" s="32"/>
      <c r="MML228" s="20"/>
      <c r="MMM228" s="18"/>
      <c r="MMN228" s="19"/>
      <c r="MMO228" s="28"/>
      <c r="MMP228" s="32"/>
      <c r="MMQ228" s="20"/>
      <c r="MMR228" s="18"/>
      <c r="MMS228" s="19"/>
      <c r="MMT228" s="28"/>
      <c r="MMU228" s="32"/>
      <c r="MMV228" s="20"/>
      <c r="MMW228" s="18"/>
      <c r="MMX228" s="19"/>
      <c r="MMY228" s="28"/>
      <c r="MMZ228" s="32"/>
      <c r="MNA228" s="20"/>
      <c r="MNB228" s="18"/>
      <c r="MNC228" s="19"/>
      <c r="MND228" s="28"/>
      <c r="MNE228" s="32"/>
      <c r="MNF228" s="20"/>
      <c r="MNG228" s="18"/>
      <c r="MNH228" s="19"/>
      <c r="MNI228" s="28"/>
      <c r="MNJ228" s="32"/>
      <c r="MNK228" s="20"/>
      <c r="MNL228" s="18"/>
      <c r="MNM228" s="19"/>
      <c r="MNN228" s="28"/>
      <c r="MNO228" s="32"/>
      <c r="MNP228" s="20"/>
      <c r="MNQ228" s="18"/>
      <c r="MNR228" s="19"/>
      <c r="MNS228" s="28"/>
      <c r="MNT228" s="32"/>
      <c r="MNU228" s="20"/>
      <c r="MNV228" s="18"/>
      <c r="MNW228" s="19"/>
      <c r="MNX228" s="28"/>
      <c r="MNY228" s="32"/>
      <c r="MNZ228" s="20"/>
      <c r="MOA228" s="18"/>
      <c r="MOB228" s="19"/>
      <c r="MOC228" s="28"/>
      <c r="MOD228" s="32"/>
      <c r="MOE228" s="20"/>
      <c r="MOF228" s="18"/>
      <c r="MOG228" s="19"/>
      <c r="MOH228" s="28"/>
      <c r="MOI228" s="32"/>
      <c r="MOJ228" s="20"/>
      <c r="MOK228" s="18"/>
      <c r="MOL228" s="19"/>
      <c r="MOM228" s="28"/>
      <c r="MON228" s="32"/>
      <c r="MOO228" s="20"/>
      <c r="MOP228" s="18"/>
      <c r="MOQ228" s="19"/>
      <c r="MOR228" s="28"/>
      <c r="MOS228" s="32"/>
      <c r="MOT228" s="20"/>
      <c r="MOU228" s="18"/>
      <c r="MOV228" s="19"/>
      <c r="MOW228" s="28"/>
      <c r="MOX228" s="32"/>
      <c r="MOY228" s="20"/>
      <c r="MOZ228" s="18"/>
      <c r="MPA228" s="19"/>
      <c r="MPB228" s="28"/>
      <c r="MPC228" s="32"/>
      <c r="MPD228" s="20"/>
      <c r="MPE228" s="18"/>
      <c r="MPF228" s="19"/>
      <c r="MPG228" s="28"/>
      <c r="MPH228" s="32"/>
      <c r="MPI228" s="20"/>
      <c r="MPJ228" s="18"/>
      <c r="MPK228" s="19"/>
      <c r="MPL228" s="28"/>
      <c r="MPM228" s="32"/>
      <c r="MPN228" s="20"/>
      <c r="MPO228" s="18"/>
      <c r="MPP228" s="19"/>
      <c r="MPQ228" s="28"/>
      <c r="MPR228" s="32"/>
      <c r="MPS228" s="20"/>
      <c r="MPT228" s="18"/>
      <c r="MPU228" s="19"/>
      <c r="MPV228" s="28"/>
      <c r="MPW228" s="32"/>
      <c r="MPX228" s="20"/>
      <c r="MPY228" s="18"/>
      <c r="MPZ228" s="19"/>
      <c r="MQA228" s="28"/>
      <c r="MQB228" s="32"/>
      <c r="MQC228" s="20"/>
      <c r="MQD228" s="18"/>
      <c r="MQE228" s="19"/>
      <c r="MQF228" s="28"/>
      <c r="MQG228" s="32"/>
      <c r="MQH228" s="20"/>
      <c r="MQI228" s="18"/>
      <c r="MQJ228" s="19"/>
      <c r="MQK228" s="28"/>
      <c r="MQL228" s="32"/>
      <c r="MQM228" s="20"/>
      <c r="MQN228" s="18"/>
      <c r="MQO228" s="19"/>
      <c r="MQP228" s="28"/>
      <c r="MQQ228" s="32"/>
      <c r="MQR228" s="20"/>
      <c r="MQS228" s="18"/>
      <c r="MQT228" s="19"/>
      <c r="MQU228" s="28"/>
      <c r="MQV228" s="32"/>
      <c r="MQW228" s="20"/>
      <c r="MQX228" s="18"/>
      <c r="MQY228" s="19"/>
      <c r="MQZ228" s="28"/>
      <c r="MRA228" s="32"/>
      <c r="MRB228" s="20"/>
      <c r="MRC228" s="18"/>
      <c r="MRD228" s="19"/>
      <c r="MRE228" s="28"/>
      <c r="MRF228" s="32"/>
      <c r="MRG228" s="20"/>
      <c r="MRH228" s="18"/>
      <c r="MRI228" s="19"/>
      <c r="MRJ228" s="28"/>
      <c r="MRK228" s="32"/>
      <c r="MRL228" s="20"/>
      <c r="MRM228" s="18"/>
      <c r="MRN228" s="19"/>
      <c r="MRO228" s="28"/>
      <c r="MRP228" s="32"/>
      <c r="MRQ228" s="20"/>
      <c r="MRR228" s="18"/>
      <c r="MRS228" s="19"/>
      <c r="MRT228" s="28"/>
      <c r="MRU228" s="32"/>
      <c r="MRV228" s="20"/>
      <c r="MRW228" s="18"/>
      <c r="MRX228" s="19"/>
      <c r="MRY228" s="28"/>
      <c r="MRZ228" s="32"/>
      <c r="MSA228" s="20"/>
      <c r="MSB228" s="18"/>
      <c r="MSC228" s="19"/>
      <c r="MSD228" s="28"/>
      <c r="MSE228" s="32"/>
      <c r="MSF228" s="20"/>
      <c r="MSG228" s="18"/>
      <c r="MSH228" s="19"/>
      <c r="MSI228" s="28"/>
      <c r="MSJ228" s="32"/>
      <c r="MSK228" s="20"/>
      <c r="MSL228" s="18"/>
      <c r="MSM228" s="19"/>
      <c r="MSN228" s="28"/>
      <c r="MSO228" s="32"/>
      <c r="MSP228" s="20"/>
      <c r="MSQ228" s="18"/>
      <c r="MSR228" s="19"/>
      <c r="MSS228" s="28"/>
      <c r="MST228" s="32"/>
      <c r="MSU228" s="20"/>
      <c r="MSV228" s="18"/>
      <c r="MSW228" s="19"/>
      <c r="MSX228" s="28"/>
      <c r="MSY228" s="32"/>
      <c r="MSZ228" s="20"/>
      <c r="MTA228" s="18"/>
      <c r="MTB228" s="19"/>
      <c r="MTC228" s="28"/>
      <c r="MTD228" s="32"/>
      <c r="MTE228" s="20"/>
      <c r="MTF228" s="18"/>
      <c r="MTG228" s="19"/>
      <c r="MTH228" s="28"/>
      <c r="MTI228" s="32"/>
      <c r="MTJ228" s="20"/>
      <c r="MTK228" s="18"/>
      <c r="MTL228" s="19"/>
      <c r="MTM228" s="28"/>
      <c r="MTN228" s="32"/>
      <c r="MTO228" s="20"/>
      <c r="MTP228" s="18"/>
      <c r="MTQ228" s="19"/>
      <c r="MTR228" s="28"/>
      <c r="MTS228" s="32"/>
      <c r="MTT228" s="20"/>
      <c r="MTU228" s="18"/>
      <c r="MTV228" s="19"/>
      <c r="MTW228" s="28"/>
      <c r="MTX228" s="32"/>
      <c r="MTY228" s="20"/>
      <c r="MTZ228" s="18"/>
      <c r="MUA228" s="19"/>
      <c r="MUB228" s="28"/>
      <c r="MUC228" s="32"/>
      <c r="MUD228" s="20"/>
      <c r="MUE228" s="18"/>
      <c r="MUF228" s="19"/>
      <c r="MUG228" s="28"/>
      <c r="MUH228" s="32"/>
      <c r="MUI228" s="20"/>
      <c r="MUJ228" s="18"/>
      <c r="MUK228" s="19"/>
      <c r="MUL228" s="28"/>
      <c r="MUM228" s="32"/>
      <c r="MUN228" s="20"/>
      <c r="MUO228" s="18"/>
      <c r="MUP228" s="19"/>
      <c r="MUQ228" s="28"/>
      <c r="MUR228" s="32"/>
      <c r="MUS228" s="20"/>
      <c r="MUT228" s="18"/>
      <c r="MUU228" s="19"/>
      <c r="MUV228" s="28"/>
      <c r="MUW228" s="32"/>
      <c r="MUX228" s="20"/>
      <c r="MUY228" s="18"/>
      <c r="MUZ228" s="19"/>
      <c r="MVA228" s="28"/>
      <c r="MVB228" s="32"/>
      <c r="MVC228" s="20"/>
      <c r="MVD228" s="18"/>
      <c r="MVE228" s="19"/>
      <c r="MVF228" s="28"/>
      <c r="MVG228" s="32"/>
      <c r="MVH228" s="20"/>
      <c r="MVI228" s="18"/>
      <c r="MVJ228" s="19"/>
      <c r="MVK228" s="28"/>
      <c r="MVL228" s="32"/>
      <c r="MVM228" s="20"/>
      <c r="MVN228" s="18"/>
      <c r="MVO228" s="19"/>
      <c r="MVP228" s="28"/>
      <c r="MVQ228" s="32"/>
      <c r="MVR228" s="20"/>
      <c r="MVS228" s="18"/>
      <c r="MVT228" s="19"/>
      <c r="MVU228" s="28"/>
      <c r="MVV228" s="32"/>
      <c r="MVW228" s="20"/>
      <c r="MVX228" s="18"/>
      <c r="MVY228" s="19"/>
      <c r="MVZ228" s="28"/>
      <c r="MWA228" s="32"/>
      <c r="MWB228" s="20"/>
      <c r="MWC228" s="18"/>
      <c r="MWD228" s="19"/>
      <c r="MWE228" s="28"/>
      <c r="MWF228" s="32"/>
      <c r="MWG228" s="20"/>
      <c r="MWH228" s="18"/>
      <c r="MWI228" s="19"/>
      <c r="MWJ228" s="28"/>
      <c r="MWK228" s="32"/>
      <c r="MWL228" s="20"/>
      <c r="MWM228" s="18"/>
      <c r="MWN228" s="19"/>
      <c r="MWO228" s="28"/>
      <c r="MWP228" s="32"/>
      <c r="MWQ228" s="20"/>
      <c r="MWR228" s="18"/>
      <c r="MWS228" s="19"/>
      <c r="MWT228" s="28"/>
      <c r="MWU228" s="32"/>
      <c r="MWV228" s="20"/>
      <c r="MWW228" s="18"/>
      <c r="MWX228" s="19"/>
      <c r="MWY228" s="28"/>
      <c r="MWZ228" s="32"/>
      <c r="MXA228" s="20"/>
      <c r="MXB228" s="18"/>
      <c r="MXC228" s="19"/>
      <c r="MXD228" s="28"/>
      <c r="MXE228" s="32"/>
      <c r="MXF228" s="20"/>
      <c r="MXG228" s="18"/>
      <c r="MXH228" s="19"/>
      <c r="MXI228" s="28"/>
      <c r="MXJ228" s="32"/>
      <c r="MXK228" s="20"/>
      <c r="MXL228" s="18"/>
      <c r="MXM228" s="19"/>
      <c r="MXN228" s="28"/>
      <c r="MXO228" s="32"/>
      <c r="MXP228" s="20"/>
      <c r="MXQ228" s="18"/>
      <c r="MXR228" s="19"/>
      <c r="MXS228" s="28"/>
      <c r="MXT228" s="32"/>
      <c r="MXU228" s="20"/>
      <c r="MXV228" s="18"/>
      <c r="MXW228" s="19"/>
      <c r="MXX228" s="28"/>
      <c r="MXY228" s="32"/>
      <c r="MXZ228" s="20"/>
      <c r="MYA228" s="18"/>
      <c r="MYB228" s="19"/>
      <c r="MYC228" s="28"/>
      <c r="MYD228" s="32"/>
      <c r="MYE228" s="20"/>
      <c r="MYF228" s="18"/>
      <c r="MYG228" s="19"/>
      <c r="MYH228" s="28"/>
      <c r="MYI228" s="32"/>
      <c r="MYJ228" s="20"/>
      <c r="MYK228" s="18"/>
      <c r="MYL228" s="19"/>
      <c r="MYM228" s="28"/>
      <c r="MYN228" s="32"/>
      <c r="MYO228" s="20"/>
      <c r="MYP228" s="18"/>
      <c r="MYQ228" s="19"/>
      <c r="MYR228" s="28"/>
      <c r="MYS228" s="32"/>
      <c r="MYT228" s="20"/>
      <c r="MYU228" s="18"/>
      <c r="MYV228" s="19"/>
      <c r="MYW228" s="28"/>
      <c r="MYX228" s="32"/>
      <c r="MYY228" s="20"/>
      <c r="MYZ228" s="18"/>
      <c r="MZA228" s="19"/>
      <c r="MZB228" s="28"/>
      <c r="MZC228" s="32"/>
      <c r="MZD228" s="20"/>
      <c r="MZE228" s="18"/>
      <c r="MZF228" s="19"/>
      <c r="MZG228" s="28"/>
      <c r="MZH228" s="32"/>
      <c r="MZI228" s="20"/>
      <c r="MZJ228" s="18"/>
      <c r="MZK228" s="19"/>
      <c r="MZL228" s="28"/>
      <c r="MZM228" s="32"/>
      <c r="MZN228" s="20"/>
      <c r="MZO228" s="18"/>
      <c r="MZP228" s="19"/>
      <c r="MZQ228" s="28"/>
      <c r="MZR228" s="32"/>
      <c r="MZS228" s="20"/>
      <c r="MZT228" s="18"/>
      <c r="MZU228" s="19"/>
      <c r="MZV228" s="28"/>
      <c r="MZW228" s="32"/>
      <c r="MZX228" s="20"/>
      <c r="MZY228" s="18"/>
      <c r="MZZ228" s="19"/>
      <c r="NAA228" s="28"/>
      <c r="NAB228" s="32"/>
      <c r="NAC228" s="20"/>
      <c r="NAD228" s="18"/>
      <c r="NAE228" s="19"/>
      <c r="NAF228" s="28"/>
      <c r="NAG228" s="32"/>
      <c r="NAH228" s="20"/>
      <c r="NAI228" s="18"/>
      <c r="NAJ228" s="19"/>
      <c r="NAK228" s="28"/>
      <c r="NAL228" s="32"/>
      <c r="NAM228" s="20"/>
      <c r="NAN228" s="18"/>
      <c r="NAO228" s="19"/>
      <c r="NAP228" s="28"/>
      <c r="NAQ228" s="32"/>
      <c r="NAR228" s="20"/>
      <c r="NAS228" s="18"/>
      <c r="NAT228" s="19"/>
      <c r="NAU228" s="28"/>
      <c r="NAV228" s="32"/>
      <c r="NAW228" s="20"/>
      <c r="NAX228" s="18"/>
      <c r="NAY228" s="19"/>
      <c r="NAZ228" s="28"/>
      <c r="NBA228" s="32"/>
      <c r="NBB228" s="20"/>
      <c r="NBC228" s="18"/>
      <c r="NBD228" s="19"/>
      <c r="NBE228" s="28"/>
      <c r="NBF228" s="32"/>
      <c r="NBG228" s="20"/>
      <c r="NBH228" s="18"/>
      <c r="NBI228" s="19"/>
      <c r="NBJ228" s="28"/>
      <c r="NBK228" s="32"/>
      <c r="NBL228" s="20"/>
      <c r="NBM228" s="18"/>
      <c r="NBN228" s="19"/>
      <c r="NBO228" s="28"/>
      <c r="NBP228" s="32"/>
      <c r="NBQ228" s="20"/>
      <c r="NBR228" s="18"/>
      <c r="NBS228" s="19"/>
      <c r="NBT228" s="28"/>
      <c r="NBU228" s="32"/>
      <c r="NBV228" s="20"/>
      <c r="NBW228" s="18"/>
      <c r="NBX228" s="19"/>
      <c r="NBY228" s="28"/>
      <c r="NBZ228" s="32"/>
      <c r="NCA228" s="20"/>
      <c r="NCB228" s="18"/>
      <c r="NCC228" s="19"/>
      <c r="NCD228" s="28"/>
      <c r="NCE228" s="32"/>
      <c r="NCF228" s="20"/>
      <c r="NCG228" s="18"/>
      <c r="NCH228" s="19"/>
      <c r="NCI228" s="28"/>
      <c r="NCJ228" s="32"/>
      <c r="NCK228" s="20"/>
      <c r="NCL228" s="18"/>
      <c r="NCM228" s="19"/>
      <c r="NCN228" s="28"/>
      <c r="NCO228" s="32"/>
      <c r="NCP228" s="20"/>
      <c r="NCQ228" s="18"/>
      <c r="NCR228" s="19"/>
      <c r="NCS228" s="28"/>
      <c r="NCT228" s="32"/>
      <c r="NCU228" s="20"/>
      <c r="NCV228" s="18"/>
      <c r="NCW228" s="19"/>
      <c r="NCX228" s="28"/>
      <c r="NCY228" s="32"/>
      <c r="NCZ228" s="20"/>
      <c r="NDA228" s="18"/>
      <c r="NDB228" s="19"/>
      <c r="NDC228" s="28"/>
      <c r="NDD228" s="32"/>
      <c r="NDE228" s="20"/>
      <c r="NDF228" s="18"/>
      <c r="NDG228" s="19"/>
      <c r="NDH228" s="28"/>
      <c r="NDI228" s="32"/>
      <c r="NDJ228" s="20"/>
      <c r="NDK228" s="18"/>
      <c r="NDL228" s="19"/>
      <c r="NDM228" s="28"/>
      <c r="NDN228" s="32"/>
      <c r="NDO228" s="20"/>
      <c r="NDP228" s="18"/>
      <c r="NDQ228" s="19"/>
      <c r="NDR228" s="28"/>
      <c r="NDS228" s="32"/>
      <c r="NDT228" s="20"/>
      <c r="NDU228" s="18"/>
      <c r="NDV228" s="19"/>
      <c r="NDW228" s="28"/>
      <c r="NDX228" s="32"/>
      <c r="NDY228" s="20"/>
      <c r="NDZ228" s="18"/>
      <c r="NEA228" s="19"/>
      <c r="NEB228" s="28"/>
      <c r="NEC228" s="32"/>
      <c r="NED228" s="20"/>
      <c r="NEE228" s="18"/>
      <c r="NEF228" s="19"/>
      <c r="NEG228" s="28"/>
      <c r="NEH228" s="32"/>
      <c r="NEI228" s="20"/>
      <c r="NEJ228" s="18"/>
      <c r="NEK228" s="19"/>
      <c r="NEL228" s="28"/>
      <c r="NEM228" s="32"/>
      <c r="NEN228" s="20"/>
      <c r="NEO228" s="18"/>
      <c r="NEP228" s="19"/>
      <c r="NEQ228" s="28"/>
      <c r="NER228" s="32"/>
      <c r="NES228" s="20"/>
      <c r="NET228" s="18"/>
      <c r="NEU228" s="19"/>
      <c r="NEV228" s="28"/>
      <c r="NEW228" s="32"/>
      <c r="NEX228" s="20"/>
      <c r="NEY228" s="18"/>
      <c r="NEZ228" s="19"/>
      <c r="NFA228" s="28"/>
      <c r="NFB228" s="32"/>
      <c r="NFC228" s="20"/>
      <c r="NFD228" s="18"/>
      <c r="NFE228" s="19"/>
      <c r="NFF228" s="28"/>
      <c r="NFG228" s="32"/>
      <c r="NFH228" s="20"/>
      <c r="NFI228" s="18"/>
      <c r="NFJ228" s="19"/>
      <c r="NFK228" s="28"/>
      <c r="NFL228" s="32"/>
      <c r="NFM228" s="20"/>
      <c r="NFN228" s="18"/>
      <c r="NFO228" s="19"/>
      <c r="NFP228" s="28"/>
      <c r="NFQ228" s="32"/>
      <c r="NFR228" s="20"/>
      <c r="NFS228" s="18"/>
      <c r="NFT228" s="19"/>
      <c r="NFU228" s="28"/>
      <c r="NFV228" s="32"/>
      <c r="NFW228" s="20"/>
      <c r="NFX228" s="18"/>
      <c r="NFY228" s="19"/>
      <c r="NFZ228" s="28"/>
      <c r="NGA228" s="32"/>
      <c r="NGB228" s="20"/>
      <c r="NGC228" s="18"/>
      <c r="NGD228" s="19"/>
      <c r="NGE228" s="28"/>
      <c r="NGF228" s="32"/>
      <c r="NGG228" s="20"/>
      <c r="NGH228" s="18"/>
      <c r="NGI228" s="19"/>
      <c r="NGJ228" s="28"/>
      <c r="NGK228" s="32"/>
      <c r="NGL228" s="20"/>
      <c r="NGM228" s="18"/>
      <c r="NGN228" s="19"/>
      <c r="NGO228" s="28"/>
      <c r="NGP228" s="32"/>
      <c r="NGQ228" s="20"/>
      <c r="NGR228" s="18"/>
      <c r="NGS228" s="19"/>
      <c r="NGT228" s="28"/>
      <c r="NGU228" s="32"/>
      <c r="NGV228" s="20"/>
      <c r="NGW228" s="18"/>
      <c r="NGX228" s="19"/>
      <c r="NGY228" s="28"/>
      <c r="NGZ228" s="32"/>
      <c r="NHA228" s="20"/>
      <c r="NHB228" s="18"/>
      <c r="NHC228" s="19"/>
      <c r="NHD228" s="28"/>
      <c r="NHE228" s="32"/>
      <c r="NHF228" s="20"/>
      <c r="NHG228" s="18"/>
      <c r="NHH228" s="19"/>
      <c r="NHI228" s="28"/>
      <c r="NHJ228" s="32"/>
      <c r="NHK228" s="20"/>
      <c r="NHL228" s="18"/>
      <c r="NHM228" s="19"/>
      <c r="NHN228" s="28"/>
      <c r="NHO228" s="32"/>
      <c r="NHP228" s="20"/>
      <c r="NHQ228" s="18"/>
      <c r="NHR228" s="19"/>
      <c r="NHS228" s="28"/>
      <c r="NHT228" s="32"/>
      <c r="NHU228" s="20"/>
      <c r="NHV228" s="18"/>
      <c r="NHW228" s="19"/>
      <c r="NHX228" s="28"/>
      <c r="NHY228" s="32"/>
      <c r="NHZ228" s="20"/>
      <c r="NIA228" s="18"/>
      <c r="NIB228" s="19"/>
      <c r="NIC228" s="28"/>
      <c r="NID228" s="32"/>
      <c r="NIE228" s="20"/>
      <c r="NIF228" s="18"/>
      <c r="NIG228" s="19"/>
      <c r="NIH228" s="28"/>
      <c r="NII228" s="32"/>
      <c r="NIJ228" s="20"/>
      <c r="NIK228" s="18"/>
      <c r="NIL228" s="19"/>
      <c r="NIM228" s="28"/>
      <c r="NIN228" s="32"/>
      <c r="NIO228" s="20"/>
      <c r="NIP228" s="18"/>
      <c r="NIQ228" s="19"/>
      <c r="NIR228" s="28"/>
      <c r="NIS228" s="32"/>
      <c r="NIT228" s="20"/>
      <c r="NIU228" s="18"/>
      <c r="NIV228" s="19"/>
      <c r="NIW228" s="28"/>
      <c r="NIX228" s="32"/>
      <c r="NIY228" s="20"/>
      <c r="NIZ228" s="18"/>
      <c r="NJA228" s="19"/>
      <c r="NJB228" s="28"/>
      <c r="NJC228" s="32"/>
      <c r="NJD228" s="20"/>
      <c r="NJE228" s="18"/>
      <c r="NJF228" s="19"/>
      <c r="NJG228" s="28"/>
      <c r="NJH228" s="32"/>
      <c r="NJI228" s="20"/>
      <c r="NJJ228" s="18"/>
      <c r="NJK228" s="19"/>
      <c r="NJL228" s="28"/>
      <c r="NJM228" s="32"/>
      <c r="NJN228" s="20"/>
      <c r="NJO228" s="18"/>
      <c r="NJP228" s="19"/>
      <c r="NJQ228" s="28"/>
      <c r="NJR228" s="32"/>
      <c r="NJS228" s="20"/>
      <c r="NJT228" s="18"/>
      <c r="NJU228" s="19"/>
      <c r="NJV228" s="28"/>
      <c r="NJW228" s="32"/>
      <c r="NJX228" s="20"/>
      <c r="NJY228" s="18"/>
      <c r="NJZ228" s="19"/>
      <c r="NKA228" s="28"/>
      <c r="NKB228" s="32"/>
      <c r="NKC228" s="20"/>
      <c r="NKD228" s="18"/>
      <c r="NKE228" s="19"/>
      <c r="NKF228" s="28"/>
      <c r="NKG228" s="32"/>
      <c r="NKH228" s="20"/>
      <c r="NKI228" s="18"/>
      <c r="NKJ228" s="19"/>
      <c r="NKK228" s="28"/>
      <c r="NKL228" s="32"/>
      <c r="NKM228" s="20"/>
      <c r="NKN228" s="18"/>
      <c r="NKO228" s="19"/>
      <c r="NKP228" s="28"/>
      <c r="NKQ228" s="32"/>
      <c r="NKR228" s="20"/>
      <c r="NKS228" s="18"/>
      <c r="NKT228" s="19"/>
      <c r="NKU228" s="28"/>
      <c r="NKV228" s="32"/>
      <c r="NKW228" s="20"/>
      <c r="NKX228" s="18"/>
      <c r="NKY228" s="19"/>
      <c r="NKZ228" s="28"/>
      <c r="NLA228" s="32"/>
      <c r="NLB228" s="20"/>
      <c r="NLC228" s="18"/>
      <c r="NLD228" s="19"/>
      <c r="NLE228" s="28"/>
      <c r="NLF228" s="32"/>
      <c r="NLG228" s="20"/>
      <c r="NLH228" s="18"/>
      <c r="NLI228" s="19"/>
      <c r="NLJ228" s="28"/>
      <c r="NLK228" s="32"/>
      <c r="NLL228" s="20"/>
      <c r="NLM228" s="18"/>
      <c r="NLN228" s="19"/>
      <c r="NLO228" s="28"/>
      <c r="NLP228" s="32"/>
      <c r="NLQ228" s="20"/>
      <c r="NLR228" s="18"/>
      <c r="NLS228" s="19"/>
      <c r="NLT228" s="28"/>
      <c r="NLU228" s="32"/>
      <c r="NLV228" s="20"/>
      <c r="NLW228" s="18"/>
      <c r="NLX228" s="19"/>
      <c r="NLY228" s="28"/>
      <c r="NLZ228" s="32"/>
      <c r="NMA228" s="20"/>
      <c r="NMB228" s="18"/>
      <c r="NMC228" s="19"/>
      <c r="NMD228" s="28"/>
      <c r="NME228" s="32"/>
      <c r="NMF228" s="20"/>
      <c r="NMG228" s="18"/>
      <c r="NMH228" s="19"/>
      <c r="NMI228" s="28"/>
      <c r="NMJ228" s="32"/>
      <c r="NMK228" s="20"/>
      <c r="NML228" s="18"/>
      <c r="NMM228" s="19"/>
      <c r="NMN228" s="28"/>
      <c r="NMO228" s="32"/>
      <c r="NMP228" s="20"/>
      <c r="NMQ228" s="18"/>
      <c r="NMR228" s="19"/>
      <c r="NMS228" s="28"/>
      <c r="NMT228" s="32"/>
      <c r="NMU228" s="20"/>
      <c r="NMV228" s="18"/>
      <c r="NMW228" s="19"/>
      <c r="NMX228" s="28"/>
      <c r="NMY228" s="32"/>
      <c r="NMZ228" s="20"/>
      <c r="NNA228" s="18"/>
      <c r="NNB228" s="19"/>
      <c r="NNC228" s="28"/>
      <c r="NND228" s="32"/>
      <c r="NNE228" s="20"/>
      <c r="NNF228" s="18"/>
      <c r="NNG228" s="19"/>
      <c r="NNH228" s="28"/>
      <c r="NNI228" s="32"/>
      <c r="NNJ228" s="20"/>
      <c r="NNK228" s="18"/>
      <c r="NNL228" s="19"/>
      <c r="NNM228" s="28"/>
      <c r="NNN228" s="32"/>
      <c r="NNO228" s="20"/>
      <c r="NNP228" s="18"/>
      <c r="NNQ228" s="19"/>
      <c r="NNR228" s="28"/>
      <c r="NNS228" s="32"/>
      <c r="NNT228" s="20"/>
      <c r="NNU228" s="18"/>
      <c r="NNV228" s="19"/>
      <c r="NNW228" s="28"/>
      <c r="NNX228" s="32"/>
      <c r="NNY228" s="20"/>
      <c r="NNZ228" s="18"/>
      <c r="NOA228" s="19"/>
      <c r="NOB228" s="28"/>
      <c r="NOC228" s="32"/>
      <c r="NOD228" s="20"/>
      <c r="NOE228" s="18"/>
      <c r="NOF228" s="19"/>
      <c r="NOG228" s="28"/>
      <c r="NOH228" s="32"/>
      <c r="NOI228" s="20"/>
      <c r="NOJ228" s="18"/>
      <c r="NOK228" s="19"/>
      <c r="NOL228" s="28"/>
      <c r="NOM228" s="32"/>
      <c r="NON228" s="20"/>
      <c r="NOO228" s="18"/>
      <c r="NOP228" s="19"/>
      <c r="NOQ228" s="28"/>
      <c r="NOR228" s="32"/>
      <c r="NOS228" s="20"/>
      <c r="NOT228" s="18"/>
      <c r="NOU228" s="19"/>
      <c r="NOV228" s="28"/>
      <c r="NOW228" s="32"/>
      <c r="NOX228" s="20"/>
      <c r="NOY228" s="18"/>
      <c r="NOZ228" s="19"/>
      <c r="NPA228" s="28"/>
      <c r="NPB228" s="32"/>
      <c r="NPC228" s="20"/>
      <c r="NPD228" s="18"/>
      <c r="NPE228" s="19"/>
      <c r="NPF228" s="28"/>
      <c r="NPG228" s="32"/>
      <c r="NPH228" s="20"/>
      <c r="NPI228" s="18"/>
      <c r="NPJ228" s="19"/>
      <c r="NPK228" s="28"/>
      <c r="NPL228" s="32"/>
      <c r="NPM228" s="20"/>
      <c r="NPN228" s="18"/>
      <c r="NPO228" s="19"/>
      <c r="NPP228" s="28"/>
      <c r="NPQ228" s="32"/>
      <c r="NPR228" s="20"/>
      <c r="NPS228" s="18"/>
      <c r="NPT228" s="19"/>
      <c r="NPU228" s="28"/>
      <c r="NPV228" s="32"/>
      <c r="NPW228" s="20"/>
      <c r="NPX228" s="18"/>
      <c r="NPY228" s="19"/>
      <c r="NPZ228" s="28"/>
      <c r="NQA228" s="32"/>
      <c r="NQB228" s="20"/>
      <c r="NQC228" s="18"/>
      <c r="NQD228" s="19"/>
      <c r="NQE228" s="28"/>
      <c r="NQF228" s="32"/>
      <c r="NQG228" s="20"/>
      <c r="NQH228" s="18"/>
      <c r="NQI228" s="19"/>
      <c r="NQJ228" s="28"/>
      <c r="NQK228" s="32"/>
      <c r="NQL228" s="20"/>
      <c r="NQM228" s="18"/>
      <c r="NQN228" s="19"/>
      <c r="NQO228" s="28"/>
      <c r="NQP228" s="32"/>
      <c r="NQQ228" s="20"/>
      <c r="NQR228" s="18"/>
      <c r="NQS228" s="19"/>
      <c r="NQT228" s="28"/>
      <c r="NQU228" s="32"/>
      <c r="NQV228" s="20"/>
      <c r="NQW228" s="18"/>
      <c r="NQX228" s="19"/>
      <c r="NQY228" s="28"/>
      <c r="NQZ228" s="32"/>
      <c r="NRA228" s="20"/>
      <c r="NRB228" s="18"/>
      <c r="NRC228" s="19"/>
      <c r="NRD228" s="28"/>
      <c r="NRE228" s="32"/>
      <c r="NRF228" s="20"/>
      <c r="NRG228" s="18"/>
      <c r="NRH228" s="19"/>
      <c r="NRI228" s="28"/>
      <c r="NRJ228" s="32"/>
      <c r="NRK228" s="20"/>
      <c r="NRL228" s="18"/>
      <c r="NRM228" s="19"/>
      <c r="NRN228" s="28"/>
      <c r="NRO228" s="32"/>
      <c r="NRP228" s="20"/>
      <c r="NRQ228" s="18"/>
      <c r="NRR228" s="19"/>
      <c r="NRS228" s="28"/>
      <c r="NRT228" s="32"/>
      <c r="NRU228" s="20"/>
      <c r="NRV228" s="18"/>
      <c r="NRW228" s="19"/>
      <c r="NRX228" s="28"/>
      <c r="NRY228" s="32"/>
      <c r="NRZ228" s="20"/>
      <c r="NSA228" s="18"/>
      <c r="NSB228" s="19"/>
      <c r="NSC228" s="28"/>
      <c r="NSD228" s="32"/>
      <c r="NSE228" s="20"/>
      <c r="NSF228" s="18"/>
      <c r="NSG228" s="19"/>
      <c r="NSH228" s="28"/>
      <c r="NSI228" s="32"/>
      <c r="NSJ228" s="20"/>
      <c r="NSK228" s="18"/>
      <c r="NSL228" s="19"/>
      <c r="NSM228" s="28"/>
      <c r="NSN228" s="32"/>
      <c r="NSO228" s="20"/>
      <c r="NSP228" s="18"/>
      <c r="NSQ228" s="19"/>
      <c r="NSR228" s="28"/>
      <c r="NSS228" s="32"/>
      <c r="NST228" s="20"/>
      <c r="NSU228" s="18"/>
      <c r="NSV228" s="19"/>
      <c r="NSW228" s="28"/>
      <c r="NSX228" s="32"/>
      <c r="NSY228" s="20"/>
      <c r="NSZ228" s="18"/>
      <c r="NTA228" s="19"/>
      <c r="NTB228" s="28"/>
      <c r="NTC228" s="32"/>
      <c r="NTD228" s="20"/>
      <c r="NTE228" s="18"/>
      <c r="NTF228" s="19"/>
      <c r="NTG228" s="28"/>
      <c r="NTH228" s="32"/>
      <c r="NTI228" s="20"/>
      <c r="NTJ228" s="18"/>
      <c r="NTK228" s="19"/>
      <c r="NTL228" s="28"/>
      <c r="NTM228" s="32"/>
      <c r="NTN228" s="20"/>
      <c r="NTO228" s="18"/>
      <c r="NTP228" s="19"/>
      <c r="NTQ228" s="28"/>
      <c r="NTR228" s="32"/>
      <c r="NTS228" s="20"/>
      <c r="NTT228" s="18"/>
      <c r="NTU228" s="19"/>
      <c r="NTV228" s="28"/>
      <c r="NTW228" s="32"/>
      <c r="NTX228" s="20"/>
      <c r="NTY228" s="18"/>
      <c r="NTZ228" s="19"/>
      <c r="NUA228" s="28"/>
      <c r="NUB228" s="32"/>
      <c r="NUC228" s="20"/>
      <c r="NUD228" s="18"/>
      <c r="NUE228" s="19"/>
      <c r="NUF228" s="28"/>
      <c r="NUG228" s="32"/>
      <c r="NUH228" s="20"/>
      <c r="NUI228" s="18"/>
      <c r="NUJ228" s="19"/>
      <c r="NUK228" s="28"/>
      <c r="NUL228" s="32"/>
      <c r="NUM228" s="20"/>
      <c r="NUN228" s="18"/>
      <c r="NUO228" s="19"/>
      <c r="NUP228" s="28"/>
      <c r="NUQ228" s="32"/>
      <c r="NUR228" s="20"/>
      <c r="NUS228" s="18"/>
      <c r="NUT228" s="19"/>
      <c r="NUU228" s="28"/>
      <c r="NUV228" s="32"/>
      <c r="NUW228" s="20"/>
      <c r="NUX228" s="18"/>
      <c r="NUY228" s="19"/>
      <c r="NUZ228" s="28"/>
      <c r="NVA228" s="32"/>
      <c r="NVB228" s="20"/>
      <c r="NVC228" s="18"/>
      <c r="NVD228" s="19"/>
      <c r="NVE228" s="28"/>
      <c r="NVF228" s="32"/>
      <c r="NVG228" s="20"/>
      <c r="NVH228" s="18"/>
      <c r="NVI228" s="19"/>
      <c r="NVJ228" s="28"/>
      <c r="NVK228" s="32"/>
      <c r="NVL228" s="20"/>
      <c r="NVM228" s="18"/>
      <c r="NVN228" s="19"/>
      <c r="NVO228" s="28"/>
      <c r="NVP228" s="32"/>
      <c r="NVQ228" s="20"/>
      <c r="NVR228" s="18"/>
      <c r="NVS228" s="19"/>
      <c r="NVT228" s="28"/>
      <c r="NVU228" s="32"/>
      <c r="NVV228" s="20"/>
      <c r="NVW228" s="18"/>
      <c r="NVX228" s="19"/>
      <c r="NVY228" s="28"/>
      <c r="NVZ228" s="32"/>
      <c r="NWA228" s="20"/>
      <c r="NWB228" s="18"/>
      <c r="NWC228" s="19"/>
      <c r="NWD228" s="28"/>
      <c r="NWE228" s="32"/>
      <c r="NWF228" s="20"/>
      <c r="NWG228" s="18"/>
      <c r="NWH228" s="19"/>
      <c r="NWI228" s="28"/>
      <c r="NWJ228" s="32"/>
      <c r="NWK228" s="20"/>
      <c r="NWL228" s="18"/>
      <c r="NWM228" s="19"/>
      <c r="NWN228" s="28"/>
      <c r="NWO228" s="32"/>
      <c r="NWP228" s="20"/>
      <c r="NWQ228" s="18"/>
      <c r="NWR228" s="19"/>
      <c r="NWS228" s="28"/>
      <c r="NWT228" s="32"/>
      <c r="NWU228" s="20"/>
      <c r="NWV228" s="18"/>
      <c r="NWW228" s="19"/>
      <c r="NWX228" s="28"/>
      <c r="NWY228" s="32"/>
      <c r="NWZ228" s="20"/>
      <c r="NXA228" s="18"/>
      <c r="NXB228" s="19"/>
      <c r="NXC228" s="28"/>
      <c r="NXD228" s="32"/>
      <c r="NXE228" s="20"/>
      <c r="NXF228" s="18"/>
      <c r="NXG228" s="19"/>
      <c r="NXH228" s="28"/>
      <c r="NXI228" s="32"/>
      <c r="NXJ228" s="20"/>
      <c r="NXK228" s="18"/>
      <c r="NXL228" s="19"/>
      <c r="NXM228" s="28"/>
      <c r="NXN228" s="32"/>
      <c r="NXO228" s="20"/>
      <c r="NXP228" s="18"/>
      <c r="NXQ228" s="19"/>
      <c r="NXR228" s="28"/>
      <c r="NXS228" s="32"/>
      <c r="NXT228" s="20"/>
      <c r="NXU228" s="18"/>
      <c r="NXV228" s="19"/>
      <c r="NXW228" s="28"/>
      <c r="NXX228" s="32"/>
      <c r="NXY228" s="20"/>
      <c r="NXZ228" s="18"/>
      <c r="NYA228" s="19"/>
      <c r="NYB228" s="28"/>
      <c r="NYC228" s="32"/>
      <c r="NYD228" s="20"/>
      <c r="NYE228" s="18"/>
      <c r="NYF228" s="19"/>
      <c r="NYG228" s="28"/>
      <c r="NYH228" s="32"/>
      <c r="NYI228" s="20"/>
      <c r="NYJ228" s="18"/>
      <c r="NYK228" s="19"/>
      <c r="NYL228" s="28"/>
      <c r="NYM228" s="32"/>
      <c r="NYN228" s="20"/>
      <c r="NYO228" s="18"/>
      <c r="NYP228" s="19"/>
      <c r="NYQ228" s="28"/>
      <c r="NYR228" s="32"/>
      <c r="NYS228" s="20"/>
      <c r="NYT228" s="18"/>
      <c r="NYU228" s="19"/>
      <c r="NYV228" s="28"/>
      <c r="NYW228" s="32"/>
      <c r="NYX228" s="20"/>
      <c r="NYY228" s="18"/>
      <c r="NYZ228" s="19"/>
      <c r="NZA228" s="28"/>
      <c r="NZB228" s="32"/>
      <c r="NZC228" s="20"/>
      <c r="NZD228" s="18"/>
      <c r="NZE228" s="19"/>
      <c r="NZF228" s="28"/>
      <c r="NZG228" s="32"/>
      <c r="NZH228" s="20"/>
      <c r="NZI228" s="18"/>
      <c r="NZJ228" s="19"/>
      <c r="NZK228" s="28"/>
      <c r="NZL228" s="32"/>
      <c r="NZM228" s="20"/>
      <c r="NZN228" s="18"/>
      <c r="NZO228" s="19"/>
      <c r="NZP228" s="28"/>
      <c r="NZQ228" s="32"/>
      <c r="NZR228" s="20"/>
      <c r="NZS228" s="18"/>
      <c r="NZT228" s="19"/>
      <c r="NZU228" s="28"/>
      <c r="NZV228" s="32"/>
      <c r="NZW228" s="20"/>
      <c r="NZX228" s="18"/>
      <c r="NZY228" s="19"/>
      <c r="NZZ228" s="28"/>
      <c r="OAA228" s="32"/>
      <c r="OAB228" s="20"/>
      <c r="OAC228" s="18"/>
      <c r="OAD228" s="19"/>
      <c r="OAE228" s="28"/>
      <c r="OAF228" s="32"/>
      <c r="OAG228" s="20"/>
      <c r="OAH228" s="18"/>
      <c r="OAI228" s="19"/>
      <c r="OAJ228" s="28"/>
      <c r="OAK228" s="32"/>
      <c r="OAL228" s="20"/>
      <c r="OAM228" s="18"/>
      <c r="OAN228" s="19"/>
      <c r="OAO228" s="28"/>
      <c r="OAP228" s="32"/>
      <c r="OAQ228" s="20"/>
      <c r="OAR228" s="18"/>
      <c r="OAS228" s="19"/>
      <c r="OAT228" s="28"/>
      <c r="OAU228" s="32"/>
      <c r="OAV228" s="20"/>
      <c r="OAW228" s="18"/>
      <c r="OAX228" s="19"/>
      <c r="OAY228" s="28"/>
      <c r="OAZ228" s="32"/>
      <c r="OBA228" s="20"/>
      <c r="OBB228" s="18"/>
      <c r="OBC228" s="19"/>
      <c r="OBD228" s="28"/>
      <c r="OBE228" s="32"/>
      <c r="OBF228" s="20"/>
      <c r="OBG228" s="18"/>
      <c r="OBH228" s="19"/>
      <c r="OBI228" s="28"/>
      <c r="OBJ228" s="32"/>
      <c r="OBK228" s="20"/>
      <c r="OBL228" s="18"/>
      <c r="OBM228" s="19"/>
      <c r="OBN228" s="28"/>
      <c r="OBO228" s="32"/>
      <c r="OBP228" s="20"/>
      <c r="OBQ228" s="18"/>
      <c r="OBR228" s="19"/>
      <c r="OBS228" s="28"/>
      <c r="OBT228" s="32"/>
      <c r="OBU228" s="20"/>
      <c r="OBV228" s="18"/>
      <c r="OBW228" s="19"/>
      <c r="OBX228" s="28"/>
      <c r="OBY228" s="32"/>
      <c r="OBZ228" s="20"/>
      <c r="OCA228" s="18"/>
      <c r="OCB228" s="19"/>
      <c r="OCC228" s="28"/>
      <c r="OCD228" s="32"/>
      <c r="OCE228" s="20"/>
      <c r="OCF228" s="18"/>
      <c r="OCG228" s="19"/>
      <c r="OCH228" s="28"/>
      <c r="OCI228" s="32"/>
      <c r="OCJ228" s="20"/>
      <c r="OCK228" s="18"/>
      <c r="OCL228" s="19"/>
      <c r="OCM228" s="28"/>
      <c r="OCN228" s="32"/>
      <c r="OCO228" s="20"/>
      <c r="OCP228" s="18"/>
      <c r="OCQ228" s="19"/>
      <c r="OCR228" s="28"/>
      <c r="OCS228" s="32"/>
      <c r="OCT228" s="20"/>
      <c r="OCU228" s="18"/>
      <c r="OCV228" s="19"/>
      <c r="OCW228" s="28"/>
      <c r="OCX228" s="32"/>
      <c r="OCY228" s="20"/>
      <c r="OCZ228" s="18"/>
      <c r="ODA228" s="19"/>
      <c r="ODB228" s="28"/>
      <c r="ODC228" s="32"/>
      <c r="ODD228" s="20"/>
      <c r="ODE228" s="18"/>
      <c r="ODF228" s="19"/>
      <c r="ODG228" s="28"/>
      <c r="ODH228" s="32"/>
      <c r="ODI228" s="20"/>
      <c r="ODJ228" s="18"/>
      <c r="ODK228" s="19"/>
      <c r="ODL228" s="28"/>
      <c r="ODM228" s="32"/>
      <c r="ODN228" s="20"/>
      <c r="ODO228" s="18"/>
      <c r="ODP228" s="19"/>
      <c r="ODQ228" s="28"/>
      <c r="ODR228" s="32"/>
      <c r="ODS228" s="20"/>
      <c r="ODT228" s="18"/>
      <c r="ODU228" s="19"/>
      <c r="ODV228" s="28"/>
      <c r="ODW228" s="32"/>
      <c r="ODX228" s="20"/>
      <c r="ODY228" s="18"/>
      <c r="ODZ228" s="19"/>
      <c r="OEA228" s="28"/>
      <c r="OEB228" s="32"/>
      <c r="OEC228" s="20"/>
      <c r="OED228" s="18"/>
      <c r="OEE228" s="19"/>
      <c r="OEF228" s="28"/>
      <c r="OEG228" s="32"/>
      <c r="OEH228" s="20"/>
      <c r="OEI228" s="18"/>
      <c r="OEJ228" s="19"/>
      <c r="OEK228" s="28"/>
      <c r="OEL228" s="32"/>
      <c r="OEM228" s="20"/>
      <c r="OEN228" s="18"/>
      <c r="OEO228" s="19"/>
      <c r="OEP228" s="28"/>
      <c r="OEQ228" s="32"/>
      <c r="OER228" s="20"/>
      <c r="OES228" s="18"/>
      <c r="OET228" s="19"/>
      <c r="OEU228" s="28"/>
      <c r="OEV228" s="32"/>
      <c r="OEW228" s="20"/>
      <c r="OEX228" s="18"/>
      <c r="OEY228" s="19"/>
      <c r="OEZ228" s="28"/>
      <c r="OFA228" s="32"/>
      <c r="OFB228" s="20"/>
      <c r="OFC228" s="18"/>
      <c r="OFD228" s="19"/>
      <c r="OFE228" s="28"/>
      <c r="OFF228" s="32"/>
      <c r="OFG228" s="20"/>
      <c r="OFH228" s="18"/>
      <c r="OFI228" s="19"/>
      <c r="OFJ228" s="28"/>
      <c r="OFK228" s="32"/>
      <c r="OFL228" s="20"/>
      <c r="OFM228" s="18"/>
      <c r="OFN228" s="19"/>
      <c r="OFO228" s="28"/>
      <c r="OFP228" s="32"/>
      <c r="OFQ228" s="20"/>
      <c r="OFR228" s="18"/>
      <c r="OFS228" s="19"/>
      <c r="OFT228" s="28"/>
      <c r="OFU228" s="32"/>
      <c r="OFV228" s="20"/>
      <c r="OFW228" s="18"/>
      <c r="OFX228" s="19"/>
      <c r="OFY228" s="28"/>
      <c r="OFZ228" s="32"/>
      <c r="OGA228" s="20"/>
      <c r="OGB228" s="18"/>
      <c r="OGC228" s="19"/>
      <c r="OGD228" s="28"/>
      <c r="OGE228" s="32"/>
      <c r="OGF228" s="20"/>
      <c r="OGG228" s="18"/>
      <c r="OGH228" s="19"/>
      <c r="OGI228" s="28"/>
      <c r="OGJ228" s="32"/>
      <c r="OGK228" s="20"/>
      <c r="OGL228" s="18"/>
      <c r="OGM228" s="19"/>
      <c r="OGN228" s="28"/>
      <c r="OGO228" s="32"/>
      <c r="OGP228" s="20"/>
      <c r="OGQ228" s="18"/>
      <c r="OGR228" s="19"/>
      <c r="OGS228" s="28"/>
      <c r="OGT228" s="32"/>
      <c r="OGU228" s="20"/>
      <c r="OGV228" s="18"/>
      <c r="OGW228" s="19"/>
      <c r="OGX228" s="28"/>
      <c r="OGY228" s="32"/>
      <c r="OGZ228" s="20"/>
      <c r="OHA228" s="18"/>
      <c r="OHB228" s="19"/>
      <c r="OHC228" s="28"/>
      <c r="OHD228" s="32"/>
      <c r="OHE228" s="20"/>
      <c r="OHF228" s="18"/>
      <c r="OHG228" s="19"/>
      <c r="OHH228" s="28"/>
      <c r="OHI228" s="32"/>
      <c r="OHJ228" s="20"/>
      <c r="OHK228" s="18"/>
      <c r="OHL228" s="19"/>
      <c r="OHM228" s="28"/>
      <c r="OHN228" s="32"/>
      <c r="OHO228" s="20"/>
      <c r="OHP228" s="18"/>
      <c r="OHQ228" s="19"/>
      <c r="OHR228" s="28"/>
      <c r="OHS228" s="32"/>
      <c r="OHT228" s="20"/>
      <c r="OHU228" s="18"/>
      <c r="OHV228" s="19"/>
      <c r="OHW228" s="28"/>
      <c r="OHX228" s="32"/>
      <c r="OHY228" s="20"/>
      <c r="OHZ228" s="18"/>
      <c r="OIA228" s="19"/>
      <c r="OIB228" s="28"/>
      <c r="OIC228" s="32"/>
      <c r="OID228" s="20"/>
      <c r="OIE228" s="18"/>
      <c r="OIF228" s="19"/>
      <c r="OIG228" s="28"/>
      <c r="OIH228" s="32"/>
      <c r="OII228" s="20"/>
      <c r="OIJ228" s="18"/>
      <c r="OIK228" s="19"/>
      <c r="OIL228" s="28"/>
      <c r="OIM228" s="32"/>
      <c r="OIN228" s="20"/>
      <c r="OIO228" s="18"/>
      <c r="OIP228" s="19"/>
      <c r="OIQ228" s="28"/>
      <c r="OIR228" s="32"/>
      <c r="OIS228" s="20"/>
      <c r="OIT228" s="18"/>
      <c r="OIU228" s="19"/>
      <c r="OIV228" s="28"/>
      <c r="OIW228" s="32"/>
      <c r="OIX228" s="20"/>
      <c r="OIY228" s="18"/>
      <c r="OIZ228" s="19"/>
      <c r="OJA228" s="28"/>
      <c r="OJB228" s="32"/>
      <c r="OJC228" s="20"/>
      <c r="OJD228" s="18"/>
      <c r="OJE228" s="19"/>
      <c r="OJF228" s="28"/>
      <c r="OJG228" s="32"/>
      <c r="OJH228" s="20"/>
      <c r="OJI228" s="18"/>
      <c r="OJJ228" s="19"/>
      <c r="OJK228" s="28"/>
      <c r="OJL228" s="32"/>
      <c r="OJM228" s="20"/>
      <c r="OJN228" s="18"/>
      <c r="OJO228" s="19"/>
      <c r="OJP228" s="28"/>
      <c r="OJQ228" s="32"/>
      <c r="OJR228" s="20"/>
      <c r="OJS228" s="18"/>
      <c r="OJT228" s="19"/>
      <c r="OJU228" s="28"/>
      <c r="OJV228" s="32"/>
      <c r="OJW228" s="20"/>
      <c r="OJX228" s="18"/>
      <c r="OJY228" s="19"/>
      <c r="OJZ228" s="28"/>
      <c r="OKA228" s="32"/>
      <c r="OKB228" s="20"/>
      <c r="OKC228" s="18"/>
      <c r="OKD228" s="19"/>
      <c r="OKE228" s="28"/>
      <c r="OKF228" s="32"/>
      <c r="OKG228" s="20"/>
      <c r="OKH228" s="18"/>
      <c r="OKI228" s="19"/>
      <c r="OKJ228" s="28"/>
      <c r="OKK228" s="32"/>
      <c r="OKL228" s="20"/>
      <c r="OKM228" s="18"/>
      <c r="OKN228" s="19"/>
      <c r="OKO228" s="28"/>
      <c r="OKP228" s="32"/>
      <c r="OKQ228" s="20"/>
      <c r="OKR228" s="18"/>
      <c r="OKS228" s="19"/>
      <c r="OKT228" s="28"/>
      <c r="OKU228" s="32"/>
      <c r="OKV228" s="20"/>
      <c r="OKW228" s="18"/>
      <c r="OKX228" s="19"/>
      <c r="OKY228" s="28"/>
      <c r="OKZ228" s="32"/>
      <c r="OLA228" s="20"/>
      <c r="OLB228" s="18"/>
      <c r="OLC228" s="19"/>
      <c r="OLD228" s="28"/>
      <c r="OLE228" s="32"/>
      <c r="OLF228" s="20"/>
      <c r="OLG228" s="18"/>
      <c r="OLH228" s="19"/>
      <c r="OLI228" s="28"/>
      <c r="OLJ228" s="32"/>
      <c r="OLK228" s="20"/>
      <c r="OLL228" s="18"/>
      <c r="OLM228" s="19"/>
      <c r="OLN228" s="28"/>
      <c r="OLO228" s="32"/>
      <c r="OLP228" s="20"/>
      <c r="OLQ228" s="18"/>
      <c r="OLR228" s="19"/>
      <c r="OLS228" s="28"/>
      <c r="OLT228" s="32"/>
      <c r="OLU228" s="20"/>
      <c r="OLV228" s="18"/>
      <c r="OLW228" s="19"/>
      <c r="OLX228" s="28"/>
      <c r="OLY228" s="32"/>
      <c r="OLZ228" s="20"/>
      <c r="OMA228" s="18"/>
      <c r="OMB228" s="19"/>
      <c r="OMC228" s="28"/>
      <c r="OMD228" s="32"/>
      <c r="OME228" s="20"/>
      <c r="OMF228" s="18"/>
      <c r="OMG228" s="19"/>
      <c r="OMH228" s="28"/>
      <c r="OMI228" s="32"/>
      <c r="OMJ228" s="20"/>
      <c r="OMK228" s="18"/>
      <c r="OML228" s="19"/>
      <c r="OMM228" s="28"/>
      <c r="OMN228" s="32"/>
      <c r="OMO228" s="20"/>
      <c r="OMP228" s="18"/>
      <c r="OMQ228" s="19"/>
      <c r="OMR228" s="28"/>
      <c r="OMS228" s="32"/>
      <c r="OMT228" s="20"/>
      <c r="OMU228" s="18"/>
      <c r="OMV228" s="19"/>
      <c r="OMW228" s="28"/>
      <c r="OMX228" s="32"/>
      <c r="OMY228" s="20"/>
      <c r="OMZ228" s="18"/>
      <c r="ONA228" s="19"/>
      <c r="ONB228" s="28"/>
      <c r="ONC228" s="32"/>
      <c r="OND228" s="20"/>
      <c r="ONE228" s="18"/>
      <c r="ONF228" s="19"/>
      <c r="ONG228" s="28"/>
      <c r="ONH228" s="32"/>
      <c r="ONI228" s="20"/>
      <c r="ONJ228" s="18"/>
      <c r="ONK228" s="19"/>
      <c r="ONL228" s="28"/>
      <c r="ONM228" s="32"/>
      <c r="ONN228" s="20"/>
      <c r="ONO228" s="18"/>
      <c r="ONP228" s="19"/>
      <c r="ONQ228" s="28"/>
      <c r="ONR228" s="32"/>
      <c r="ONS228" s="20"/>
      <c r="ONT228" s="18"/>
      <c r="ONU228" s="19"/>
      <c r="ONV228" s="28"/>
      <c r="ONW228" s="32"/>
      <c r="ONX228" s="20"/>
      <c r="ONY228" s="18"/>
      <c r="ONZ228" s="19"/>
      <c r="OOA228" s="28"/>
      <c r="OOB228" s="32"/>
      <c r="OOC228" s="20"/>
      <c r="OOD228" s="18"/>
      <c r="OOE228" s="19"/>
      <c r="OOF228" s="28"/>
      <c r="OOG228" s="32"/>
      <c r="OOH228" s="20"/>
      <c r="OOI228" s="18"/>
      <c r="OOJ228" s="19"/>
      <c r="OOK228" s="28"/>
      <c r="OOL228" s="32"/>
      <c r="OOM228" s="20"/>
      <c r="OON228" s="18"/>
      <c r="OOO228" s="19"/>
      <c r="OOP228" s="28"/>
      <c r="OOQ228" s="32"/>
      <c r="OOR228" s="20"/>
      <c r="OOS228" s="18"/>
      <c r="OOT228" s="19"/>
      <c r="OOU228" s="28"/>
      <c r="OOV228" s="32"/>
      <c r="OOW228" s="20"/>
      <c r="OOX228" s="18"/>
      <c r="OOY228" s="19"/>
      <c r="OOZ228" s="28"/>
      <c r="OPA228" s="32"/>
      <c r="OPB228" s="20"/>
      <c r="OPC228" s="18"/>
      <c r="OPD228" s="19"/>
      <c r="OPE228" s="28"/>
      <c r="OPF228" s="32"/>
      <c r="OPG228" s="20"/>
      <c r="OPH228" s="18"/>
      <c r="OPI228" s="19"/>
      <c r="OPJ228" s="28"/>
      <c r="OPK228" s="32"/>
      <c r="OPL228" s="20"/>
      <c r="OPM228" s="18"/>
      <c r="OPN228" s="19"/>
      <c r="OPO228" s="28"/>
      <c r="OPP228" s="32"/>
      <c r="OPQ228" s="20"/>
      <c r="OPR228" s="18"/>
      <c r="OPS228" s="19"/>
      <c r="OPT228" s="28"/>
      <c r="OPU228" s="32"/>
      <c r="OPV228" s="20"/>
      <c r="OPW228" s="18"/>
      <c r="OPX228" s="19"/>
      <c r="OPY228" s="28"/>
      <c r="OPZ228" s="32"/>
      <c r="OQA228" s="20"/>
      <c r="OQB228" s="18"/>
      <c r="OQC228" s="19"/>
      <c r="OQD228" s="28"/>
      <c r="OQE228" s="32"/>
      <c r="OQF228" s="20"/>
      <c r="OQG228" s="18"/>
      <c r="OQH228" s="19"/>
      <c r="OQI228" s="28"/>
      <c r="OQJ228" s="32"/>
      <c r="OQK228" s="20"/>
      <c r="OQL228" s="18"/>
      <c r="OQM228" s="19"/>
      <c r="OQN228" s="28"/>
      <c r="OQO228" s="32"/>
      <c r="OQP228" s="20"/>
      <c r="OQQ228" s="18"/>
      <c r="OQR228" s="19"/>
      <c r="OQS228" s="28"/>
      <c r="OQT228" s="32"/>
      <c r="OQU228" s="20"/>
      <c r="OQV228" s="18"/>
      <c r="OQW228" s="19"/>
      <c r="OQX228" s="28"/>
      <c r="OQY228" s="32"/>
      <c r="OQZ228" s="20"/>
      <c r="ORA228" s="18"/>
      <c r="ORB228" s="19"/>
      <c r="ORC228" s="28"/>
      <c r="ORD228" s="32"/>
      <c r="ORE228" s="20"/>
      <c r="ORF228" s="18"/>
      <c r="ORG228" s="19"/>
      <c r="ORH228" s="28"/>
      <c r="ORI228" s="32"/>
      <c r="ORJ228" s="20"/>
      <c r="ORK228" s="18"/>
      <c r="ORL228" s="19"/>
      <c r="ORM228" s="28"/>
      <c r="ORN228" s="32"/>
      <c r="ORO228" s="20"/>
      <c r="ORP228" s="18"/>
      <c r="ORQ228" s="19"/>
      <c r="ORR228" s="28"/>
      <c r="ORS228" s="32"/>
      <c r="ORT228" s="20"/>
      <c r="ORU228" s="18"/>
      <c r="ORV228" s="19"/>
      <c r="ORW228" s="28"/>
      <c r="ORX228" s="32"/>
      <c r="ORY228" s="20"/>
      <c r="ORZ228" s="18"/>
      <c r="OSA228" s="19"/>
      <c r="OSB228" s="28"/>
      <c r="OSC228" s="32"/>
      <c r="OSD228" s="20"/>
      <c r="OSE228" s="18"/>
      <c r="OSF228" s="19"/>
      <c r="OSG228" s="28"/>
      <c r="OSH228" s="32"/>
      <c r="OSI228" s="20"/>
      <c r="OSJ228" s="18"/>
      <c r="OSK228" s="19"/>
      <c r="OSL228" s="28"/>
      <c r="OSM228" s="32"/>
      <c r="OSN228" s="20"/>
      <c r="OSO228" s="18"/>
      <c r="OSP228" s="19"/>
      <c r="OSQ228" s="28"/>
      <c r="OSR228" s="32"/>
      <c r="OSS228" s="20"/>
      <c r="OST228" s="18"/>
      <c r="OSU228" s="19"/>
      <c r="OSV228" s="28"/>
      <c r="OSW228" s="32"/>
      <c r="OSX228" s="20"/>
      <c r="OSY228" s="18"/>
      <c r="OSZ228" s="19"/>
      <c r="OTA228" s="28"/>
      <c r="OTB228" s="32"/>
      <c r="OTC228" s="20"/>
      <c r="OTD228" s="18"/>
      <c r="OTE228" s="19"/>
      <c r="OTF228" s="28"/>
      <c r="OTG228" s="32"/>
      <c r="OTH228" s="20"/>
      <c r="OTI228" s="18"/>
      <c r="OTJ228" s="19"/>
      <c r="OTK228" s="28"/>
      <c r="OTL228" s="32"/>
      <c r="OTM228" s="20"/>
      <c r="OTN228" s="18"/>
      <c r="OTO228" s="19"/>
      <c r="OTP228" s="28"/>
      <c r="OTQ228" s="32"/>
      <c r="OTR228" s="20"/>
      <c r="OTS228" s="18"/>
      <c r="OTT228" s="19"/>
      <c r="OTU228" s="28"/>
      <c r="OTV228" s="32"/>
      <c r="OTW228" s="20"/>
      <c r="OTX228" s="18"/>
      <c r="OTY228" s="19"/>
      <c r="OTZ228" s="28"/>
      <c r="OUA228" s="32"/>
      <c r="OUB228" s="20"/>
      <c r="OUC228" s="18"/>
      <c r="OUD228" s="19"/>
      <c r="OUE228" s="28"/>
      <c r="OUF228" s="32"/>
      <c r="OUG228" s="20"/>
      <c r="OUH228" s="18"/>
      <c r="OUI228" s="19"/>
      <c r="OUJ228" s="28"/>
      <c r="OUK228" s="32"/>
      <c r="OUL228" s="20"/>
      <c r="OUM228" s="18"/>
      <c r="OUN228" s="19"/>
      <c r="OUO228" s="28"/>
      <c r="OUP228" s="32"/>
      <c r="OUQ228" s="20"/>
      <c r="OUR228" s="18"/>
      <c r="OUS228" s="19"/>
      <c r="OUT228" s="28"/>
      <c r="OUU228" s="32"/>
      <c r="OUV228" s="20"/>
      <c r="OUW228" s="18"/>
      <c r="OUX228" s="19"/>
      <c r="OUY228" s="28"/>
      <c r="OUZ228" s="32"/>
      <c r="OVA228" s="20"/>
      <c r="OVB228" s="18"/>
      <c r="OVC228" s="19"/>
      <c r="OVD228" s="28"/>
      <c r="OVE228" s="32"/>
      <c r="OVF228" s="20"/>
      <c r="OVG228" s="18"/>
      <c r="OVH228" s="19"/>
      <c r="OVI228" s="28"/>
      <c r="OVJ228" s="32"/>
      <c r="OVK228" s="20"/>
      <c r="OVL228" s="18"/>
      <c r="OVM228" s="19"/>
      <c r="OVN228" s="28"/>
      <c r="OVO228" s="32"/>
      <c r="OVP228" s="20"/>
      <c r="OVQ228" s="18"/>
      <c r="OVR228" s="19"/>
      <c r="OVS228" s="28"/>
      <c r="OVT228" s="32"/>
      <c r="OVU228" s="20"/>
      <c r="OVV228" s="18"/>
      <c r="OVW228" s="19"/>
      <c r="OVX228" s="28"/>
      <c r="OVY228" s="32"/>
      <c r="OVZ228" s="20"/>
      <c r="OWA228" s="18"/>
      <c r="OWB228" s="19"/>
      <c r="OWC228" s="28"/>
      <c r="OWD228" s="32"/>
      <c r="OWE228" s="20"/>
      <c r="OWF228" s="18"/>
      <c r="OWG228" s="19"/>
      <c r="OWH228" s="28"/>
      <c r="OWI228" s="32"/>
      <c r="OWJ228" s="20"/>
      <c r="OWK228" s="18"/>
      <c r="OWL228" s="19"/>
      <c r="OWM228" s="28"/>
      <c r="OWN228" s="32"/>
      <c r="OWO228" s="20"/>
      <c r="OWP228" s="18"/>
      <c r="OWQ228" s="19"/>
      <c r="OWR228" s="28"/>
      <c r="OWS228" s="32"/>
      <c r="OWT228" s="20"/>
      <c r="OWU228" s="18"/>
      <c r="OWV228" s="19"/>
      <c r="OWW228" s="28"/>
      <c r="OWX228" s="32"/>
      <c r="OWY228" s="20"/>
      <c r="OWZ228" s="18"/>
      <c r="OXA228" s="19"/>
      <c r="OXB228" s="28"/>
      <c r="OXC228" s="32"/>
      <c r="OXD228" s="20"/>
      <c r="OXE228" s="18"/>
      <c r="OXF228" s="19"/>
      <c r="OXG228" s="28"/>
      <c r="OXH228" s="32"/>
      <c r="OXI228" s="20"/>
      <c r="OXJ228" s="18"/>
      <c r="OXK228" s="19"/>
      <c r="OXL228" s="28"/>
      <c r="OXM228" s="32"/>
      <c r="OXN228" s="20"/>
      <c r="OXO228" s="18"/>
      <c r="OXP228" s="19"/>
      <c r="OXQ228" s="28"/>
      <c r="OXR228" s="32"/>
      <c r="OXS228" s="20"/>
      <c r="OXT228" s="18"/>
      <c r="OXU228" s="19"/>
      <c r="OXV228" s="28"/>
      <c r="OXW228" s="32"/>
      <c r="OXX228" s="20"/>
      <c r="OXY228" s="18"/>
      <c r="OXZ228" s="19"/>
      <c r="OYA228" s="28"/>
      <c r="OYB228" s="32"/>
      <c r="OYC228" s="20"/>
      <c r="OYD228" s="18"/>
      <c r="OYE228" s="19"/>
      <c r="OYF228" s="28"/>
      <c r="OYG228" s="32"/>
      <c r="OYH228" s="20"/>
      <c r="OYI228" s="18"/>
      <c r="OYJ228" s="19"/>
      <c r="OYK228" s="28"/>
      <c r="OYL228" s="32"/>
      <c r="OYM228" s="20"/>
      <c r="OYN228" s="18"/>
      <c r="OYO228" s="19"/>
      <c r="OYP228" s="28"/>
      <c r="OYQ228" s="32"/>
      <c r="OYR228" s="20"/>
      <c r="OYS228" s="18"/>
      <c r="OYT228" s="19"/>
      <c r="OYU228" s="28"/>
      <c r="OYV228" s="32"/>
      <c r="OYW228" s="20"/>
      <c r="OYX228" s="18"/>
      <c r="OYY228" s="19"/>
      <c r="OYZ228" s="28"/>
      <c r="OZA228" s="32"/>
      <c r="OZB228" s="20"/>
      <c r="OZC228" s="18"/>
      <c r="OZD228" s="19"/>
      <c r="OZE228" s="28"/>
      <c r="OZF228" s="32"/>
      <c r="OZG228" s="20"/>
      <c r="OZH228" s="18"/>
      <c r="OZI228" s="19"/>
      <c r="OZJ228" s="28"/>
      <c r="OZK228" s="32"/>
      <c r="OZL228" s="20"/>
      <c r="OZM228" s="18"/>
      <c r="OZN228" s="19"/>
      <c r="OZO228" s="28"/>
      <c r="OZP228" s="32"/>
      <c r="OZQ228" s="20"/>
      <c r="OZR228" s="18"/>
      <c r="OZS228" s="19"/>
      <c r="OZT228" s="28"/>
      <c r="OZU228" s="32"/>
      <c r="OZV228" s="20"/>
      <c r="OZW228" s="18"/>
      <c r="OZX228" s="19"/>
      <c r="OZY228" s="28"/>
      <c r="OZZ228" s="32"/>
      <c r="PAA228" s="20"/>
      <c r="PAB228" s="18"/>
      <c r="PAC228" s="19"/>
      <c r="PAD228" s="28"/>
      <c r="PAE228" s="32"/>
      <c r="PAF228" s="20"/>
      <c r="PAG228" s="18"/>
      <c r="PAH228" s="19"/>
      <c r="PAI228" s="28"/>
      <c r="PAJ228" s="32"/>
      <c r="PAK228" s="20"/>
      <c r="PAL228" s="18"/>
      <c r="PAM228" s="19"/>
      <c r="PAN228" s="28"/>
      <c r="PAO228" s="32"/>
      <c r="PAP228" s="20"/>
      <c r="PAQ228" s="18"/>
      <c r="PAR228" s="19"/>
      <c r="PAS228" s="28"/>
      <c r="PAT228" s="32"/>
      <c r="PAU228" s="20"/>
      <c r="PAV228" s="18"/>
      <c r="PAW228" s="19"/>
      <c r="PAX228" s="28"/>
      <c r="PAY228" s="32"/>
      <c r="PAZ228" s="20"/>
      <c r="PBA228" s="18"/>
      <c r="PBB228" s="19"/>
      <c r="PBC228" s="28"/>
      <c r="PBD228" s="32"/>
      <c r="PBE228" s="20"/>
      <c r="PBF228" s="18"/>
      <c r="PBG228" s="19"/>
      <c r="PBH228" s="28"/>
      <c r="PBI228" s="32"/>
      <c r="PBJ228" s="20"/>
      <c r="PBK228" s="18"/>
      <c r="PBL228" s="19"/>
      <c r="PBM228" s="28"/>
      <c r="PBN228" s="32"/>
      <c r="PBO228" s="20"/>
      <c r="PBP228" s="18"/>
      <c r="PBQ228" s="19"/>
      <c r="PBR228" s="28"/>
      <c r="PBS228" s="32"/>
      <c r="PBT228" s="20"/>
      <c r="PBU228" s="18"/>
      <c r="PBV228" s="19"/>
      <c r="PBW228" s="28"/>
      <c r="PBX228" s="32"/>
      <c r="PBY228" s="20"/>
      <c r="PBZ228" s="18"/>
      <c r="PCA228" s="19"/>
      <c r="PCB228" s="28"/>
      <c r="PCC228" s="32"/>
      <c r="PCD228" s="20"/>
      <c r="PCE228" s="18"/>
      <c r="PCF228" s="19"/>
      <c r="PCG228" s="28"/>
      <c r="PCH228" s="32"/>
      <c r="PCI228" s="20"/>
      <c r="PCJ228" s="18"/>
      <c r="PCK228" s="19"/>
      <c r="PCL228" s="28"/>
      <c r="PCM228" s="32"/>
      <c r="PCN228" s="20"/>
      <c r="PCO228" s="18"/>
      <c r="PCP228" s="19"/>
      <c r="PCQ228" s="28"/>
      <c r="PCR228" s="32"/>
      <c r="PCS228" s="20"/>
      <c r="PCT228" s="18"/>
      <c r="PCU228" s="19"/>
      <c r="PCV228" s="28"/>
      <c r="PCW228" s="32"/>
      <c r="PCX228" s="20"/>
      <c r="PCY228" s="18"/>
      <c r="PCZ228" s="19"/>
      <c r="PDA228" s="28"/>
      <c r="PDB228" s="32"/>
      <c r="PDC228" s="20"/>
      <c r="PDD228" s="18"/>
      <c r="PDE228" s="19"/>
      <c r="PDF228" s="28"/>
      <c r="PDG228" s="32"/>
      <c r="PDH228" s="20"/>
      <c r="PDI228" s="18"/>
      <c r="PDJ228" s="19"/>
      <c r="PDK228" s="28"/>
      <c r="PDL228" s="32"/>
      <c r="PDM228" s="20"/>
      <c r="PDN228" s="18"/>
      <c r="PDO228" s="19"/>
      <c r="PDP228" s="28"/>
      <c r="PDQ228" s="32"/>
      <c r="PDR228" s="20"/>
      <c r="PDS228" s="18"/>
      <c r="PDT228" s="19"/>
      <c r="PDU228" s="28"/>
      <c r="PDV228" s="32"/>
      <c r="PDW228" s="20"/>
      <c r="PDX228" s="18"/>
      <c r="PDY228" s="19"/>
      <c r="PDZ228" s="28"/>
      <c r="PEA228" s="32"/>
      <c r="PEB228" s="20"/>
      <c r="PEC228" s="18"/>
      <c r="PED228" s="19"/>
      <c r="PEE228" s="28"/>
      <c r="PEF228" s="32"/>
      <c r="PEG228" s="20"/>
      <c r="PEH228" s="18"/>
      <c r="PEI228" s="19"/>
      <c r="PEJ228" s="28"/>
      <c r="PEK228" s="32"/>
      <c r="PEL228" s="20"/>
      <c r="PEM228" s="18"/>
      <c r="PEN228" s="19"/>
      <c r="PEO228" s="28"/>
      <c r="PEP228" s="32"/>
      <c r="PEQ228" s="20"/>
      <c r="PER228" s="18"/>
      <c r="PES228" s="19"/>
      <c r="PET228" s="28"/>
      <c r="PEU228" s="32"/>
      <c r="PEV228" s="20"/>
      <c r="PEW228" s="18"/>
      <c r="PEX228" s="19"/>
      <c r="PEY228" s="28"/>
      <c r="PEZ228" s="32"/>
      <c r="PFA228" s="20"/>
      <c r="PFB228" s="18"/>
      <c r="PFC228" s="19"/>
      <c r="PFD228" s="28"/>
      <c r="PFE228" s="32"/>
      <c r="PFF228" s="20"/>
      <c r="PFG228" s="18"/>
      <c r="PFH228" s="19"/>
      <c r="PFI228" s="28"/>
      <c r="PFJ228" s="32"/>
      <c r="PFK228" s="20"/>
      <c r="PFL228" s="18"/>
      <c r="PFM228" s="19"/>
      <c r="PFN228" s="28"/>
      <c r="PFO228" s="32"/>
      <c r="PFP228" s="20"/>
      <c r="PFQ228" s="18"/>
      <c r="PFR228" s="19"/>
      <c r="PFS228" s="28"/>
      <c r="PFT228" s="32"/>
      <c r="PFU228" s="20"/>
      <c r="PFV228" s="18"/>
      <c r="PFW228" s="19"/>
      <c r="PFX228" s="28"/>
      <c r="PFY228" s="32"/>
      <c r="PFZ228" s="20"/>
      <c r="PGA228" s="18"/>
      <c r="PGB228" s="19"/>
      <c r="PGC228" s="28"/>
      <c r="PGD228" s="32"/>
      <c r="PGE228" s="20"/>
      <c r="PGF228" s="18"/>
      <c r="PGG228" s="19"/>
      <c r="PGH228" s="28"/>
      <c r="PGI228" s="32"/>
      <c r="PGJ228" s="20"/>
      <c r="PGK228" s="18"/>
      <c r="PGL228" s="19"/>
      <c r="PGM228" s="28"/>
      <c r="PGN228" s="32"/>
      <c r="PGO228" s="20"/>
      <c r="PGP228" s="18"/>
      <c r="PGQ228" s="19"/>
      <c r="PGR228" s="28"/>
      <c r="PGS228" s="32"/>
      <c r="PGT228" s="20"/>
      <c r="PGU228" s="18"/>
      <c r="PGV228" s="19"/>
      <c r="PGW228" s="28"/>
      <c r="PGX228" s="32"/>
      <c r="PGY228" s="20"/>
      <c r="PGZ228" s="18"/>
      <c r="PHA228" s="19"/>
      <c r="PHB228" s="28"/>
      <c r="PHC228" s="32"/>
      <c r="PHD228" s="20"/>
      <c r="PHE228" s="18"/>
      <c r="PHF228" s="19"/>
      <c r="PHG228" s="28"/>
      <c r="PHH228" s="32"/>
      <c r="PHI228" s="20"/>
      <c r="PHJ228" s="18"/>
      <c r="PHK228" s="19"/>
      <c r="PHL228" s="28"/>
      <c r="PHM228" s="32"/>
      <c r="PHN228" s="20"/>
      <c r="PHO228" s="18"/>
      <c r="PHP228" s="19"/>
      <c r="PHQ228" s="28"/>
      <c r="PHR228" s="32"/>
      <c r="PHS228" s="20"/>
      <c r="PHT228" s="18"/>
      <c r="PHU228" s="19"/>
      <c r="PHV228" s="28"/>
      <c r="PHW228" s="32"/>
      <c r="PHX228" s="20"/>
      <c r="PHY228" s="18"/>
      <c r="PHZ228" s="19"/>
      <c r="PIA228" s="28"/>
      <c r="PIB228" s="32"/>
      <c r="PIC228" s="20"/>
      <c r="PID228" s="18"/>
      <c r="PIE228" s="19"/>
      <c r="PIF228" s="28"/>
      <c r="PIG228" s="32"/>
      <c r="PIH228" s="20"/>
      <c r="PII228" s="18"/>
      <c r="PIJ228" s="19"/>
      <c r="PIK228" s="28"/>
      <c r="PIL228" s="32"/>
      <c r="PIM228" s="20"/>
      <c r="PIN228" s="18"/>
      <c r="PIO228" s="19"/>
      <c r="PIP228" s="28"/>
      <c r="PIQ228" s="32"/>
      <c r="PIR228" s="20"/>
      <c r="PIS228" s="18"/>
      <c r="PIT228" s="19"/>
      <c r="PIU228" s="28"/>
      <c r="PIV228" s="32"/>
      <c r="PIW228" s="20"/>
      <c r="PIX228" s="18"/>
      <c r="PIY228" s="19"/>
      <c r="PIZ228" s="28"/>
      <c r="PJA228" s="32"/>
      <c r="PJB228" s="20"/>
      <c r="PJC228" s="18"/>
      <c r="PJD228" s="19"/>
      <c r="PJE228" s="28"/>
      <c r="PJF228" s="32"/>
      <c r="PJG228" s="20"/>
      <c r="PJH228" s="18"/>
      <c r="PJI228" s="19"/>
      <c r="PJJ228" s="28"/>
      <c r="PJK228" s="32"/>
      <c r="PJL228" s="20"/>
      <c r="PJM228" s="18"/>
      <c r="PJN228" s="19"/>
      <c r="PJO228" s="28"/>
      <c r="PJP228" s="32"/>
      <c r="PJQ228" s="20"/>
      <c r="PJR228" s="18"/>
      <c r="PJS228" s="19"/>
      <c r="PJT228" s="28"/>
      <c r="PJU228" s="32"/>
      <c r="PJV228" s="20"/>
      <c r="PJW228" s="18"/>
      <c r="PJX228" s="19"/>
      <c r="PJY228" s="28"/>
      <c r="PJZ228" s="32"/>
      <c r="PKA228" s="20"/>
      <c r="PKB228" s="18"/>
      <c r="PKC228" s="19"/>
      <c r="PKD228" s="28"/>
      <c r="PKE228" s="32"/>
      <c r="PKF228" s="20"/>
      <c r="PKG228" s="18"/>
      <c r="PKH228" s="19"/>
      <c r="PKI228" s="28"/>
      <c r="PKJ228" s="32"/>
      <c r="PKK228" s="20"/>
      <c r="PKL228" s="18"/>
      <c r="PKM228" s="19"/>
      <c r="PKN228" s="28"/>
      <c r="PKO228" s="32"/>
      <c r="PKP228" s="20"/>
      <c r="PKQ228" s="18"/>
      <c r="PKR228" s="19"/>
      <c r="PKS228" s="28"/>
      <c r="PKT228" s="32"/>
      <c r="PKU228" s="20"/>
      <c r="PKV228" s="18"/>
      <c r="PKW228" s="19"/>
      <c r="PKX228" s="28"/>
      <c r="PKY228" s="32"/>
      <c r="PKZ228" s="20"/>
      <c r="PLA228" s="18"/>
      <c r="PLB228" s="19"/>
      <c r="PLC228" s="28"/>
      <c r="PLD228" s="32"/>
      <c r="PLE228" s="20"/>
      <c r="PLF228" s="18"/>
      <c r="PLG228" s="19"/>
      <c r="PLH228" s="28"/>
      <c r="PLI228" s="32"/>
      <c r="PLJ228" s="20"/>
      <c r="PLK228" s="18"/>
      <c r="PLL228" s="19"/>
      <c r="PLM228" s="28"/>
      <c r="PLN228" s="32"/>
      <c r="PLO228" s="20"/>
      <c r="PLP228" s="18"/>
      <c r="PLQ228" s="19"/>
      <c r="PLR228" s="28"/>
      <c r="PLS228" s="32"/>
      <c r="PLT228" s="20"/>
      <c r="PLU228" s="18"/>
      <c r="PLV228" s="19"/>
      <c r="PLW228" s="28"/>
      <c r="PLX228" s="32"/>
      <c r="PLY228" s="20"/>
      <c r="PLZ228" s="18"/>
      <c r="PMA228" s="19"/>
      <c r="PMB228" s="28"/>
      <c r="PMC228" s="32"/>
      <c r="PMD228" s="20"/>
      <c r="PME228" s="18"/>
      <c r="PMF228" s="19"/>
      <c r="PMG228" s="28"/>
      <c r="PMH228" s="32"/>
      <c r="PMI228" s="20"/>
      <c r="PMJ228" s="18"/>
      <c r="PMK228" s="19"/>
      <c r="PML228" s="28"/>
      <c r="PMM228" s="32"/>
      <c r="PMN228" s="20"/>
      <c r="PMO228" s="18"/>
      <c r="PMP228" s="19"/>
      <c r="PMQ228" s="28"/>
      <c r="PMR228" s="32"/>
      <c r="PMS228" s="20"/>
      <c r="PMT228" s="18"/>
      <c r="PMU228" s="19"/>
      <c r="PMV228" s="28"/>
      <c r="PMW228" s="32"/>
      <c r="PMX228" s="20"/>
      <c r="PMY228" s="18"/>
      <c r="PMZ228" s="19"/>
      <c r="PNA228" s="28"/>
      <c r="PNB228" s="32"/>
      <c r="PNC228" s="20"/>
      <c r="PND228" s="18"/>
      <c r="PNE228" s="19"/>
      <c r="PNF228" s="28"/>
      <c r="PNG228" s="32"/>
      <c r="PNH228" s="20"/>
      <c r="PNI228" s="18"/>
      <c r="PNJ228" s="19"/>
      <c r="PNK228" s="28"/>
      <c r="PNL228" s="32"/>
      <c r="PNM228" s="20"/>
      <c r="PNN228" s="18"/>
      <c r="PNO228" s="19"/>
      <c r="PNP228" s="28"/>
      <c r="PNQ228" s="32"/>
      <c r="PNR228" s="20"/>
      <c r="PNS228" s="18"/>
      <c r="PNT228" s="19"/>
      <c r="PNU228" s="28"/>
      <c r="PNV228" s="32"/>
      <c r="PNW228" s="20"/>
      <c r="PNX228" s="18"/>
      <c r="PNY228" s="19"/>
      <c r="PNZ228" s="28"/>
      <c r="POA228" s="32"/>
      <c r="POB228" s="20"/>
      <c r="POC228" s="18"/>
      <c r="POD228" s="19"/>
      <c r="POE228" s="28"/>
      <c r="POF228" s="32"/>
      <c r="POG228" s="20"/>
      <c r="POH228" s="18"/>
      <c r="POI228" s="19"/>
      <c r="POJ228" s="28"/>
      <c r="POK228" s="32"/>
      <c r="POL228" s="20"/>
      <c r="POM228" s="18"/>
      <c r="PON228" s="19"/>
      <c r="POO228" s="28"/>
      <c r="POP228" s="32"/>
      <c r="POQ228" s="20"/>
      <c r="POR228" s="18"/>
      <c r="POS228" s="19"/>
      <c r="POT228" s="28"/>
      <c r="POU228" s="32"/>
      <c r="POV228" s="20"/>
      <c r="POW228" s="18"/>
      <c r="POX228" s="19"/>
      <c r="POY228" s="28"/>
      <c r="POZ228" s="32"/>
      <c r="PPA228" s="20"/>
      <c r="PPB228" s="18"/>
      <c r="PPC228" s="19"/>
      <c r="PPD228" s="28"/>
      <c r="PPE228" s="32"/>
      <c r="PPF228" s="20"/>
      <c r="PPG228" s="18"/>
      <c r="PPH228" s="19"/>
      <c r="PPI228" s="28"/>
      <c r="PPJ228" s="32"/>
      <c r="PPK228" s="20"/>
      <c r="PPL228" s="18"/>
      <c r="PPM228" s="19"/>
      <c r="PPN228" s="28"/>
      <c r="PPO228" s="32"/>
      <c r="PPP228" s="20"/>
      <c r="PPQ228" s="18"/>
      <c r="PPR228" s="19"/>
      <c r="PPS228" s="28"/>
      <c r="PPT228" s="32"/>
      <c r="PPU228" s="20"/>
      <c r="PPV228" s="18"/>
      <c r="PPW228" s="19"/>
      <c r="PPX228" s="28"/>
      <c r="PPY228" s="32"/>
      <c r="PPZ228" s="20"/>
      <c r="PQA228" s="18"/>
      <c r="PQB228" s="19"/>
      <c r="PQC228" s="28"/>
      <c r="PQD228" s="32"/>
      <c r="PQE228" s="20"/>
      <c r="PQF228" s="18"/>
      <c r="PQG228" s="19"/>
      <c r="PQH228" s="28"/>
      <c r="PQI228" s="32"/>
      <c r="PQJ228" s="20"/>
      <c r="PQK228" s="18"/>
      <c r="PQL228" s="19"/>
      <c r="PQM228" s="28"/>
      <c r="PQN228" s="32"/>
      <c r="PQO228" s="20"/>
      <c r="PQP228" s="18"/>
      <c r="PQQ228" s="19"/>
      <c r="PQR228" s="28"/>
      <c r="PQS228" s="32"/>
      <c r="PQT228" s="20"/>
      <c r="PQU228" s="18"/>
      <c r="PQV228" s="19"/>
      <c r="PQW228" s="28"/>
      <c r="PQX228" s="32"/>
      <c r="PQY228" s="20"/>
      <c r="PQZ228" s="18"/>
      <c r="PRA228" s="19"/>
      <c r="PRB228" s="28"/>
      <c r="PRC228" s="32"/>
      <c r="PRD228" s="20"/>
      <c r="PRE228" s="18"/>
      <c r="PRF228" s="19"/>
      <c r="PRG228" s="28"/>
      <c r="PRH228" s="32"/>
      <c r="PRI228" s="20"/>
      <c r="PRJ228" s="18"/>
      <c r="PRK228" s="19"/>
      <c r="PRL228" s="28"/>
      <c r="PRM228" s="32"/>
      <c r="PRN228" s="20"/>
      <c r="PRO228" s="18"/>
      <c r="PRP228" s="19"/>
      <c r="PRQ228" s="28"/>
      <c r="PRR228" s="32"/>
      <c r="PRS228" s="20"/>
      <c r="PRT228" s="18"/>
      <c r="PRU228" s="19"/>
      <c r="PRV228" s="28"/>
      <c r="PRW228" s="32"/>
      <c r="PRX228" s="20"/>
      <c r="PRY228" s="18"/>
      <c r="PRZ228" s="19"/>
      <c r="PSA228" s="28"/>
      <c r="PSB228" s="32"/>
      <c r="PSC228" s="20"/>
      <c r="PSD228" s="18"/>
      <c r="PSE228" s="19"/>
      <c r="PSF228" s="28"/>
      <c r="PSG228" s="32"/>
      <c r="PSH228" s="20"/>
      <c r="PSI228" s="18"/>
      <c r="PSJ228" s="19"/>
      <c r="PSK228" s="28"/>
      <c r="PSL228" s="32"/>
      <c r="PSM228" s="20"/>
      <c r="PSN228" s="18"/>
      <c r="PSO228" s="19"/>
      <c r="PSP228" s="28"/>
      <c r="PSQ228" s="32"/>
      <c r="PSR228" s="20"/>
      <c r="PSS228" s="18"/>
      <c r="PST228" s="19"/>
      <c r="PSU228" s="28"/>
      <c r="PSV228" s="32"/>
      <c r="PSW228" s="20"/>
      <c r="PSX228" s="18"/>
      <c r="PSY228" s="19"/>
      <c r="PSZ228" s="28"/>
      <c r="PTA228" s="32"/>
      <c r="PTB228" s="20"/>
      <c r="PTC228" s="18"/>
      <c r="PTD228" s="19"/>
      <c r="PTE228" s="28"/>
      <c r="PTF228" s="32"/>
      <c r="PTG228" s="20"/>
      <c r="PTH228" s="18"/>
      <c r="PTI228" s="19"/>
      <c r="PTJ228" s="28"/>
      <c r="PTK228" s="32"/>
      <c r="PTL228" s="20"/>
      <c r="PTM228" s="18"/>
      <c r="PTN228" s="19"/>
      <c r="PTO228" s="28"/>
      <c r="PTP228" s="32"/>
      <c r="PTQ228" s="20"/>
      <c r="PTR228" s="18"/>
      <c r="PTS228" s="19"/>
      <c r="PTT228" s="28"/>
      <c r="PTU228" s="32"/>
      <c r="PTV228" s="20"/>
      <c r="PTW228" s="18"/>
      <c r="PTX228" s="19"/>
      <c r="PTY228" s="28"/>
      <c r="PTZ228" s="32"/>
      <c r="PUA228" s="20"/>
      <c r="PUB228" s="18"/>
      <c r="PUC228" s="19"/>
      <c r="PUD228" s="28"/>
      <c r="PUE228" s="32"/>
      <c r="PUF228" s="20"/>
      <c r="PUG228" s="18"/>
      <c r="PUH228" s="19"/>
      <c r="PUI228" s="28"/>
      <c r="PUJ228" s="32"/>
      <c r="PUK228" s="20"/>
      <c r="PUL228" s="18"/>
      <c r="PUM228" s="19"/>
      <c r="PUN228" s="28"/>
      <c r="PUO228" s="32"/>
      <c r="PUP228" s="20"/>
      <c r="PUQ228" s="18"/>
      <c r="PUR228" s="19"/>
      <c r="PUS228" s="28"/>
      <c r="PUT228" s="32"/>
      <c r="PUU228" s="20"/>
      <c r="PUV228" s="18"/>
      <c r="PUW228" s="19"/>
      <c r="PUX228" s="28"/>
      <c r="PUY228" s="32"/>
      <c r="PUZ228" s="20"/>
      <c r="PVA228" s="18"/>
      <c r="PVB228" s="19"/>
      <c r="PVC228" s="28"/>
      <c r="PVD228" s="32"/>
      <c r="PVE228" s="20"/>
      <c r="PVF228" s="18"/>
      <c r="PVG228" s="19"/>
      <c r="PVH228" s="28"/>
      <c r="PVI228" s="32"/>
      <c r="PVJ228" s="20"/>
      <c r="PVK228" s="18"/>
      <c r="PVL228" s="19"/>
      <c r="PVM228" s="28"/>
      <c r="PVN228" s="32"/>
      <c r="PVO228" s="20"/>
      <c r="PVP228" s="18"/>
      <c r="PVQ228" s="19"/>
      <c r="PVR228" s="28"/>
      <c r="PVS228" s="32"/>
      <c r="PVT228" s="20"/>
      <c r="PVU228" s="18"/>
      <c r="PVV228" s="19"/>
      <c r="PVW228" s="28"/>
      <c r="PVX228" s="32"/>
      <c r="PVY228" s="20"/>
      <c r="PVZ228" s="18"/>
      <c r="PWA228" s="19"/>
      <c r="PWB228" s="28"/>
      <c r="PWC228" s="32"/>
      <c r="PWD228" s="20"/>
      <c r="PWE228" s="18"/>
      <c r="PWF228" s="19"/>
      <c r="PWG228" s="28"/>
      <c r="PWH228" s="32"/>
      <c r="PWI228" s="20"/>
      <c r="PWJ228" s="18"/>
      <c r="PWK228" s="19"/>
      <c r="PWL228" s="28"/>
      <c r="PWM228" s="32"/>
      <c r="PWN228" s="20"/>
      <c r="PWO228" s="18"/>
      <c r="PWP228" s="19"/>
      <c r="PWQ228" s="28"/>
      <c r="PWR228" s="32"/>
      <c r="PWS228" s="20"/>
      <c r="PWT228" s="18"/>
      <c r="PWU228" s="19"/>
      <c r="PWV228" s="28"/>
      <c r="PWW228" s="32"/>
      <c r="PWX228" s="20"/>
      <c r="PWY228" s="18"/>
      <c r="PWZ228" s="19"/>
      <c r="PXA228" s="28"/>
      <c r="PXB228" s="32"/>
      <c r="PXC228" s="20"/>
      <c r="PXD228" s="18"/>
      <c r="PXE228" s="19"/>
      <c r="PXF228" s="28"/>
      <c r="PXG228" s="32"/>
      <c r="PXH228" s="20"/>
      <c r="PXI228" s="18"/>
      <c r="PXJ228" s="19"/>
      <c r="PXK228" s="28"/>
      <c r="PXL228" s="32"/>
      <c r="PXM228" s="20"/>
      <c r="PXN228" s="18"/>
      <c r="PXO228" s="19"/>
      <c r="PXP228" s="28"/>
      <c r="PXQ228" s="32"/>
      <c r="PXR228" s="20"/>
      <c r="PXS228" s="18"/>
      <c r="PXT228" s="19"/>
      <c r="PXU228" s="28"/>
      <c r="PXV228" s="32"/>
      <c r="PXW228" s="20"/>
      <c r="PXX228" s="18"/>
      <c r="PXY228" s="19"/>
      <c r="PXZ228" s="28"/>
      <c r="PYA228" s="32"/>
      <c r="PYB228" s="20"/>
      <c r="PYC228" s="18"/>
      <c r="PYD228" s="19"/>
      <c r="PYE228" s="28"/>
      <c r="PYF228" s="32"/>
      <c r="PYG228" s="20"/>
      <c r="PYH228" s="18"/>
      <c r="PYI228" s="19"/>
      <c r="PYJ228" s="28"/>
      <c r="PYK228" s="32"/>
      <c r="PYL228" s="20"/>
      <c r="PYM228" s="18"/>
      <c r="PYN228" s="19"/>
      <c r="PYO228" s="28"/>
      <c r="PYP228" s="32"/>
      <c r="PYQ228" s="20"/>
      <c r="PYR228" s="18"/>
      <c r="PYS228" s="19"/>
      <c r="PYT228" s="28"/>
      <c r="PYU228" s="32"/>
      <c r="PYV228" s="20"/>
      <c r="PYW228" s="18"/>
      <c r="PYX228" s="19"/>
      <c r="PYY228" s="28"/>
      <c r="PYZ228" s="32"/>
      <c r="PZA228" s="20"/>
      <c r="PZB228" s="18"/>
      <c r="PZC228" s="19"/>
      <c r="PZD228" s="28"/>
      <c r="PZE228" s="32"/>
      <c r="PZF228" s="20"/>
      <c r="PZG228" s="18"/>
      <c r="PZH228" s="19"/>
      <c r="PZI228" s="28"/>
      <c r="PZJ228" s="32"/>
      <c r="PZK228" s="20"/>
      <c r="PZL228" s="18"/>
      <c r="PZM228" s="19"/>
      <c r="PZN228" s="28"/>
      <c r="PZO228" s="32"/>
      <c r="PZP228" s="20"/>
      <c r="PZQ228" s="18"/>
      <c r="PZR228" s="19"/>
      <c r="PZS228" s="28"/>
      <c r="PZT228" s="32"/>
      <c r="PZU228" s="20"/>
      <c r="PZV228" s="18"/>
      <c r="PZW228" s="19"/>
      <c r="PZX228" s="28"/>
      <c r="PZY228" s="32"/>
      <c r="PZZ228" s="20"/>
      <c r="QAA228" s="18"/>
      <c r="QAB228" s="19"/>
      <c r="QAC228" s="28"/>
      <c r="QAD228" s="32"/>
      <c r="QAE228" s="20"/>
      <c r="QAF228" s="18"/>
      <c r="QAG228" s="19"/>
      <c r="QAH228" s="28"/>
      <c r="QAI228" s="32"/>
      <c r="QAJ228" s="20"/>
      <c r="QAK228" s="18"/>
      <c r="QAL228" s="19"/>
      <c r="QAM228" s="28"/>
      <c r="QAN228" s="32"/>
      <c r="QAO228" s="20"/>
      <c r="QAP228" s="18"/>
      <c r="QAQ228" s="19"/>
      <c r="QAR228" s="28"/>
      <c r="QAS228" s="32"/>
      <c r="QAT228" s="20"/>
      <c r="QAU228" s="18"/>
      <c r="QAV228" s="19"/>
      <c r="QAW228" s="28"/>
      <c r="QAX228" s="32"/>
      <c r="QAY228" s="20"/>
      <c r="QAZ228" s="18"/>
      <c r="QBA228" s="19"/>
      <c r="QBB228" s="28"/>
      <c r="QBC228" s="32"/>
      <c r="QBD228" s="20"/>
      <c r="QBE228" s="18"/>
      <c r="QBF228" s="19"/>
      <c r="QBG228" s="28"/>
      <c r="QBH228" s="32"/>
      <c r="QBI228" s="20"/>
      <c r="QBJ228" s="18"/>
      <c r="QBK228" s="19"/>
      <c r="QBL228" s="28"/>
      <c r="QBM228" s="32"/>
      <c r="QBN228" s="20"/>
      <c r="QBO228" s="18"/>
      <c r="QBP228" s="19"/>
      <c r="QBQ228" s="28"/>
      <c r="QBR228" s="32"/>
      <c r="QBS228" s="20"/>
      <c r="QBT228" s="18"/>
      <c r="QBU228" s="19"/>
      <c r="QBV228" s="28"/>
      <c r="QBW228" s="32"/>
      <c r="QBX228" s="20"/>
      <c r="QBY228" s="18"/>
      <c r="QBZ228" s="19"/>
      <c r="QCA228" s="28"/>
      <c r="QCB228" s="32"/>
      <c r="QCC228" s="20"/>
      <c r="QCD228" s="18"/>
      <c r="QCE228" s="19"/>
      <c r="QCF228" s="28"/>
      <c r="QCG228" s="32"/>
      <c r="QCH228" s="20"/>
      <c r="QCI228" s="18"/>
      <c r="QCJ228" s="19"/>
      <c r="QCK228" s="28"/>
      <c r="QCL228" s="32"/>
      <c r="QCM228" s="20"/>
      <c r="QCN228" s="18"/>
      <c r="QCO228" s="19"/>
      <c r="QCP228" s="28"/>
      <c r="QCQ228" s="32"/>
      <c r="QCR228" s="20"/>
      <c r="QCS228" s="18"/>
      <c r="QCT228" s="19"/>
      <c r="QCU228" s="28"/>
      <c r="QCV228" s="32"/>
      <c r="QCW228" s="20"/>
      <c r="QCX228" s="18"/>
      <c r="QCY228" s="19"/>
      <c r="QCZ228" s="28"/>
      <c r="QDA228" s="32"/>
      <c r="QDB228" s="20"/>
      <c r="QDC228" s="18"/>
      <c r="QDD228" s="19"/>
      <c r="QDE228" s="28"/>
      <c r="QDF228" s="32"/>
      <c r="QDG228" s="20"/>
      <c r="QDH228" s="18"/>
      <c r="QDI228" s="19"/>
      <c r="QDJ228" s="28"/>
      <c r="QDK228" s="32"/>
      <c r="QDL228" s="20"/>
      <c r="QDM228" s="18"/>
      <c r="QDN228" s="19"/>
      <c r="QDO228" s="28"/>
      <c r="QDP228" s="32"/>
      <c r="QDQ228" s="20"/>
      <c r="QDR228" s="18"/>
      <c r="QDS228" s="19"/>
      <c r="QDT228" s="28"/>
      <c r="QDU228" s="32"/>
      <c r="QDV228" s="20"/>
      <c r="QDW228" s="18"/>
      <c r="QDX228" s="19"/>
      <c r="QDY228" s="28"/>
      <c r="QDZ228" s="32"/>
      <c r="QEA228" s="20"/>
      <c r="QEB228" s="18"/>
      <c r="QEC228" s="19"/>
      <c r="QED228" s="28"/>
      <c r="QEE228" s="32"/>
      <c r="QEF228" s="20"/>
      <c r="QEG228" s="18"/>
      <c r="QEH228" s="19"/>
      <c r="QEI228" s="28"/>
      <c r="QEJ228" s="32"/>
      <c r="QEK228" s="20"/>
      <c r="QEL228" s="18"/>
      <c r="QEM228" s="19"/>
      <c r="QEN228" s="28"/>
      <c r="QEO228" s="32"/>
      <c r="QEP228" s="20"/>
      <c r="QEQ228" s="18"/>
      <c r="QER228" s="19"/>
      <c r="QES228" s="28"/>
      <c r="QET228" s="32"/>
      <c r="QEU228" s="20"/>
      <c r="QEV228" s="18"/>
      <c r="QEW228" s="19"/>
      <c r="QEX228" s="28"/>
      <c r="QEY228" s="32"/>
      <c r="QEZ228" s="20"/>
      <c r="QFA228" s="18"/>
      <c r="QFB228" s="19"/>
      <c r="QFC228" s="28"/>
      <c r="QFD228" s="32"/>
      <c r="QFE228" s="20"/>
      <c r="QFF228" s="18"/>
      <c r="QFG228" s="19"/>
      <c r="QFH228" s="28"/>
      <c r="QFI228" s="32"/>
      <c r="QFJ228" s="20"/>
      <c r="QFK228" s="18"/>
      <c r="QFL228" s="19"/>
      <c r="QFM228" s="28"/>
      <c r="QFN228" s="32"/>
      <c r="QFO228" s="20"/>
      <c r="QFP228" s="18"/>
      <c r="QFQ228" s="19"/>
      <c r="QFR228" s="28"/>
      <c r="QFS228" s="32"/>
      <c r="QFT228" s="20"/>
      <c r="QFU228" s="18"/>
      <c r="QFV228" s="19"/>
      <c r="QFW228" s="28"/>
      <c r="QFX228" s="32"/>
      <c r="QFY228" s="20"/>
      <c r="QFZ228" s="18"/>
      <c r="QGA228" s="19"/>
      <c r="QGB228" s="28"/>
      <c r="QGC228" s="32"/>
      <c r="QGD228" s="20"/>
      <c r="QGE228" s="18"/>
      <c r="QGF228" s="19"/>
      <c r="QGG228" s="28"/>
      <c r="QGH228" s="32"/>
      <c r="QGI228" s="20"/>
      <c r="QGJ228" s="18"/>
      <c r="QGK228" s="19"/>
      <c r="QGL228" s="28"/>
      <c r="QGM228" s="32"/>
      <c r="QGN228" s="20"/>
      <c r="QGO228" s="18"/>
      <c r="QGP228" s="19"/>
      <c r="QGQ228" s="28"/>
      <c r="QGR228" s="32"/>
      <c r="QGS228" s="20"/>
      <c r="QGT228" s="18"/>
      <c r="QGU228" s="19"/>
      <c r="QGV228" s="28"/>
      <c r="QGW228" s="32"/>
      <c r="QGX228" s="20"/>
      <c r="QGY228" s="18"/>
      <c r="QGZ228" s="19"/>
      <c r="QHA228" s="28"/>
      <c r="QHB228" s="32"/>
      <c r="QHC228" s="20"/>
      <c r="QHD228" s="18"/>
      <c r="QHE228" s="19"/>
      <c r="QHF228" s="28"/>
      <c r="QHG228" s="32"/>
      <c r="QHH228" s="20"/>
      <c r="QHI228" s="18"/>
      <c r="QHJ228" s="19"/>
      <c r="QHK228" s="28"/>
      <c r="QHL228" s="32"/>
      <c r="QHM228" s="20"/>
      <c r="QHN228" s="18"/>
      <c r="QHO228" s="19"/>
      <c r="QHP228" s="28"/>
      <c r="QHQ228" s="32"/>
      <c r="QHR228" s="20"/>
      <c r="QHS228" s="18"/>
      <c r="QHT228" s="19"/>
      <c r="QHU228" s="28"/>
      <c r="QHV228" s="32"/>
      <c r="QHW228" s="20"/>
      <c r="QHX228" s="18"/>
      <c r="QHY228" s="19"/>
      <c r="QHZ228" s="28"/>
      <c r="QIA228" s="32"/>
      <c r="QIB228" s="20"/>
      <c r="QIC228" s="18"/>
      <c r="QID228" s="19"/>
      <c r="QIE228" s="28"/>
      <c r="QIF228" s="32"/>
      <c r="QIG228" s="20"/>
      <c r="QIH228" s="18"/>
      <c r="QII228" s="19"/>
      <c r="QIJ228" s="28"/>
      <c r="QIK228" s="32"/>
      <c r="QIL228" s="20"/>
      <c r="QIM228" s="18"/>
      <c r="QIN228" s="19"/>
      <c r="QIO228" s="28"/>
      <c r="QIP228" s="32"/>
      <c r="QIQ228" s="20"/>
      <c r="QIR228" s="18"/>
      <c r="QIS228" s="19"/>
      <c r="QIT228" s="28"/>
      <c r="QIU228" s="32"/>
      <c r="QIV228" s="20"/>
      <c r="QIW228" s="18"/>
      <c r="QIX228" s="19"/>
      <c r="QIY228" s="28"/>
      <c r="QIZ228" s="32"/>
      <c r="QJA228" s="20"/>
      <c r="QJB228" s="18"/>
      <c r="QJC228" s="19"/>
      <c r="QJD228" s="28"/>
      <c r="QJE228" s="32"/>
      <c r="QJF228" s="20"/>
      <c r="QJG228" s="18"/>
      <c r="QJH228" s="19"/>
      <c r="QJI228" s="28"/>
      <c r="QJJ228" s="32"/>
      <c r="QJK228" s="20"/>
      <c r="QJL228" s="18"/>
      <c r="QJM228" s="19"/>
      <c r="QJN228" s="28"/>
      <c r="QJO228" s="32"/>
      <c r="QJP228" s="20"/>
      <c r="QJQ228" s="18"/>
      <c r="QJR228" s="19"/>
      <c r="QJS228" s="28"/>
      <c r="QJT228" s="32"/>
      <c r="QJU228" s="20"/>
      <c r="QJV228" s="18"/>
      <c r="QJW228" s="19"/>
      <c r="QJX228" s="28"/>
      <c r="QJY228" s="32"/>
      <c r="QJZ228" s="20"/>
      <c r="QKA228" s="18"/>
      <c r="QKB228" s="19"/>
      <c r="QKC228" s="28"/>
      <c r="QKD228" s="32"/>
      <c r="QKE228" s="20"/>
      <c r="QKF228" s="18"/>
      <c r="QKG228" s="19"/>
      <c r="QKH228" s="28"/>
      <c r="QKI228" s="32"/>
      <c r="QKJ228" s="20"/>
      <c r="QKK228" s="18"/>
      <c r="QKL228" s="19"/>
      <c r="QKM228" s="28"/>
      <c r="QKN228" s="32"/>
      <c r="QKO228" s="20"/>
      <c r="QKP228" s="18"/>
      <c r="QKQ228" s="19"/>
      <c r="QKR228" s="28"/>
      <c r="QKS228" s="32"/>
      <c r="QKT228" s="20"/>
      <c r="QKU228" s="18"/>
      <c r="QKV228" s="19"/>
      <c r="QKW228" s="28"/>
      <c r="QKX228" s="32"/>
      <c r="QKY228" s="20"/>
      <c r="QKZ228" s="18"/>
      <c r="QLA228" s="19"/>
      <c r="QLB228" s="28"/>
      <c r="QLC228" s="32"/>
      <c r="QLD228" s="20"/>
      <c r="QLE228" s="18"/>
      <c r="QLF228" s="19"/>
      <c r="QLG228" s="28"/>
      <c r="QLH228" s="32"/>
      <c r="QLI228" s="20"/>
      <c r="QLJ228" s="18"/>
      <c r="QLK228" s="19"/>
      <c r="QLL228" s="28"/>
      <c r="QLM228" s="32"/>
      <c r="QLN228" s="20"/>
      <c r="QLO228" s="18"/>
      <c r="QLP228" s="19"/>
      <c r="QLQ228" s="28"/>
      <c r="QLR228" s="32"/>
      <c r="QLS228" s="20"/>
      <c r="QLT228" s="18"/>
      <c r="QLU228" s="19"/>
      <c r="QLV228" s="28"/>
      <c r="QLW228" s="32"/>
      <c r="QLX228" s="20"/>
      <c r="QLY228" s="18"/>
      <c r="QLZ228" s="19"/>
      <c r="QMA228" s="28"/>
      <c r="QMB228" s="32"/>
      <c r="QMC228" s="20"/>
      <c r="QMD228" s="18"/>
      <c r="QME228" s="19"/>
      <c r="QMF228" s="28"/>
      <c r="QMG228" s="32"/>
      <c r="QMH228" s="20"/>
      <c r="QMI228" s="18"/>
      <c r="QMJ228" s="19"/>
      <c r="QMK228" s="28"/>
      <c r="QML228" s="32"/>
      <c r="QMM228" s="20"/>
      <c r="QMN228" s="18"/>
      <c r="QMO228" s="19"/>
      <c r="QMP228" s="28"/>
      <c r="QMQ228" s="32"/>
      <c r="QMR228" s="20"/>
      <c r="QMS228" s="18"/>
      <c r="QMT228" s="19"/>
      <c r="QMU228" s="28"/>
      <c r="QMV228" s="32"/>
      <c r="QMW228" s="20"/>
      <c r="QMX228" s="18"/>
      <c r="QMY228" s="19"/>
      <c r="QMZ228" s="28"/>
      <c r="QNA228" s="32"/>
      <c r="QNB228" s="20"/>
      <c r="QNC228" s="18"/>
      <c r="QND228" s="19"/>
      <c r="QNE228" s="28"/>
      <c r="QNF228" s="32"/>
      <c r="QNG228" s="20"/>
      <c r="QNH228" s="18"/>
      <c r="QNI228" s="19"/>
      <c r="QNJ228" s="28"/>
      <c r="QNK228" s="32"/>
      <c r="QNL228" s="20"/>
      <c r="QNM228" s="18"/>
      <c r="QNN228" s="19"/>
      <c r="QNO228" s="28"/>
      <c r="QNP228" s="32"/>
      <c r="QNQ228" s="20"/>
      <c r="QNR228" s="18"/>
      <c r="QNS228" s="19"/>
      <c r="QNT228" s="28"/>
      <c r="QNU228" s="32"/>
      <c r="QNV228" s="20"/>
      <c r="QNW228" s="18"/>
      <c r="QNX228" s="19"/>
      <c r="QNY228" s="28"/>
      <c r="QNZ228" s="32"/>
      <c r="QOA228" s="20"/>
      <c r="QOB228" s="18"/>
      <c r="QOC228" s="19"/>
      <c r="QOD228" s="28"/>
      <c r="QOE228" s="32"/>
      <c r="QOF228" s="20"/>
      <c r="QOG228" s="18"/>
      <c r="QOH228" s="19"/>
      <c r="QOI228" s="28"/>
      <c r="QOJ228" s="32"/>
      <c r="QOK228" s="20"/>
      <c r="QOL228" s="18"/>
      <c r="QOM228" s="19"/>
      <c r="QON228" s="28"/>
      <c r="QOO228" s="32"/>
      <c r="QOP228" s="20"/>
      <c r="QOQ228" s="18"/>
      <c r="QOR228" s="19"/>
      <c r="QOS228" s="28"/>
      <c r="QOT228" s="32"/>
      <c r="QOU228" s="20"/>
      <c r="QOV228" s="18"/>
      <c r="QOW228" s="19"/>
      <c r="QOX228" s="28"/>
      <c r="QOY228" s="32"/>
      <c r="QOZ228" s="20"/>
      <c r="QPA228" s="18"/>
      <c r="QPB228" s="19"/>
      <c r="QPC228" s="28"/>
      <c r="QPD228" s="32"/>
      <c r="QPE228" s="20"/>
      <c r="QPF228" s="18"/>
      <c r="QPG228" s="19"/>
      <c r="QPH228" s="28"/>
      <c r="QPI228" s="32"/>
      <c r="QPJ228" s="20"/>
      <c r="QPK228" s="18"/>
      <c r="QPL228" s="19"/>
      <c r="QPM228" s="28"/>
      <c r="QPN228" s="32"/>
      <c r="QPO228" s="20"/>
      <c r="QPP228" s="18"/>
      <c r="QPQ228" s="19"/>
      <c r="QPR228" s="28"/>
      <c r="QPS228" s="32"/>
      <c r="QPT228" s="20"/>
      <c r="QPU228" s="18"/>
      <c r="QPV228" s="19"/>
      <c r="QPW228" s="28"/>
      <c r="QPX228" s="32"/>
      <c r="QPY228" s="20"/>
      <c r="QPZ228" s="18"/>
      <c r="QQA228" s="19"/>
      <c r="QQB228" s="28"/>
      <c r="QQC228" s="32"/>
      <c r="QQD228" s="20"/>
      <c r="QQE228" s="18"/>
      <c r="QQF228" s="19"/>
      <c r="QQG228" s="28"/>
      <c r="QQH228" s="32"/>
      <c r="QQI228" s="20"/>
      <c r="QQJ228" s="18"/>
      <c r="QQK228" s="19"/>
      <c r="QQL228" s="28"/>
      <c r="QQM228" s="32"/>
      <c r="QQN228" s="20"/>
      <c r="QQO228" s="18"/>
      <c r="QQP228" s="19"/>
      <c r="QQQ228" s="28"/>
      <c r="QQR228" s="32"/>
      <c r="QQS228" s="20"/>
      <c r="QQT228" s="18"/>
      <c r="QQU228" s="19"/>
      <c r="QQV228" s="28"/>
      <c r="QQW228" s="32"/>
      <c r="QQX228" s="20"/>
      <c r="QQY228" s="18"/>
      <c r="QQZ228" s="19"/>
      <c r="QRA228" s="28"/>
      <c r="QRB228" s="32"/>
      <c r="QRC228" s="20"/>
      <c r="QRD228" s="18"/>
      <c r="QRE228" s="19"/>
      <c r="QRF228" s="28"/>
      <c r="QRG228" s="32"/>
      <c r="QRH228" s="20"/>
      <c r="QRI228" s="18"/>
      <c r="QRJ228" s="19"/>
      <c r="QRK228" s="28"/>
      <c r="QRL228" s="32"/>
      <c r="QRM228" s="20"/>
      <c r="QRN228" s="18"/>
      <c r="QRO228" s="19"/>
      <c r="QRP228" s="28"/>
      <c r="QRQ228" s="32"/>
      <c r="QRR228" s="20"/>
      <c r="QRS228" s="18"/>
      <c r="QRT228" s="19"/>
      <c r="QRU228" s="28"/>
      <c r="QRV228" s="32"/>
      <c r="QRW228" s="20"/>
      <c r="QRX228" s="18"/>
      <c r="QRY228" s="19"/>
      <c r="QRZ228" s="28"/>
      <c r="QSA228" s="32"/>
      <c r="QSB228" s="20"/>
      <c r="QSC228" s="18"/>
      <c r="QSD228" s="19"/>
      <c r="QSE228" s="28"/>
      <c r="QSF228" s="32"/>
      <c r="QSG228" s="20"/>
      <c r="QSH228" s="18"/>
      <c r="QSI228" s="19"/>
      <c r="QSJ228" s="28"/>
      <c r="QSK228" s="32"/>
      <c r="QSL228" s="20"/>
      <c r="QSM228" s="18"/>
      <c r="QSN228" s="19"/>
      <c r="QSO228" s="28"/>
      <c r="QSP228" s="32"/>
      <c r="QSQ228" s="20"/>
      <c r="QSR228" s="18"/>
      <c r="QSS228" s="19"/>
      <c r="QST228" s="28"/>
      <c r="QSU228" s="32"/>
      <c r="QSV228" s="20"/>
      <c r="QSW228" s="18"/>
      <c r="QSX228" s="19"/>
      <c r="QSY228" s="28"/>
      <c r="QSZ228" s="32"/>
      <c r="QTA228" s="20"/>
      <c r="QTB228" s="18"/>
      <c r="QTC228" s="19"/>
      <c r="QTD228" s="28"/>
      <c r="QTE228" s="32"/>
      <c r="QTF228" s="20"/>
      <c r="QTG228" s="18"/>
      <c r="QTH228" s="19"/>
      <c r="QTI228" s="28"/>
      <c r="QTJ228" s="32"/>
      <c r="QTK228" s="20"/>
      <c r="QTL228" s="18"/>
      <c r="QTM228" s="19"/>
      <c r="QTN228" s="28"/>
      <c r="QTO228" s="32"/>
      <c r="QTP228" s="20"/>
      <c r="QTQ228" s="18"/>
      <c r="QTR228" s="19"/>
      <c r="QTS228" s="28"/>
      <c r="QTT228" s="32"/>
      <c r="QTU228" s="20"/>
      <c r="QTV228" s="18"/>
      <c r="QTW228" s="19"/>
      <c r="QTX228" s="28"/>
      <c r="QTY228" s="32"/>
      <c r="QTZ228" s="20"/>
      <c r="QUA228" s="18"/>
      <c r="QUB228" s="19"/>
      <c r="QUC228" s="28"/>
      <c r="QUD228" s="32"/>
      <c r="QUE228" s="20"/>
      <c r="QUF228" s="18"/>
      <c r="QUG228" s="19"/>
      <c r="QUH228" s="28"/>
      <c r="QUI228" s="32"/>
      <c r="QUJ228" s="20"/>
      <c r="QUK228" s="18"/>
      <c r="QUL228" s="19"/>
      <c r="QUM228" s="28"/>
      <c r="QUN228" s="32"/>
      <c r="QUO228" s="20"/>
      <c r="QUP228" s="18"/>
      <c r="QUQ228" s="19"/>
      <c r="QUR228" s="28"/>
      <c r="QUS228" s="32"/>
      <c r="QUT228" s="20"/>
      <c r="QUU228" s="18"/>
      <c r="QUV228" s="19"/>
      <c r="QUW228" s="28"/>
      <c r="QUX228" s="32"/>
      <c r="QUY228" s="20"/>
      <c r="QUZ228" s="18"/>
      <c r="QVA228" s="19"/>
      <c r="QVB228" s="28"/>
      <c r="QVC228" s="32"/>
      <c r="QVD228" s="20"/>
      <c r="QVE228" s="18"/>
      <c r="QVF228" s="19"/>
      <c r="QVG228" s="28"/>
      <c r="QVH228" s="32"/>
      <c r="QVI228" s="20"/>
      <c r="QVJ228" s="18"/>
      <c r="QVK228" s="19"/>
      <c r="QVL228" s="28"/>
      <c r="QVM228" s="32"/>
      <c r="QVN228" s="20"/>
      <c r="QVO228" s="18"/>
      <c r="QVP228" s="19"/>
      <c r="QVQ228" s="28"/>
      <c r="QVR228" s="32"/>
      <c r="QVS228" s="20"/>
      <c r="QVT228" s="18"/>
      <c r="QVU228" s="19"/>
      <c r="QVV228" s="28"/>
      <c r="QVW228" s="32"/>
      <c r="QVX228" s="20"/>
      <c r="QVY228" s="18"/>
      <c r="QVZ228" s="19"/>
      <c r="QWA228" s="28"/>
      <c r="QWB228" s="32"/>
      <c r="QWC228" s="20"/>
      <c r="QWD228" s="18"/>
      <c r="QWE228" s="19"/>
      <c r="QWF228" s="28"/>
      <c r="QWG228" s="32"/>
      <c r="QWH228" s="20"/>
      <c r="QWI228" s="18"/>
      <c r="QWJ228" s="19"/>
      <c r="QWK228" s="28"/>
      <c r="QWL228" s="32"/>
      <c r="QWM228" s="20"/>
      <c r="QWN228" s="18"/>
      <c r="QWO228" s="19"/>
      <c r="QWP228" s="28"/>
      <c r="QWQ228" s="32"/>
      <c r="QWR228" s="20"/>
      <c r="QWS228" s="18"/>
      <c r="QWT228" s="19"/>
      <c r="QWU228" s="28"/>
      <c r="QWV228" s="32"/>
      <c r="QWW228" s="20"/>
      <c r="QWX228" s="18"/>
      <c r="QWY228" s="19"/>
      <c r="QWZ228" s="28"/>
      <c r="QXA228" s="32"/>
      <c r="QXB228" s="20"/>
      <c r="QXC228" s="18"/>
      <c r="QXD228" s="19"/>
      <c r="QXE228" s="28"/>
      <c r="QXF228" s="32"/>
      <c r="QXG228" s="20"/>
      <c r="QXH228" s="18"/>
      <c r="QXI228" s="19"/>
      <c r="QXJ228" s="28"/>
      <c r="QXK228" s="32"/>
      <c r="QXL228" s="20"/>
      <c r="QXM228" s="18"/>
      <c r="QXN228" s="19"/>
      <c r="QXO228" s="28"/>
      <c r="QXP228" s="32"/>
      <c r="QXQ228" s="20"/>
      <c r="QXR228" s="18"/>
      <c r="QXS228" s="19"/>
      <c r="QXT228" s="28"/>
      <c r="QXU228" s="32"/>
      <c r="QXV228" s="20"/>
      <c r="QXW228" s="18"/>
      <c r="QXX228" s="19"/>
      <c r="QXY228" s="28"/>
      <c r="QXZ228" s="32"/>
      <c r="QYA228" s="20"/>
      <c r="QYB228" s="18"/>
      <c r="QYC228" s="19"/>
      <c r="QYD228" s="28"/>
      <c r="QYE228" s="32"/>
      <c r="QYF228" s="20"/>
      <c r="QYG228" s="18"/>
      <c r="QYH228" s="19"/>
      <c r="QYI228" s="28"/>
      <c r="QYJ228" s="32"/>
      <c r="QYK228" s="20"/>
      <c r="QYL228" s="18"/>
      <c r="QYM228" s="19"/>
      <c r="QYN228" s="28"/>
      <c r="QYO228" s="32"/>
      <c r="QYP228" s="20"/>
      <c r="QYQ228" s="18"/>
      <c r="QYR228" s="19"/>
      <c r="QYS228" s="28"/>
      <c r="QYT228" s="32"/>
      <c r="QYU228" s="20"/>
      <c r="QYV228" s="18"/>
      <c r="QYW228" s="19"/>
      <c r="QYX228" s="28"/>
      <c r="QYY228" s="32"/>
      <c r="QYZ228" s="20"/>
      <c r="QZA228" s="18"/>
      <c r="QZB228" s="19"/>
      <c r="QZC228" s="28"/>
      <c r="QZD228" s="32"/>
      <c r="QZE228" s="20"/>
      <c r="QZF228" s="18"/>
      <c r="QZG228" s="19"/>
      <c r="QZH228" s="28"/>
      <c r="QZI228" s="32"/>
      <c r="QZJ228" s="20"/>
      <c r="QZK228" s="18"/>
      <c r="QZL228" s="19"/>
      <c r="QZM228" s="28"/>
      <c r="QZN228" s="32"/>
      <c r="QZO228" s="20"/>
      <c r="QZP228" s="18"/>
      <c r="QZQ228" s="19"/>
      <c r="QZR228" s="28"/>
      <c r="QZS228" s="32"/>
      <c r="QZT228" s="20"/>
      <c r="QZU228" s="18"/>
      <c r="QZV228" s="19"/>
      <c r="QZW228" s="28"/>
      <c r="QZX228" s="32"/>
      <c r="QZY228" s="20"/>
      <c r="QZZ228" s="18"/>
      <c r="RAA228" s="19"/>
      <c r="RAB228" s="28"/>
      <c r="RAC228" s="32"/>
      <c r="RAD228" s="20"/>
      <c r="RAE228" s="18"/>
      <c r="RAF228" s="19"/>
      <c r="RAG228" s="28"/>
      <c r="RAH228" s="32"/>
      <c r="RAI228" s="20"/>
      <c r="RAJ228" s="18"/>
      <c r="RAK228" s="19"/>
      <c r="RAL228" s="28"/>
      <c r="RAM228" s="32"/>
      <c r="RAN228" s="20"/>
      <c r="RAO228" s="18"/>
      <c r="RAP228" s="19"/>
      <c r="RAQ228" s="28"/>
      <c r="RAR228" s="32"/>
      <c r="RAS228" s="20"/>
      <c r="RAT228" s="18"/>
      <c r="RAU228" s="19"/>
      <c r="RAV228" s="28"/>
      <c r="RAW228" s="32"/>
      <c r="RAX228" s="20"/>
      <c r="RAY228" s="18"/>
      <c r="RAZ228" s="19"/>
      <c r="RBA228" s="28"/>
      <c r="RBB228" s="32"/>
      <c r="RBC228" s="20"/>
      <c r="RBD228" s="18"/>
      <c r="RBE228" s="19"/>
      <c r="RBF228" s="28"/>
      <c r="RBG228" s="32"/>
      <c r="RBH228" s="20"/>
      <c r="RBI228" s="18"/>
      <c r="RBJ228" s="19"/>
      <c r="RBK228" s="28"/>
      <c r="RBL228" s="32"/>
      <c r="RBM228" s="20"/>
      <c r="RBN228" s="18"/>
      <c r="RBO228" s="19"/>
      <c r="RBP228" s="28"/>
      <c r="RBQ228" s="32"/>
      <c r="RBR228" s="20"/>
      <c r="RBS228" s="18"/>
      <c r="RBT228" s="19"/>
      <c r="RBU228" s="28"/>
      <c r="RBV228" s="32"/>
      <c r="RBW228" s="20"/>
      <c r="RBX228" s="18"/>
      <c r="RBY228" s="19"/>
      <c r="RBZ228" s="28"/>
      <c r="RCA228" s="32"/>
      <c r="RCB228" s="20"/>
      <c r="RCC228" s="18"/>
      <c r="RCD228" s="19"/>
      <c r="RCE228" s="28"/>
      <c r="RCF228" s="32"/>
      <c r="RCG228" s="20"/>
      <c r="RCH228" s="18"/>
      <c r="RCI228" s="19"/>
      <c r="RCJ228" s="28"/>
      <c r="RCK228" s="32"/>
      <c r="RCL228" s="20"/>
      <c r="RCM228" s="18"/>
      <c r="RCN228" s="19"/>
      <c r="RCO228" s="28"/>
      <c r="RCP228" s="32"/>
      <c r="RCQ228" s="20"/>
      <c r="RCR228" s="18"/>
      <c r="RCS228" s="19"/>
      <c r="RCT228" s="28"/>
      <c r="RCU228" s="32"/>
      <c r="RCV228" s="20"/>
      <c r="RCW228" s="18"/>
      <c r="RCX228" s="19"/>
      <c r="RCY228" s="28"/>
      <c r="RCZ228" s="32"/>
      <c r="RDA228" s="20"/>
      <c r="RDB228" s="18"/>
      <c r="RDC228" s="19"/>
      <c r="RDD228" s="28"/>
      <c r="RDE228" s="32"/>
      <c r="RDF228" s="20"/>
      <c r="RDG228" s="18"/>
      <c r="RDH228" s="19"/>
      <c r="RDI228" s="28"/>
      <c r="RDJ228" s="32"/>
      <c r="RDK228" s="20"/>
      <c r="RDL228" s="18"/>
      <c r="RDM228" s="19"/>
      <c r="RDN228" s="28"/>
      <c r="RDO228" s="32"/>
      <c r="RDP228" s="20"/>
      <c r="RDQ228" s="18"/>
      <c r="RDR228" s="19"/>
      <c r="RDS228" s="28"/>
      <c r="RDT228" s="32"/>
      <c r="RDU228" s="20"/>
      <c r="RDV228" s="18"/>
      <c r="RDW228" s="19"/>
      <c r="RDX228" s="28"/>
      <c r="RDY228" s="32"/>
      <c r="RDZ228" s="20"/>
      <c r="REA228" s="18"/>
      <c r="REB228" s="19"/>
      <c r="REC228" s="28"/>
      <c r="RED228" s="32"/>
      <c r="REE228" s="20"/>
      <c r="REF228" s="18"/>
      <c r="REG228" s="19"/>
      <c r="REH228" s="28"/>
      <c r="REI228" s="32"/>
      <c r="REJ228" s="20"/>
      <c r="REK228" s="18"/>
      <c r="REL228" s="19"/>
      <c r="REM228" s="28"/>
      <c r="REN228" s="32"/>
      <c r="REO228" s="20"/>
      <c r="REP228" s="18"/>
      <c r="REQ228" s="19"/>
      <c r="RER228" s="28"/>
      <c r="RES228" s="32"/>
      <c r="RET228" s="20"/>
      <c r="REU228" s="18"/>
      <c r="REV228" s="19"/>
      <c r="REW228" s="28"/>
      <c r="REX228" s="32"/>
      <c r="REY228" s="20"/>
      <c r="REZ228" s="18"/>
      <c r="RFA228" s="19"/>
      <c r="RFB228" s="28"/>
      <c r="RFC228" s="32"/>
      <c r="RFD228" s="20"/>
      <c r="RFE228" s="18"/>
      <c r="RFF228" s="19"/>
      <c r="RFG228" s="28"/>
      <c r="RFH228" s="32"/>
      <c r="RFI228" s="20"/>
      <c r="RFJ228" s="18"/>
      <c r="RFK228" s="19"/>
      <c r="RFL228" s="28"/>
      <c r="RFM228" s="32"/>
      <c r="RFN228" s="20"/>
      <c r="RFO228" s="18"/>
      <c r="RFP228" s="19"/>
      <c r="RFQ228" s="28"/>
      <c r="RFR228" s="32"/>
      <c r="RFS228" s="20"/>
      <c r="RFT228" s="18"/>
      <c r="RFU228" s="19"/>
      <c r="RFV228" s="28"/>
      <c r="RFW228" s="32"/>
      <c r="RFX228" s="20"/>
      <c r="RFY228" s="18"/>
      <c r="RFZ228" s="19"/>
      <c r="RGA228" s="28"/>
      <c r="RGB228" s="32"/>
      <c r="RGC228" s="20"/>
      <c r="RGD228" s="18"/>
      <c r="RGE228" s="19"/>
      <c r="RGF228" s="28"/>
      <c r="RGG228" s="32"/>
      <c r="RGH228" s="20"/>
      <c r="RGI228" s="18"/>
      <c r="RGJ228" s="19"/>
      <c r="RGK228" s="28"/>
      <c r="RGL228" s="32"/>
      <c r="RGM228" s="20"/>
      <c r="RGN228" s="18"/>
      <c r="RGO228" s="19"/>
      <c r="RGP228" s="28"/>
      <c r="RGQ228" s="32"/>
      <c r="RGR228" s="20"/>
      <c r="RGS228" s="18"/>
      <c r="RGT228" s="19"/>
      <c r="RGU228" s="28"/>
      <c r="RGV228" s="32"/>
      <c r="RGW228" s="20"/>
      <c r="RGX228" s="18"/>
      <c r="RGY228" s="19"/>
      <c r="RGZ228" s="28"/>
      <c r="RHA228" s="32"/>
      <c r="RHB228" s="20"/>
      <c r="RHC228" s="18"/>
      <c r="RHD228" s="19"/>
      <c r="RHE228" s="28"/>
      <c r="RHF228" s="32"/>
      <c r="RHG228" s="20"/>
      <c r="RHH228" s="18"/>
      <c r="RHI228" s="19"/>
      <c r="RHJ228" s="28"/>
      <c r="RHK228" s="32"/>
      <c r="RHL228" s="20"/>
      <c r="RHM228" s="18"/>
      <c r="RHN228" s="19"/>
      <c r="RHO228" s="28"/>
      <c r="RHP228" s="32"/>
      <c r="RHQ228" s="20"/>
      <c r="RHR228" s="18"/>
      <c r="RHS228" s="19"/>
      <c r="RHT228" s="28"/>
      <c r="RHU228" s="32"/>
      <c r="RHV228" s="20"/>
      <c r="RHW228" s="18"/>
      <c r="RHX228" s="19"/>
      <c r="RHY228" s="28"/>
      <c r="RHZ228" s="32"/>
      <c r="RIA228" s="20"/>
      <c r="RIB228" s="18"/>
      <c r="RIC228" s="19"/>
      <c r="RID228" s="28"/>
      <c r="RIE228" s="32"/>
      <c r="RIF228" s="20"/>
      <c r="RIG228" s="18"/>
      <c r="RIH228" s="19"/>
      <c r="RII228" s="28"/>
      <c r="RIJ228" s="32"/>
      <c r="RIK228" s="20"/>
      <c r="RIL228" s="18"/>
      <c r="RIM228" s="19"/>
      <c r="RIN228" s="28"/>
      <c r="RIO228" s="32"/>
      <c r="RIP228" s="20"/>
      <c r="RIQ228" s="18"/>
      <c r="RIR228" s="19"/>
      <c r="RIS228" s="28"/>
      <c r="RIT228" s="32"/>
      <c r="RIU228" s="20"/>
      <c r="RIV228" s="18"/>
      <c r="RIW228" s="19"/>
      <c r="RIX228" s="28"/>
      <c r="RIY228" s="32"/>
      <c r="RIZ228" s="20"/>
      <c r="RJA228" s="18"/>
      <c r="RJB228" s="19"/>
      <c r="RJC228" s="28"/>
      <c r="RJD228" s="32"/>
      <c r="RJE228" s="20"/>
      <c r="RJF228" s="18"/>
      <c r="RJG228" s="19"/>
      <c r="RJH228" s="28"/>
      <c r="RJI228" s="32"/>
      <c r="RJJ228" s="20"/>
      <c r="RJK228" s="18"/>
      <c r="RJL228" s="19"/>
      <c r="RJM228" s="28"/>
      <c r="RJN228" s="32"/>
      <c r="RJO228" s="20"/>
      <c r="RJP228" s="18"/>
      <c r="RJQ228" s="19"/>
      <c r="RJR228" s="28"/>
      <c r="RJS228" s="32"/>
      <c r="RJT228" s="20"/>
      <c r="RJU228" s="18"/>
      <c r="RJV228" s="19"/>
      <c r="RJW228" s="28"/>
      <c r="RJX228" s="32"/>
      <c r="RJY228" s="20"/>
      <c r="RJZ228" s="18"/>
      <c r="RKA228" s="19"/>
      <c r="RKB228" s="28"/>
      <c r="RKC228" s="32"/>
      <c r="RKD228" s="20"/>
      <c r="RKE228" s="18"/>
      <c r="RKF228" s="19"/>
      <c r="RKG228" s="28"/>
      <c r="RKH228" s="32"/>
      <c r="RKI228" s="20"/>
      <c r="RKJ228" s="18"/>
      <c r="RKK228" s="19"/>
      <c r="RKL228" s="28"/>
      <c r="RKM228" s="32"/>
      <c r="RKN228" s="20"/>
      <c r="RKO228" s="18"/>
      <c r="RKP228" s="19"/>
      <c r="RKQ228" s="28"/>
      <c r="RKR228" s="32"/>
      <c r="RKS228" s="20"/>
      <c r="RKT228" s="18"/>
      <c r="RKU228" s="19"/>
      <c r="RKV228" s="28"/>
      <c r="RKW228" s="32"/>
      <c r="RKX228" s="20"/>
      <c r="RKY228" s="18"/>
      <c r="RKZ228" s="19"/>
      <c r="RLA228" s="28"/>
      <c r="RLB228" s="32"/>
      <c r="RLC228" s="20"/>
      <c r="RLD228" s="18"/>
      <c r="RLE228" s="19"/>
      <c r="RLF228" s="28"/>
      <c r="RLG228" s="32"/>
      <c r="RLH228" s="20"/>
      <c r="RLI228" s="18"/>
      <c r="RLJ228" s="19"/>
      <c r="RLK228" s="28"/>
      <c r="RLL228" s="32"/>
      <c r="RLM228" s="20"/>
      <c r="RLN228" s="18"/>
      <c r="RLO228" s="19"/>
      <c r="RLP228" s="28"/>
      <c r="RLQ228" s="32"/>
      <c r="RLR228" s="20"/>
      <c r="RLS228" s="18"/>
      <c r="RLT228" s="19"/>
      <c r="RLU228" s="28"/>
      <c r="RLV228" s="32"/>
      <c r="RLW228" s="20"/>
      <c r="RLX228" s="18"/>
      <c r="RLY228" s="19"/>
      <c r="RLZ228" s="28"/>
      <c r="RMA228" s="32"/>
      <c r="RMB228" s="20"/>
      <c r="RMC228" s="18"/>
      <c r="RMD228" s="19"/>
      <c r="RME228" s="28"/>
      <c r="RMF228" s="32"/>
      <c r="RMG228" s="20"/>
      <c r="RMH228" s="18"/>
      <c r="RMI228" s="19"/>
      <c r="RMJ228" s="28"/>
      <c r="RMK228" s="32"/>
      <c r="RML228" s="20"/>
      <c r="RMM228" s="18"/>
      <c r="RMN228" s="19"/>
      <c r="RMO228" s="28"/>
      <c r="RMP228" s="32"/>
      <c r="RMQ228" s="20"/>
      <c r="RMR228" s="18"/>
      <c r="RMS228" s="19"/>
      <c r="RMT228" s="28"/>
      <c r="RMU228" s="32"/>
      <c r="RMV228" s="20"/>
      <c r="RMW228" s="18"/>
      <c r="RMX228" s="19"/>
      <c r="RMY228" s="28"/>
      <c r="RMZ228" s="32"/>
      <c r="RNA228" s="20"/>
      <c r="RNB228" s="18"/>
      <c r="RNC228" s="19"/>
      <c r="RND228" s="28"/>
      <c r="RNE228" s="32"/>
      <c r="RNF228" s="20"/>
      <c r="RNG228" s="18"/>
      <c r="RNH228" s="19"/>
      <c r="RNI228" s="28"/>
      <c r="RNJ228" s="32"/>
      <c r="RNK228" s="20"/>
      <c r="RNL228" s="18"/>
      <c r="RNM228" s="19"/>
      <c r="RNN228" s="28"/>
      <c r="RNO228" s="32"/>
      <c r="RNP228" s="20"/>
      <c r="RNQ228" s="18"/>
      <c r="RNR228" s="19"/>
      <c r="RNS228" s="28"/>
      <c r="RNT228" s="32"/>
      <c r="RNU228" s="20"/>
      <c r="RNV228" s="18"/>
      <c r="RNW228" s="19"/>
      <c r="RNX228" s="28"/>
      <c r="RNY228" s="32"/>
      <c r="RNZ228" s="20"/>
      <c r="ROA228" s="18"/>
      <c r="ROB228" s="19"/>
      <c r="ROC228" s="28"/>
      <c r="ROD228" s="32"/>
      <c r="ROE228" s="20"/>
      <c r="ROF228" s="18"/>
      <c r="ROG228" s="19"/>
      <c r="ROH228" s="28"/>
      <c r="ROI228" s="32"/>
      <c r="ROJ228" s="20"/>
      <c r="ROK228" s="18"/>
      <c r="ROL228" s="19"/>
      <c r="ROM228" s="28"/>
      <c r="RON228" s="32"/>
      <c r="ROO228" s="20"/>
      <c r="ROP228" s="18"/>
      <c r="ROQ228" s="19"/>
      <c r="ROR228" s="28"/>
      <c r="ROS228" s="32"/>
      <c r="ROT228" s="20"/>
      <c r="ROU228" s="18"/>
      <c r="ROV228" s="19"/>
      <c r="ROW228" s="28"/>
      <c r="ROX228" s="32"/>
      <c r="ROY228" s="20"/>
      <c r="ROZ228" s="18"/>
      <c r="RPA228" s="19"/>
      <c r="RPB228" s="28"/>
      <c r="RPC228" s="32"/>
      <c r="RPD228" s="20"/>
      <c r="RPE228" s="18"/>
      <c r="RPF228" s="19"/>
      <c r="RPG228" s="28"/>
      <c r="RPH228" s="32"/>
      <c r="RPI228" s="20"/>
      <c r="RPJ228" s="18"/>
      <c r="RPK228" s="19"/>
      <c r="RPL228" s="28"/>
      <c r="RPM228" s="32"/>
      <c r="RPN228" s="20"/>
      <c r="RPO228" s="18"/>
      <c r="RPP228" s="19"/>
      <c r="RPQ228" s="28"/>
      <c r="RPR228" s="32"/>
      <c r="RPS228" s="20"/>
      <c r="RPT228" s="18"/>
      <c r="RPU228" s="19"/>
      <c r="RPV228" s="28"/>
      <c r="RPW228" s="32"/>
      <c r="RPX228" s="20"/>
      <c r="RPY228" s="18"/>
      <c r="RPZ228" s="19"/>
      <c r="RQA228" s="28"/>
      <c r="RQB228" s="32"/>
      <c r="RQC228" s="20"/>
      <c r="RQD228" s="18"/>
      <c r="RQE228" s="19"/>
      <c r="RQF228" s="28"/>
      <c r="RQG228" s="32"/>
      <c r="RQH228" s="20"/>
      <c r="RQI228" s="18"/>
      <c r="RQJ228" s="19"/>
      <c r="RQK228" s="28"/>
      <c r="RQL228" s="32"/>
      <c r="RQM228" s="20"/>
      <c r="RQN228" s="18"/>
      <c r="RQO228" s="19"/>
      <c r="RQP228" s="28"/>
      <c r="RQQ228" s="32"/>
      <c r="RQR228" s="20"/>
      <c r="RQS228" s="18"/>
      <c r="RQT228" s="19"/>
      <c r="RQU228" s="28"/>
      <c r="RQV228" s="32"/>
      <c r="RQW228" s="20"/>
      <c r="RQX228" s="18"/>
      <c r="RQY228" s="19"/>
      <c r="RQZ228" s="28"/>
      <c r="RRA228" s="32"/>
      <c r="RRB228" s="20"/>
      <c r="RRC228" s="18"/>
      <c r="RRD228" s="19"/>
      <c r="RRE228" s="28"/>
      <c r="RRF228" s="32"/>
      <c r="RRG228" s="20"/>
      <c r="RRH228" s="18"/>
      <c r="RRI228" s="19"/>
      <c r="RRJ228" s="28"/>
      <c r="RRK228" s="32"/>
      <c r="RRL228" s="20"/>
      <c r="RRM228" s="18"/>
      <c r="RRN228" s="19"/>
      <c r="RRO228" s="28"/>
      <c r="RRP228" s="32"/>
      <c r="RRQ228" s="20"/>
      <c r="RRR228" s="18"/>
      <c r="RRS228" s="19"/>
      <c r="RRT228" s="28"/>
      <c r="RRU228" s="32"/>
      <c r="RRV228" s="20"/>
      <c r="RRW228" s="18"/>
      <c r="RRX228" s="19"/>
      <c r="RRY228" s="28"/>
      <c r="RRZ228" s="32"/>
      <c r="RSA228" s="20"/>
      <c r="RSB228" s="18"/>
      <c r="RSC228" s="19"/>
      <c r="RSD228" s="28"/>
      <c r="RSE228" s="32"/>
      <c r="RSF228" s="20"/>
      <c r="RSG228" s="18"/>
      <c r="RSH228" s="19"/>
      <c r="RSI228" s="28"/>
      <c r="RSJ228" s="32"/>
      <c r="RSK228" s="20"/>
      <c r="RSL228" s="18"/>
      <c r="RSM228" s="19"/>
      <c r="RSN228" s="28"/>
      <c r="RSO228" s="32"/>
      <c r="RSP228" s="20"/>
      <c r="RSQ228" s="18"/>
      <c r="RSR228" s="19"/>
      <c r="RSS228" s="28"/>
      <c r="RST228" s="32"/>
      <c r="RSU228" s="20"/>
      <c r="RSV228" s="18"/>
      <c r="RSW228" s="19"/>
      <c r="RSX228" s="28"/>
      <c r="RSY228" s="32"/>
      <c r="RSZ228" s="20"/>
      <c r="RTA228" s="18"/>
      <c r="RTB228" s="19"/>
      <c r="RTC228" s="28"/>
      <c r="RTD228" s="32"/>
      <c r="RTE228" s="20"/>
      <c r="RTF228" s="18"/>
      <c r="RTG228" s="19"/>
      <c r="RTH228" s="28"/>
      <c r="RTI228" s="32"/>
      <c r="RTJ228" s="20"/>
      <c r="RTK228" s="18"/>
      <c r="RTL228" s="19"/>
      <c r="RTM228" s="28"/>
      <c r="RTN228" s="32"/>
      <c r="RTO228" s="20"/>
      <c r="RTP228" s="18"/>
      <c r="RTQ228" s="19"/>
      <c r="RTR228" s="28"/>
      <c r="RTS228" s="32"/>
      <c r="RTT228" s="20"/>
      <c r="RTU228" s="18"/>
      <c r="RTV228" s="19"/>
      <c r="RTW228" s="28"/>
      <c r="RTX228" s="32"/>
      <c r="RTY228" s="20"/>
      <c r="RTZ228" s="18"/>
      <c r="RUA228" s="19"/>
      <c r="RUB228" s="28"/>
      <c r="RUC228" s="32"/>
      <c r="RUD228" s="20"/>
      <c r="RUE228" s="18"/>
      <c r="RUF228" s="19"/>
      <c r="RUG228" s="28"/>
      <c r="RUH228" s="32"/>
      <c r="RUI228" s="20"/>
      <c r="RUJ228" s="18"/>
      <c r="RUK228" s="19"/>
      <c r="RUL228" s="28"/>
      <c r="RUM228" s="32"/>
      <c r="RUN228" s="20"/>
      <c r="RUO228" s="18"/>
      <c r="RUP228" s="19"/>
      <c r="RUQ228" s="28"/>
      <c r="RUR228" s="32"/>
      <c r="RUS228" s="20"/>
      <c r="RUT228" s="18"/>
      <c r="RUU228" s="19"/>
      <c r="RUV228" s="28"/>
      <c r="RUW228" s="32"/>
      <c r="RUX228" s="20"/>
      <c r="RUY228" s="18"/>
      <c r="RUZ228" s="19"/>
      <c r="RVA228" s="28"/>
      <c r="RVB228" s="32"/>
      <c r="RVC228" s="20"/>
      <c r="RVD228" s="18"/>
      <c r="RVE228" s="19"/>
      <c r="RVF228" s="28"/>
      <c r="RVG228" s="32"/>
      <c r="RVH228" s="20"/>
      <c r="RVI228" s="18"/>
      <c r="RVJ228" s="19"/>
      <c r="RVK228" s="28"/>
      <c r="RVL228" s="32"/>
      <c r="RVM228" s="20"/>
      <c r="RVN228" s="18"/>
      <c r="RVO228" s="19"/>
      <c r="RVP228" s="28"/>
      <c r="RVQ228" s="32"/>
      <c r="RVR228" s="20"/>
      <c r="RVS228" s="18"/>
      <c r="RVT228" s="19"/>
      <c r="RVU228" s="28"/>
      <c r="RVV228" s="32"/>
      <c r="RVW228" s="20"/>
      <c r="RVX228" s="18"/>
      <c r="RVY228" s="19"/>
      <c r="RVZ228" s="28"/>
      <c r="RWA228" s="32"/>
      <c r="RWB228" s="20"/>
      <c r="RWC228" s="18"/>
      <c r="RWD228" s="19"/>
      <c r="RWE228" s="28"/>
      <c r="RWF228" s="32"/>
      <c r="RWG228" s="20"/>
      <c r="RWH228" s="18"/>
      <c r="RWI228" s="19"/>
      <c r="RWJ228" s="28"/>
      <c r="RWK228" s="32"/>
      <c r="RWL228" s="20"/>
      <c r="RWM228" s="18"/>
      <c r="RWN228" s="19"/>
      <c r="RWO228" s="28"/>
      <c r="RWP228" s="32"/>
      <c r="RWQ228" s="20"/>
      <c r="RWR228" s="18"/>
      <c r="RWS228" s="19"/>
      <c r="RWT228" s="28"/>
      <c r="RWU228" s="32"/>
      <c r="RWV228" s="20"/>
      <c r="RWW228" s="18"/>
      <c r="RWX228" s="19"/>
      <c r="RWY228" s="28"/>
      <c r="RWZ228" s="32"/>
      <c r="RXA228" s="20"/>
      <c r="RXB228" s="18"/>
      <c r="RXC228" s="19"/>
      <c r="RXD228" s="28"/>
      <c r="RXE228" s="32"/>
      <c r="RXF228" s="20"/>
      <c r="RXG228" s="18"/>
      <c r="RXH228" s="19"/>
      <c r="RXI228" s="28"/>
      <c r="RXJ228" s="32"/>
      <c r="RXK228" s="20"/>
      <c r="RXL228" s="18"/>
      <c r="RXM228" s="19"/>
      <c r="RXN228" s="28"/>
      <c r="RXO228" s="32"/>
      <c r="RXP228" s="20"/>
      <c r="RXQ228" s="18"/>
      <c r="RXR228" s="19"/>
      <c r="RXS228" s="28"/>
      <c r="RXT228" s="32"/>
      <c r="RXU228" s="20"/>
      <c r="RXV228" s="18"/>
      <c r="RXW228" s="19"/>
      <c r="RXX228" s="28"/>
      <c r="RXY228" s="32"/>
      <c r="RXZ228" s="20"/>
      <c r="RYA228" s="18"/>
      <c r="RYB228" s="19"/>
      <c r="RYC228" s="28"/>
      <c r="RYD228" s="32"/>
      <c r="RYE228" s="20"/>
      <c r="RYF228" s="18"/>
      <c r="RYG228" s="19"/>
      <c r="RYH228" s="28"/>
      <c r="RYI228" s="32"/>
      <c r="RYJ228" s="20"/>
      <c r="RYK228" s="18"/>
      <c r="RYL228" s="19"/>
      <c r="RYM228" s="28"/>
      <c r="RYN228" s="32"/>
      <c r="RYO228" s="20"/>
      <c r="RYP228" s="18"/>
      <c r="RYQ228" s="19"/>
      <c r="RYR228" s="28"/>
      <c r="RYS228" s="32"/>
      <c r="RYT228" s="20"/>
      <c r="RYU228" s="18"/>
      <c r="RYV228" s="19"/>
      <c r="RYW228" s="28"/>
      <c r="RYX228" s="32"/>
      <c r="RYY228" s="20"/>
      <c r="RYZ228" s="18"/>
      <c r="RZA228" s="19"/>
      <c r="RZB228" s="28"/>
      <c r="RZC228" s="32"/>
      <c r="RZD228" s="20"/>
      <c r="RZE228" s="18"/>
      <c r="RZF228" s="19"/>
      <c r="RZG228" s="28"/>
      <c r="RZH228" s="32"/>
      <c r="RZI228" s="20"/>
      <c r="RZJ228" s="18"/>
      <c r="RZK228" s="19"/>
      <c r="RZL228" s="28"/>
      <c r="RZM228" s="32"/>
      <c r="RZN228" s="20"/>
      <c r="RZO228" s="18"/>
      <c r="RZP228" s="19"/>
      <c r="RZQ228" s="28"/>
      <c r="RZR228" s="32"/>
      <c r="RZS228" s="20"/>
      <c r="RZT228" s="18"/>
      <c r="RZU228" s="19"/>
      <c r="RZV228" s="28"/>
      <c r="RZW228" s="32"/>
      <c r="RZX228" s="20"/>
      <c r="RZY228" s="18"/>
      <c r="RZZ228" s="19"/>
      <c r="SAA228" s="28"/>
      <c r="SAB228" s="32"/>
      <c r="SAC228" s="20"/>
      <c r="SAD228" s="18"/>
      <c r="SAE228" s="19"/>
      <c r="SAF228" s="28"/>
      <c r="SAG228" s="32"/>
      <c r="SAH228" s="20"/>
      <c r="SAI228" s="18"/>
      <c r="SAJ228" s="19"/>
      <c r="SAK228" s="28"/>
      <c r="SAL228" s="32"/>
      <c r="SAM228" s="20"/>
      <c r="SAN228" s="18"/>
      <c r="SAO228" s="19"/>
      <c r="SAP228" s="28"/>
      <c r="SAQ228" s="32"/>
      <c r="SAR228" s="20"/>
      <c r="SAS228" s="18"/>
      <c r="SAT228" s="19"/>
      <c r="SAU228" s="28"/>
      <c r="SAV228" s="32"/>
      <c r="SAW228" s="20"/>
      <c r="SAX228" s="18"/>
      <c r="SAY228" s="19"/>
      <c r="SAZ228" s="28"/>
      <c r="SBA228" s="32"/>
      <c r="SBB228" s="20"/>
      <c r="SBC228" s="18"/>
      <c r="SBD228" s="19"/>
      <c r="SBE228" s="28"/>
      <c r="SBF228" s="32"/>
      <c r="SBG228" s="20"/>
      <c r="SBH228" s="18"/>
      <c r="SBI228" s="19"/>
      <c r="SBJ228" s="28"/>
      <c r="SBK228" s="32"/>
      <c r="SBL228" s="20"/>
      <c r="SBM228" s="18"/>
      <c r="SBN228" s="19"/>
      <c r="SBO228" s="28"/>
      <c r="SBP228" s="32"/>
      <c r="SBQ228" s="20"/>
      <c r="SBR228" s="18"/>
      <c r="SBS228" s="19"/>
      <c r="SBT228" s="28"/>
      <c r="SBU228" s="32"/>
      <c r="SBV228" s="20"/>
      <c r="SBW228" s="18"/>
      <c r="SBX228" s="19"/>
      <c r="SBY228" s="28"/>
      <c r="SBZ228" s="32"/>
      <c r="SCA228" s="20"/>
      <c r="SCB228" s="18"/>
      <c r="SCC228" s="19"/>
      <c r="SCD228" s="28"/>
      <c r="SCE228" s="32"/>
      <c r="SCF228" s="20"/>
      <c r="SCG228" s="18"/>
      <c r="SCH228" s="19"/>
      <c r="SCI228" s="28"/>
      <c r="SCJ228" s="32"/>
      <c r="SCK228" s="20"/>
      <c r="SCL228" s="18"/>
      <c r="SCM228" s="19"/>
      <c r="SCN228" s="28"/>
      <c r="SCO228" s="32"/>
      <c r="SCP228" s="20"/>
      <c r="SCQ228" s="18"/>
      <c r="SCR228" s="19"/>
      <c r="SCS228" s="28"/>
      <c r="SCT228" s="32"/>
      <c r="SCU228" s="20"/>
      <c r="SCV228" s="18"/>
      <c r="SCW228" s="19"/>
      <c r="SCX228" s="28"/>
      <c r="SCY228" s="32"/>
      <c r="SCZ228" s="20"/>
      <c r="SDA228" s="18"/>
      <c r="SDB228" s="19"/>
      <c r="SDC228" s="28"/>
      <c r="SDD228" s="32"/>
      <c r="SDE228" s="20"/>
      <c r="SDF228" s="18"/>
      <c r="SDG228" s="19"/>
      <c r="SDH228" s="28"/>
      <c r="SDI228" s="32"/>
      <c r="SDJ228" s="20"/>
      <c r="SDK228" s="18"/>
      <c r="SDL228" s="19"/>
      <c r="SDM228" s="28"/>
      <c r="SDN228" s="32"/>
      <c r="SDO228" s="20"/>
      <c r="SDP228" s="18"/>
      <c r="SDQ228" s="19"/>
      <c r="SDR228" s="28"/>
      <c r="SDS228" s="32"/>
      <c r="SDT228" s="20"/>
      <c r="SDU228" s="18"/>
      <c r="SDV228" s="19"/>
      <c r="SDW228" s="28"/>
      <c r="SDX228" s="32"/>
      <c r="SDY228" s="20"/>
      <c r="SDZ228" s="18"/>
      <c r="SEA228" s="19"/>
      <c r="SEB228" s="28"/>
      <c r="SEC228" s="32"/>
      <c r="SED228" s="20"/>
      <c r="SEE228" s="18"/>
      <c r="SEF228" s="19"/>
      <c r="SEG228" s="28"/>
      <c r="SEH228" s="32"/>
      <c r="SEI228" s="20"/>
      <c r="SEJ228" s="18"/>
      <c r="SEK228" s="19"/>
      <c r="SEL228" s="28"/>
      <c r="SEM228" s="32"/>
      <c r="SEN228" s="20"/>
      <c r="SEO228" s="18"/>
      <c r="SEP228" s="19"/>
      <c r="SEQ228" s="28"/>
      <c r="SER228" s="32"/>
      <c r="SES228" s="20"/>
      <c r="SET228" s="18"/>
      <c r="SEU228" s="19"/>
      <c r="SEV228" s="28"/>
      <c r="SEW228" s="32"/>
      <c r="SEX228" s="20"/>
      <c r="SEY228" s="18"/>
      <c r="SEZ228" s="19"/>
      <c r="SFA228" s="28"/>
      <c r="SFB228" s="32"/>
      <c r="SFC228" s="20"/>
      <c r="SFD228" s="18"/>
      <c r="SFE228" s="19"/>
      <c r="SFF228" s="28"/>
      <c r="SFG228" s="32"/>
      <c r="SFH228" s="20"/>
      <c r="SFI228" s="18"/>
      <c r="SFJ228" s="19"/>
      <c r="SFK228" s="28"/>
      <c r="SFL228" s="32"/>
      <c r="SFM228" s="20"/>
      <c r="SFN228" s="18"/>
      <c r="SFO228" s="19"/>
      <c r="SFP228" s="28"/>
      <c r="SFQ228" s="32"/>
      <c r="SFR228" s="20"/>
      <c r="SFS228" s="18"/>
      <c r="SFT228" s="19"/>
      <c r="SFU228" s="28"/>
      <c r="SFV228" s="32"/>
      <c r="SFW228" s="20"/>
      <c r="SFX228" s="18"/>
      <c r="SFY228" s="19"/>
      <c r="SFZ228" s="28"/>
      <c r="SGA228" s="32"/>
      <c r="SGB228" s="20"/>
      <c r="SGC228" s="18"/>
      <c r="SGD228" s="19"/>
      <c r="SGE228" s="28"/>
      <c r="SGF228" s="32"/>
      <c r="SGG228" s="20"/>
      <c r="SGH228" s="18"/>
      <c r="SGI228" s="19"/>
      <c r="SGJ228" s="28"/>
      <c r="SGK228" s="32"/>
      <c r="SGL228" s="20"/>
      <c r="SGM228" s="18"/>
      <c r="SGN228" s="19"/>
      <c r="SGO228" s="28"/>
      <c r="SGP228" s="32"/>
      <c r="SGQ228" s="20"/>
      <c r="SGR228" s="18"/>
      <c r="SGS228" s="19"/>
      <c r="SGT228" s="28"/>
      <c r="SGU228" s="32"/>
      <c r="SGV228" s="20"/>
      <c r="SGW228" s="18"/>
      <c r="SGX228" s="19"/>
      <c r="SGY228" s="28"/>
      <c r="SGZ228" s="32"/>
      <c r="SHA228" s="20"/>
      <c r="SHB228" s="18"/>
      <c r="SHC228" s="19"/>
      <c r="SHD228" s="28"/>
      <c r="SHE228" s="32"/>
      <c r="SHF228" s="20"/>
      <c r="SHG228" s="18"/>
      <c r="SHH228" s="19"/>
      <c r="SHI228" s="28"/>
      <c r="SHJ228" s="32"/>
      <c r="SHK228" s="20"/>
      <c r="SHL228" s="18"/>
      <c r="SHM228" s="19"/>
      <c r="SHN228" s="28"/>
      <c r="SHO228" s="32"/>
      <c r="SHP228" s="20"/>
      <c r="SHQ228" s="18"/>
      <c r="SHR228" s="19"/>
      <c r="SHS228" s="28"/>
      <c r="SHT228" s="32"/>
      <c r="SHU228" s="20"/>
      <c r="SHV228" s="18"/>
      <c r="SHW228" s="19"/>
      <c r="SHX228" s="28"/>
      <c r="SHY228" s="32"/>
      <c r="SHZ228" s="20"/>
      <c r="SIA228" s="18"/>
      <c r="SIB228" s="19"/>
      <c r="SIC228" s="28"/>
      <c r="SID228" s="32"/>
      <c r="SIE228" s="20"/>
      <c r="SIF228" s="18"/>
      <c r="SIG228" s="19"/>
      <c r="SIH228" s="28"/>
      <c r="SII228" s="32"/>
      <c r="SIJ228" s="20"/>
      <c r="SIK228" s="18"/>
      <c r="SIL228" s="19"/>
      <c r="SIM228" s="28"/>
      <c r="SIN228" s="32"/>
      <c r="SIO228" s="20"/>
      <c r="SIP228" s="18"/>
      <c r="SIQ228" s="19"/>
      <c r="SIR228" s="28"/>
      <c r="SIS228" s="32"/>
      <c r="SIT228" s="20"/>
      <c r="SIU228" s="18"/>
      <c r="SIV228" s="19"/>
      <c r="SIW228" s="28"/>
      <c r="SIX228" s="32"/>
      <c r="SIY228" s="20"/>
      <c r="SIZ228" s="18"/>
      <c r="SJA228" s="19"/>
      <c r="SJB228" s="28"/>
      <c r="SJC228" s="32"/>
      <c r="SJD228" s="20"/>
      <c r="SJE228" s="18"/>
      <c r="SJF228" s="19"/>
      <c r="SJG228" s="28"/>
      <c r="SJH228" s="32"/>
      <c r="SJI228" s="20"/>
      <c r="SJJ228" s="18"/>
      <c r="SJK228" s="19"/>
      <c r="SJL228" s="28"/>
      <c r="SJM228" s="32"/>
      <c r="SJN228" s="20"/>
      <c r="SJO228" s="18"/>
      <c r="SJP228" s="19"/>
      <c r="SJQ228" s="28"/>
      <c r="SJR228" s="32"/>
      <c r="SJS228" s="20"/>
      <c r="SJT228" s="18"/>
      <c r="SJU228" s="19"/>
      <c r="SJV228" s="28"/>
      <c r="SJW228" s="32"/>
      <c r="SJX228" s="20"/>
      <c r="SJY228" s="18"/>
      <c r="SJZ228" s="19"/>
      <c r="SKA228" s="28"/>
      <c r="SKB228" s="32"/>
      <c r="SKC228" s="20"/>
      <c r="SKD228" s="18"/>
      <c r="SKE228" s="19"/>
      <c r="SKF228" s="28"/>
      <c r="SKG228" s="32"/>
      <c r="SKH228" s="20"/>
      <c r="SKI228" s="18"/>
      <c r="SKJ228" s="19"/>
      <c r="SKK228" s="28"/>
      <c r="SKL228" s="32"/>
      <c r="SKM228" s="20"/>
      <c r="SKN228" s="18"/>
      <c r="SKO228" s="19"/>
      <c r="SKP228" s="28"/>
      <c r="SKQ228" s="32"/>
      <c r="SKR228" s="20"/>
      <c r="SKS228" s="18"/>
      <c r="SKT228" s="19"/>
      <c r="SKU228" s="28"/>
      <c r="SKV228" s="32"/>
      <c r="SKW228" s="20"/>
      <c r="SKX228" s="18"/>
      <c r="SKY228" s="19"/>
      <c r="SKZ228" s="28"/>
      <c r="SLA228" s="32"/>
      <c r="SLB228" s="20"/>
      <c r="SLC228" s="18"/>
      <c r="SLD228" s="19"/>
      <c r="SLE228" s="28"/>
      <c r="SLF228" s="32"/>
      <c r="SLG228" s="20"/>
      <c r="SLH228" s="18"/>
      <c r="SLI228" s="19"/>
      <c r="SLJ228" s="28"/>
      <c r="SLK228" s="32"/>
      <c r="SLL228" s="20"/>
      <c r="SLM228" s="18"/>
      <c r="SLN228" s="19"/>
      <c r="SLO228" s="28"/>
      <c r="SLP228" s="32"/>
      <c r="SLQ228" s="20"/>
      <c r="SLR228" s="18"/>
      <c r="SLS228" s="19"/>
      <c r="SLT228" s="28"/>
      <c r="SLU228" s="32"/>
      <c r="SLV228" s="20"/>
      <c r="SLW228" s="18"/>
      <c r="SLX228" s="19"/>
      <c r="SLY228" s="28"/>
      <c r="SLZ228" s="32"/>
      <c r="SMA228" s="20"/>
      <c r="SMB228" s="18"/>
      <c r="SMC228" s="19"/>
      <c r="SMD228" s="28"/>
      <c r="SME228" s="32"/>
      <c r="SMF228" s="20"/>
      <c r="SMG228" s="18"/>
      <c r="SMH228" s="19"/>
      <c r="SMI228" s="28"/>
      <c r="SMJ228" s="32"/>
      <c r="SMK228" s="20"/>
      <c r="SML228" s="18"/>
      <c r="SMM228" s="19"/>
      <c r="SMN228" s="28"/>
      <c r="SMO228" s="32"/>
      <c r="SMP228" s="20"/>
      <c r="SMQ228" s="18"/>
      <c r="SMR228" s="19"/>
      <c r="SMS228" s="28"/>
      <c r="SMT228" s="32"/>
      <c r="SMU228" s="20"/>
      <c r="SMV228" s="18"/>
      <c r="SMW228" s="19"/>
      <c r="SMX228" s="28"/>
      <c r="SMY228" s="32"/>
      <c r="SMZ228" s="20"/>
      <c r="SNA228" s="18"/>
      <c r="SNB228" s="19"/>
      <c r="SNC228" s="28"/>
      <c r="SND228" s="32"/>
      <c r="SNE228" s="20"/>
      <c r="SNF228" s="18"/>
      <c r="SNG228" s="19"/>
      <c r="SNH228" s="28"/>
      <c r="SNI228" s="32"/>
      <c r="SNJ228" s="20"/>
      <c r="SNK228" s="18"/>
      <c r="SNL228" s="19"/>
      <c r="SNM228" s="28"/>
      <c r="SNN228" s="32"/>
      <c r="SNO228" s="20"/>
      <c r="SNP228" s="18"/>
      <c r="SNQ228" s="19"/>
      <c r="SNR228" s="28"/>
      <c r="SNS228" s="32"/>
      <c r="SNT228" s="20"/>
      <c r="SNU228" s="18"/>
      <c r="SNV228" s="19"/>
      <c r="SNW228" s="28"/>
      <c r="SNX228" s="32"/>
      <c r="SNY228" s="20"/>
      <c r="SNZ228" s="18"/>
      <c r="SOA228" s="19"/>
      <c r="SOB228" s="28"/>
      <c r="SOC228" s="32"/>
      <c r="SOD228" s="20"/>
      <c r="SOE228" s="18"/>
      <c r="SOF228" s="19"/>
      <c r="SOG228" s="28"/>
      <c r="SOH228" s="32"/>
      <c r="SOI228" s="20"/>
      <c r="SOJ228" s="18"/>
      <c r="SOK228" s="19"/>
      <c r="SOL228" s="28"/>
      <c r="SOM228" s="32"/>
      <c r="SON228" s="20"/>
      <c r="SOO228" s="18"/>
      <c r="SOP228" s="19"/>
      <c r="SOQ228" s="28"/>
      <c r="SOR228" s="32"/>
      <c r="SOS228" s="20"/>
      <c r="SOT228" s="18"/>
      <c r="SOU228" s="19"/>
      <c r="SOV228" s="28"/>
      <c r="SOW228" s="32"/>
      <c r="SOX228" s="20"/>
      <c r="SOY228" s="18"/>
      <c r="SOZ228" s="19"/>
      <c r="SPA228" s="28"/>
      <c r="SPB228" s="32"/>
      <c r="SPC228" s="20"/>
      <c r="SPD228" s="18"/>
      <c r="SPE228" s="19"/>
      <c r="SPF228" s="28"/>
      <c r="SPG228" s="32"/>
      <c r="SPH228" s="20"/>
      <c r="SPI228" s="18"/>
      <c r="SPJ228" s="19"/>
      <c r="SPK228" s="28"/>
      <c r="SPL228" s="32"/>
      <c r="SPM228" s="20"/>
      <c r="SPN228" s="18"/>
      <c r="SPO228" s="19"/>
      <c r="SPP228" s="28"/>
      <c r="SPQ228" s="32"/>
      <c r="SPR228" s="20"/>
      <c r="SPS228" s="18"/>
      <c r="SPT228" s="19"/>
      <c r="SPU228" s="28"/>
      <c r="SPV228" s="32"/>
      <c r="SPW228" s="20"/>
      <c r="SPX228" s="18"/>
      <c r="SPY228" s="19"/>
      <c r="SPZ228" s="28"/>
      <c r="SQA228" s="32"/>
      <c r="SQB228" s="20"/>
      <c r="SQC228" s="18"/>
      <c r="SQD228" s="19"/>
      <c r="SQE228" s="28"/>
      <c r="SQF228" s="32"/>
      <c r="SQG228" s="20"/>
      <c r="SQH228" s="18"/>
      <c r="SQI228" s="19"/>
      <c r="SQJ228" s="28"/>
      <c r="SQK228" s="32"/>
      <c r="SQL228" s="20"/>
      <c r="SQM228" s="18"/>
      <c r="SQN228" s="19"/>
      <c r="SQO228" s="28"/>
      <c r="SQP228" s="32"/>
      <c r="SQQ228" s="20"/>
      <c r="SQR228" s="18"/>
      <c r="SQS228" s="19"/>
      <c r="SQT228" s="28"/>
      <c r="SQU228" s="32"/>
      <c r="SQV228" s="20"/>
      <c r="SQW228" s="18"/>
      <c r="SQX228" s="19"/>
      <c r="SQY228" s="28"/>
      <c r="SQZ228" s="32"/>
      <c r="SRA228" s="20"/>
      <c r="SRB228" s="18"/>
      <c r="SRC228" s="19"/>
      <c r="SRD228" s="28"/>
      <c r="SRE228" s="32"/>
      <c r="SRF228" s="20"/>
      <c r="SRG228" s="18"/>
      <c r="SRH228" s="19"/>
      <c r="SRI228" s="28"/>
      <c r="SRJ228" s="32"/>
      <c r="SRK228" s="20"/>
      <c r="SRL228" s="18"/>
      <c r="SRM228" s="19"/>
      <c r="SRN228" s="28"/>
      <c r="SRO228" s="32"/>
      <c r="SRP228" s="20"/>
      <c r="SRQ228" s="18"/>
      <c r="SRR228" s="19"/>
      <c r="SRS228" s="28"/>
      <c r="SRT228" s="32"/>
      <c r="SRU228" s="20"/>
      <c r="SRV228" s="18"/>
      <c r="SRW228" s="19"/>
      <c r="SRX228" s="28"/>
      <c r="SRY228" s="32"/>
      <c r="SRZ228" s="20"/>
      <c r="SSA228" s="18"/>
      <c r="SSB228" s="19"/>
      <c r="SSC228" s="28"/>
      <c r="SSD228" s="32"/>
      <c r="SSE228" s="20"/>
      <c r="SSF228" s="18"/>
      <c r="SSG228" s="19"/>
      <c r="SSH228" s="28"/>
      <c r="SSI228" s="32"/>
      <c r="SSJ228" s="20"/>
      <c r="SSK228" s="18"/>
      <c r="SSL228" s="19"/>
      <c r="SSM228" s="28"/>
      <c r="SSN228" s="32"/>
      <c r="SSO228" s="20"/>
      <c r="SSP228" s="18"/>
      <c r="SSQ228" s="19"/>
      <c r="SSR228" s="28"/>
      <c r="SSS228" s="32"/>
      <c r="SST228" s="20"/>
      <c r="SSU228" s="18"/>
      <c r="SSV228" s="19"/>
      <c r="SSW228" s="28"/>
      <c r="SSX228" s="32"/>
      <c r="SSY228" s="20"/>
      <c r="SSZ228" s="18"/>
      <c r="STA228" s="19"/>
      <c r="STB228" s="28"/>
      <c r="STC228" s="32"/>
      <c r="STD228" s="20"/>
      <c r="STE228" s="18"/>
      <c r="STF228" s="19"/>
      <c r="STG228" s="28"/>
      <c r="STH228" s="32"/>
      <c r="STI228" s="20"/>
      <c r="STJ228" s="18"/>
      <c r="STK228" s="19"/>
      <c r="STL228" s="28"/>
      <c r="STM228" s="32"/>
      <c r="STN228" s="20"/>
      <c r="STO228" s="18"/>
      <c r="STP228" s="19"/>
      <c r="STQ228" s="28"/>
      <c r="STR228" s="32"/>
      <c r="STS228" s="20"/>
      <c r="STT228" s="18"/>
      <c r="STU228" s="19"/>
      <c r="STV228" s="28"/>
      <c r="STW228" s="32"/>
      <c r="STX228" s="20"/>
      <c r="STY228" s="18"/>
      <c r="STZ228" s="19"/>
      <c r="SUA228" s="28"/>
      <c r="SUB228" s="32"/>
      <c r="SUC228" s="20"/>
      <c r="SUD228" s="18"/>
      <c r="SUE228" s="19"/>
      <c r="SUF228" s="28"/>
      <c r="SUG228" s="32"/>
      <c r="SUH228" s="20"/>
      <c r="SUI228" s="18"/>
      <c r="SUJ228" s="19"/>
      <c r="SUK228" s="28"/>
      <c r="SUL228" s="32"/>
      <c r="SUM228" s="20"/>
      <c r="SUN228" s="18"/>
      <c r="SUO228" s="19"/>
      <c r="SUP228" s="28"/>
      <c r="SUQ228" s="32"/>
      <c r="SUR228" s="20"/>
      <c r="SUS228" s="18"/>
      <c r="SUT228" s="19"/>
      <c r="SUU228" s="28"/>
      <c r="SUV228" s="32"/>
      <c r="SUW228" s="20"/>
      <c r="SUX228" s="18"/>
      <c r="SUY228" s="19"/>
      <c r="SUZ228" s="28"/>
      <c r="SVA228" s="32"/>
      <c r="SVB228" s="20"/>
      <c r="SVC228" s="18"/>
      <c r="SVD228" s="19"/>
      <c r="SVE228" s="28"/>
      <c r="SVF228" s="32"/>
      <c r="SVG228" s="20"/>
      <c r="SVH228" s="18"/>
      <c r="SVI228" s="19"/>
      <c r="SVJ228" s="28"/>
      <c r="SVK228" s="32"/>
      <c r="SVL228" s="20"/>
      <c r="SVM228" s="18"/>
      <c r="SVN228" s="19"/>
      <c r="SVO228" s="28"/>
      <c r="SVP228" s="32"/>
      <c r="SVQ228" s="20"/>
      <c r="SVR228" s="18"/>
      <c r="SVS228" s="19"/>
      <c r="SVT228" s="28"/>
      <c r="SVU228" s="32"/>
      <c r="SVV228" s="20"/>
      <c r="SVW228" s="18"/>
      <c r="SVX228" s="19"/>
      <c r="SVY228" s="28"/>
      <c r="SVZ228" s="32"/>
      <c r="SWA228" s="20"/>
      <c r="SWB228" s="18"/>
      <c r="SWC228" s="19"/>
      <c r="SWD228" s="28"/>
      <c r="SWE228" s="32"/>
      <c r="SWF228" s="20"/>
      <c r="SWG228" s="18"/>
      <c r="SWH228" s="19"/>
      <c r="SWI228" s="28"/>
      <c r="SWJ228" s="32"/>
      <c r="SWK228" s="20"/>
      <c r="SWL228" s="18"/>
      <c r="SWM228" s="19"/>
      <c r="SWN228" s="28"/>
      <c r="SWO228" s="32"/>
      <c r="SWP228" s="20"/>
      <c r="SWQ228" s="18"/>
      <c r="SWR228" s="19"/>
      <c r="SWS228" s="28"/>
      <c r="SWT228" s="32"/>
      <c r="SWU228" s="20"/>
      <c r="SWV228" s="18"/>
      <c r="SWW228" s="19"/>
      <c r="SWX228" s="28"/>
      <c r="SWY228" s="32"/>
      <c r="SWZ228" s="20"/>
      <c r="SXA228" s="18"/>
      <c r="SXB228" s="19"/>
      <c r="SXC228" s="28"/>
      <c r="SXD228" s="32"/>
      <c r="SXE228" s="20"/>
      <c r="SXF228" s="18"/>
      <c r="SXG228" s="19"/>
      <c r="SXH228" s="28"/>
      <c r="SXI228" s="32"/>
      <c r="SXJ228" s="20"/>
      <c r="SXK228" s="18"/>
      <c r="SXL228" s="19"/>
      <c r="SXM228" s="28"/>
      <c r="SXN228" s="32"/>
      <c r="SXO228" s="20"/>
      <c r="SXP228" s="18"/>
      <c r="SXQ228" s="19"/>
      <c r="SXR228" s="28"/>
      <c r="SXS228" s="32"/>
      <c r="SXT228" s="20"/>
      <c r="SXU228" s="18"/>
      <c r="SXV228" s="19"/>
      <c r="SXW228" s="28"/>
      <c r="SXX228" s="32"/>
      <c r="SXY228" s="20"/>
      <c r="SXZ228" s="18"/>
      <c r="SYA228" s="19"/>
      <c r="SYB228" s="28"/>
      <c r="SYC228" s="32"/>
      <c r="SYD228" s="20"/>
      <c r="SYE228" s="18"/>
      <c r="SYF228" s="19"/>
      <c r="SYG228" s="28"/>
      <c r="SYH228" s="32"/>
      <c r="SYI228" s="20"/>
      <c r="SYJ228" s="18"/>
      <c r="SYK228" s="19"/>
      <c r="SYL228" s="28"/>
      <c r="SYM228" s="32"/>
      <c r="SYN228" s="20"/>
      <c r="SYO228" s="18"/>
      <c r="SYP228" s="19"/>
      <c r="SYQ228" s="28"/>
      <c r="SYR228" s="32"/>
      <c r="SYS228" s="20"/>
      <c r="SYT228" s="18"/>
      <c r="SYU228" s="19"/>
      <c r="SYV228" s="28"/>
      <c r="SYW228" s="32"/>
      <c r="SYX228" s="20"/>
      <c r="SYY228" s="18"/>
      <c r="SYZ228" s="19"/>
      <c r="SZA228" s="28"/>
      <c r="SZB228" s="32"/>
      <c r="SZC228" s="20"/>
      <c r="SZD228" s="18"/>
      <c r="SZE228" s="19"/>
      <c r="SZF228" s="28"/>
      <c r="SZG228" s="32"/>
      <c r="SZH228" s="20"/>
      <c r="SZI228" s="18"/>
      <c r="SZJ228" s="19"/>
      <c r="SZK228" s="28"/>
      <c r="SZL228" s="32"/>
      <c r="SZM228" s="20"/>
      <c r="SZN228" s="18"/>
      <c r="SZO228" s="19"/>
      <c r="SZP228" s="28"/>
      <c r="SZQ228" s="32"/>
      <c r="SZR228" s="20"/>
      <c r="SZS228" s="18"/>
      <c r="SZT228" s="19"/>
      <c r="SZU228" s="28"/>
      <c r="SZV228" s="32"/>
      <c r="SZW228" s="20"/>
      <c r="SZX228" s="18"/>
      <c r="SZY228" s="19"/>
      <c r="SZZ228" s="28"/>
      <c r="TAA228" s="32"/>
      <c r="TAB228" s="20"/>
      <c r="TAC228" s="18"/>
      <c r="TAD228" s="19"/>
      <c r="TAE228" s="28"/>
      <c r="TAF228" s="32"/>
      <c r="TAG228" s="20"/>
      <c r="TAH228" s="18"/>
      <c r="TAI228" s="19"/>
      <c r="TAJ228" s="28"/>
      <c r="TAK228" s="32"/>
      <c r="TAL228" s="20"/>
      <c r="TAM228" s="18"/>
      <c r="TAN228" s="19"/>
      <c r="TAO228" s="28"/>
      <c r="TAP228" s="32"/>
      <c r="TAQ228" s="20"/>
      <c r="TAR228" s="18"/>
      <c r="TAS228" s="19"/>
      <c r="TAT228" s="28"/>
      <c r="TAU228" s="32"/>
      <c r="TAV228" s="20"/>
      <c r="TAW228" s="18"/>
      <c r="TAX228" s="19"/>
      <c r="TAY228" s="28"/>
      <c r="TAZ228" s="32"/>
      <c r="TBA228" s="20"/>
      <c r="TBB228" s="18"/>
      <c r="TBC228" s="19"/>
      <c r="TBD228" s="28"/>
      <c r="TBE228" s="32"/>
      <c r="TBF228" s="20"/>
      <c r="TBG228" s="18"/>
      <c r="TBH228" s="19"/>
      <c r="TBI228" s="28"/>
      <c r="TBJ228" s="32"/>
      <c r="TBK228" s="20"/>
      <c r="TBL228" s="18"/>
      <c r="TBM228" s="19"/>
      <c r="TBN228" s="28"/>
      <c r="TBO228" s="32"/>
      <c r="TBP228" s="20"/>
      <c r="TBQ228" s="18"/>
      <c r="TBR228" s="19"/>
      <c r="TBS228" s="28"/>
      <c r="TBT228" s="32"/>
      <c r="TBU228" s="20"/>
      <c r="TBV228" s="18"/>
      <c r="TBW228" s="19"/>
      <c r="TBX228" s="28"/>
      <c r="TBY228" s="32"/>
      <c r="TBZ228" s="20"/>
      <c r="TCA228" s="18"/>
      <c r="TCB228" s="19"/>
      <c r="TCC228" s="28"/>
      <c r="TCD228" s="32"/>
      <c r="TCE228" s="20"/>
      <c r="TCF228" s="18"/>
      <c r="TCG228" s="19"/>
      <c r="TCH228" s="28"/>
      <c r="TCI228" s="32"/>
      <c r="TCJ228" s="20"/>
      <c r="TCK228" s="18"/>
      <c r="TCL228" s="19"/>
      <c r="TCM228" s="28"/>
      <c r="TCN228" s="32"/>
      <c r="TCO228" s="20"/>
      <c r="TCP228" s="18"/>
      <c r="TCQ228" s="19"/>
      <c r="TCR228" s="28"/>
      <c r="TCS228" s="32"/>
      <c r="TCT228" s="20"/>
      <c r="TCU228" s="18"/>
      <c r="TCV228" s="19"/>
      <c r="TCW228" s="28"/>
      <c r="TCX228" s="32"/>
      <c r="TCY228" s="20"/>
      <c r="TCZ228" s="18"/>
      <c r="TDA228" s="19"/>
      <c r="TDB228" s="28"/>
      <c r="TDC228" s="32"/>
      <c r="TDD228" s="20"/>
      <c r="TDE228" s="18"/>
      <c r="TDF228" s="19"/>
      <c r="TDG228" s="28"/>
      <c r="TDH228" s="32"/>
      <c r="TDI228" s="20"/>
      <c r="TDJ228" s="18"/>
      <c r="TDK228" s="19"/>
      <c r="TDL228" s="28"/>
      <c r="TDM228" s="32"/>
      <c r="TDN228" s="20"/>
      <c r="TDO228" s="18"/>
      <c r="TDP228" s="19"/>
      <c r="TDQ228" s="28"/>
      <c r="TDR228" s="32"/>
      <c r="TDS228" s="20"/>
      <c r="TDT228" s="18"/>
      <c r="TDU228" s="19"/>
      <c r="TDV228" s="28"/>
      <c r="TDW228" s="32"/>
      <c r="TDX228" s="20"/>
      <c r="TDY228" s="18"/>
      <c r="TDZ228" s="19"/>
      <c r="TEA228" s="28"/>
      <c r="TEB228" s="32"/>
      <c r="TEC228" s="20"/>
      <c r="TED228" s="18"/>
      <c r="TEE228" s="19"/>
      <c r="TEF228" s="28"/>
      <c r="TEG228" s="32"/>
      <c r="TEH228" s="20"/>
      <c r="TEI228" s="18"/>
      <c r="TEJ228" s="19"/>
      <c r="TEK228" s="28"/>
      <c r="TEL228" s="32"/>
      <c r="TEM228" s="20"/>
      <c r="TEN228" s="18"/>
      <c r="TEO228" s="19"/>
      <c r="TEP228" s="28"/>
      <c r="TEQ228" s="32"/>
      <c r="TER228" s="20"/>
      <c r="TES228" s="18"/>
      <c r="TET228" s="19"/>
      <c r="TEU228" s="28"/>
      <c r="TEV228" s="32"/>
      <c r="TEW228" s="20"/>
      <c r="TEX228" s="18"/>
      <c r="TEY228" s="19"/>
      <c r="TEZ228" s="28"/>
      <c r="TFA228" s="32"/>
      <c r="TFB228" s="20"/>
      <c r="TFC228" s="18"/>
      <c r="TFD228" s="19"/>
      <c r="TFE228" s="28"/>
      <c r="TFF228" s="32"/>
      <c r="TFG228" s="20"/>
      <c r="TFH228" s="18"/>
      <c r="TFI228" s="19"/>
      <c r="TFJ228" s="28"/>
      <c r="TFK228" s="32"/>
      <c r="TFL228" s="20"/>
      <c r="TFM228" s="18"/>
      <c r="TFN228" s="19"/>
      <c r="TFO228" s="28"/>
      <c r="TFP228" s="32"/>
      <c r="TFQ228" s="20"/>
      <c r="TFR228" s="18"/>
      <c r="TFS228" s="19"/>
      <c r="TFT228" s="28"/>
      <c r="TFU228" s="32"/>
      <c r="TFV228" s="20"/>
      <c r="TFW228" s="18"/>
      <c r="TFX228" s="19"/>
      <c r="TFY228" s="28"/>
      <c r="TFZ228" s="32"/>
      <c r="TGA228" s="20"/>
      <c r="TGB228" s="18"/>
      <c r="TGC228" s="19"/>
      <c r="TGD228" s="28"/>
      <c r="TGE228" s="32"/>
      <c r="TGF228" s="20"/>
      <c r="TGG228" s="18"/>
      <c r="TGH228" s="19"/>
      <c r="TGI228" s="28"/>
      <c r="TGJ228" s="32"/>
      <c r="TGK228" s="20"/>
      <c r="TGL228" s="18"/>
      <c r="TGM228" s="19"/>
      <c r="TGN228" s="28"/>
      <c r="TGO228" s="32"/>
      <c r="TGP228" s="20"/>
      <c r="TGQ228" s="18"/>
      <c r="TGR228" s="19"/>
      <c r="TGS228" s="28"/>
      <c r="TGT228" s="32"/>
      <c r="TGU228" s="20"/>
      <c r="TGV228" s="18"/>
      <c r="TGW228" s="19"/>
      <c r="TGX228" s="28"/>
      <c r="TGY228" s="32"/>
      <c r="TGZ228" s="20"/>
      <c r="THA228" s="18"/>
      <c r="THB228" s="19"/>
      <c r="THC228" s="28"/>
      <c r="THD228" s="32"/>
      <c r="THE228" s="20"/>
      <c r="THF228" s="18"/>
      <c r="THG228" s="19"/>
      <c r="THH228" s="28"/>
      <c r="THI228" s="32"/>
      <c r="THJ228" s="20"/>
      <c r="THK228" s="18"/>
      <c r="THL228" s="19"/>
      <c r="THM228" s="28"/>
      <c r="THN228" s="32"/>
      <c r="THO228" s="20"/>
      <c r="THP228" s="18"/>
      <c r="THQ228" s="19"/>
      <c r="THR228" s="28"/>
      <c r="THS228" s="32"/>
      <c r="THT228" s="20"/>
      <c r="THU228" s="18"/>
      <c r="THV228" s="19"/>
      <c r="THW228" s="28"/>
      <c r="THX228" s="32"/>
      <c r="THY228" s="20"/>
      <c r="THZ228" s="18"/>
      <c r="TIA228" s="19"/>
      <c r="TIB228" s="28"/>
      <c r="TIC228" s="32"/>
      <c r="TID228" s="20"/>
      <c r="TIE228" s="18"/>
      <c r="TIF228" s="19"/>
      <c r="TIG228" s="28"/>
      <c r="TIH228" s="32"/>
      <c r="TII228" s="20"/>
      <c r="TIJ228" s="18"/>
      <c r="TIK228" s="19"/>
      <c r="TIL228" s="28"/>
      <c r="TIM228" s="32"/>
      <c r="TIN228" s="20"/>
      <c r="TIO228" s="18"/>
      <c r="TIP228" s="19"/>
      <c r="TIQ228" s="28"/>
      <c r="TIR228" s="32"/>
      <c r="TIS228" s="20"/>
      <c r="TIT228" s="18"/>
      <c r="TIU228" s="19"/>
      <c r="TIV228" s="28"/>
      <c r="TIW228" s="32"/>
      <c r="TIX228" s="20"/>
      <c r="TIY228" s="18"/>
      <c r="TIZ228" s="19"/>
      <c r="TJA228" s="28"/>
      <c r="TJB228" s="32"/>
      <c r="TJC228" s="20"/>
      <c r="TJD228" s="18"/>
      <c r="TJE228" s="19"/>
      <c r="TJF228" s="28"/>
      <c r="TJG228" s="32"/>
      <c r="TJH228" s="20"/>
      <c r="TJI228" s="18"/>
      <c r="TJJ228" s="19"/>
      <c r="TJK228" s="28"/>
      <c r="TJL228" s="32"/>
      <c r="TJM228" s="20"/>
      <c r="TJN228" s="18"/>
      <c r="TJO228" s="19"/>
      <c r="TJP228" s="28"/>
      <c r="TJQ228" s="32"/>
      <c r="TJR228" s="20"/>
      <c r="TJS228" s="18"/>
      <c r="TJT228" s="19"/>
      <c r="TJU228" s="28"/>
      <c r="TJV228" s="32"/>
      <c r="TJW228" s="20"/>
      <c r="TJX228" s="18"/>
      <c r="TJY228" s="19"/>
      <c r="TJZ228" s="28"/>
      <c r="TKA228" s="32"/>
      <c r="TKB228" s="20"/>
      <c r="TKC228" s="18"/>
      <c r="TKD228" s="19"/>
      <c r="TKE228" s="28"/>
      <c r="TKF228" s="32"/>
      <c r="TKG228" s="20"/>
      <c r="TKH228" s="18"/>
      <c r="TKI228" s="19"/>
      <c r="TKJ228" s="28"/>
      <c r="TKK228" s="32"/>
      <c r="TKL228" s="20"/>
      <c r="TKM228" s="18"/>
      <c r="TKN228" s="19"/>
      <c r="TKO228" s="28"/>
      <c r="TKP228" s="32"/>
      <c r="TKQ228" s="20"/>
      <c r="TKR228" s="18"/>
      <c r="TKS228" s="19"/>
      <c r="TKT228" s="28"/>
      <c r="TKU228" s="32"/>
      <c r="TKV228" s="20"/>
      <c r="TKW228" s="18"/>
      <c r="TKX228" s="19"/>
      <c r="TKY228" s="28"/>
      <c r="TKZ228" s="32"/>
      <c r="TLA228" s="20"/>
      <c r="TLB228" s="18"/>
      <c r="TLC228" s="19"/>
      <c r="TLD228" s="28"/>
      <c r="TLE228" s="32"/>
      <c r="TLF228" s="20"/>
      <c r="TLG228" s="18"/>
      <c r="TLH228" s="19"/>
      <c r="TLI228" s="28"/>
      <c r="TLJ228" s="32"/>
      <c r="TLK228" s="20"/>
      <c r="TLL228" s="18"/>
      <c r="TLM228" s="19"/>
      <c r="TLN228" s="28"/>
      <c r="TLO228" s="32"/>
      <c r="TLP228" s="20"/>
      <c r="TLQ228" s="18"/>
      <c r="TLR228" s="19"/>
      <c r="TLS228" s="28"/>
      <c r="TLT228" s="32"/>
      <c r="TLU228" s="20"/>
      <c r="TLV228" s="18"/>
      <c r="TLW228" s="19"/>
      <c r="TLX228" s="28"/>
      <c r="TLY228" s="32"/>
      <c r="TLZ228" s="20"/>
      <c r="TMA228" s="18"/>
      <c r="TMB228" s="19"/>
      <c r="TMC228" s="28"/>
      <c r="TMD228" s="32"/>
      <c r="TME228" s="20"/>
      <c r="TMF228" s="18"/>
      <c r="TMG228" s="19"/>
      <c r="TMH228" s="28"/>
      <c r="TMI228" s="32"/>
      <c r="TMJ228" s="20"/>
      <c r="TMK228" s="18"/>
      <c r="TML228" s="19"/>
      <c r="TMM228" s="28"/>
      <c r="TMN228" s="32"/>
      <c r="TMO228" s="20"/>
      <c r="TMP228" s="18"/>
      <c r="TMQ228" s="19"/>
      <c r="TMR228" s="28"/>
      <c r="TMS228" s="32"/>
      <c r="TMT228" s="20"/>
      <c r="TMU228" s="18"/>
      <c r="TMV228" s="19"/>
      <c r="TMW228" s="28"/>
      <c r="TMX228" s="32"/>
      <c r="TMY228" s="20"/>
      <c r="TMZ228" s="18"/>
      <c r="TNA228" s="19"/>
      <c r="TNB228" s="28"/>
      <c r="TNC228" s="32"/>
      <c r="TND228" s="20"/>
      <c r="TNE228" s="18"/>
      <c r="TNF228" s="19"/>
      <c r="TNG228" s="28"/>
      <c r="TNH228" s="32"/>
      <c r="TNI228" s="20"/>
      <c r="TNJ228" s="18"/>
      <c r="TNK228" s="19"/>
      <c r="TNL228" s="28"/>
      <c r="TNM228" s="32"/>
      <c r="TNN228" s="20"/>
      <c r="TNO228" s="18"/>
      <c r="TNP228" s="19"/>
      <c r="TNQ228" s="28"/>
      <c r="TNR228" s="32"/>
      <c r="TNS228" s="20"/>
      <c r="TNT228" s="18"/>
      <c r="TNU228" s="19"/>
      <c r="TNV228" s="28"/>
      <c r="TNW228" s="32"/>
      <c r="TNX228" s="20"/>
      <c r="TNY228" s="18"/>
      <c r="TNZ228" s="19"/>
      <c r="TOA228" s="28"/>
      <c r="TOB228" s="32"/>
      <c r="TOC228" s="20"/>
      <c r="TOD228" s="18"/>
      <c r="TOE228" s="19"/>
      <c r="TOF228" s="28"/>
      <c r="TOG228" s="32"/>
      <c r="TOH228" s="20"/>
      <c r="TOI228" s="18"/>
      <c r="TOJ228" s="19"/>
      <c r="TOK228" s="28"/>
      <c r="TOL228" s="32"/>
      <c r="TOM228" s="20"/>
      <c r="TON228" s="18"/>
      <c r="TOO228" s="19"/>
      <c r="TOP228" s="28"/>
      <c r="TOQ228" s="32"/>
      <c r="TOR228" s="20"/>
      <c r="TOS228" s="18"/>
      <c r="TOT228" s="19"/>
      <c r="TOU228" s="28"/>
      <c r="TOV228" s="32"/>
      <c r="TOW228" s="20"/>
      <c r="TOX228" s="18"/>
      <c r="TOY228" s="19"/>
      <c r="TOZ228" s="28"/>
      <c r="TPA228" s="32"/>
      <c r="TPB228" s="20"/>
      <c r="TPC228" s="18"/>
      <c r="TPD228" s="19"/>
      <c r="TPE228" s="28"/>
      <c r="TPF228" s="32"/>
      <c r="TPG228" s="20"/>
      <c r="TPH228" s="18"/>
      <c r="TPI228" s="19"/>
      <c r="TPJ228" s="28"/>
      <c r="TPK228" s="32"/>
      <c r="TPL228" s="20"/>
      <c r="TPM228" s="18"/>
      <c r="TPN228" s="19"/>
      <c r="TPO228" s="28"/>
      <c r="TPP228" s="32"/>
      <c r="TPQ228" s="20"/>
      <c r="TPR228" s="18"/>
      <c r="TPS228" s="19"/>
      <c r="TPT228" s="28"/>
      <c r="TPU228" s="32"/>
      <c r="TPV228" s="20"/>
      <c r="TPW228" s="18"/>
      <c r="TPX228" s="19"/>
      <c r="TPY228" s="28"/>
      <c r="TPZ228" s="32"/>
      <c r="TQA228" s="20"/>
      <c r="TQB228" s="18"/>
      <c r="TQC228" s="19"/>
      <c r="TQD228" s="28"/>
      <c r="TQE228" s="32"/>
      <c r="TQF228" s="20"/>
      <c r="TQG228" s="18"/>
      <c r="TQH228" s="19"/>
      <c r="TQI228" s="28"/>
      <c r="TQJ228" s="32"/>
      <c r="TQK228" s="20"/>
      <c r="TQL228" s="18"/>
      <c r="TQM228" s="19"/>
      <c r="TQN228" s="28"/>
      <c r="TQO228" s="32"/>
      <c r="TQP228" s="20"/>
      <c r="TQQ228" s="18"/>
      <c r="TQR228" s="19"/>
      <c r="TQS228" s="28"/>
      <c r="TQT228" s="32"/>
      <c r="TQU228" s="20"/>
      <c r="TQV228" s="18"/>
      <c r="TQW228" s="19"/>
      <c r="TQX228" s="28"/>
      <c r="TQY228" s="32"/>
      <c r="TQZ228" s="20"/>
      <c r="TRA228" s="18"/>
      <c r="TRB228" s="19"/>
      <c r="TRC228" s="28"/>
      <c r="TRD228" s="32"/>
      <c r="TRE228" s="20"/>
      <c r="TRF228" s="18"/>
      <c r="TRG228" s="19"/>
      <c r="TRH228" s="28"/>
      <c r="TRI228" s="32"/>
      <c r="TRJ228" s="20"/>
      <c r="TRK228" s="18"/>
      <c r="TRL228" s="19"/>
      <c r="TRM228" s="28"/>
      <c r="TRN228" s="32"/>
      <c r="TRO228" s="20"/>
      <c r="TRP228" s="18"/>
      <c r="TRQ228" s="19"/>
      <c r="TRR228" s="28"/>
      <c r="TRS228" s="32"/>
      <c r="TRT228" s="20"/>
      <c r="TRU228" s="18"/>
      <c r="TRV228" s="19"/>
      <c r="TRW228" s="28"/>
      <c r="TRX228" s="32"/>
      <c r="TRY228" s="20"/>
      <c r="TRZ228" s="18"/>
      <c r="TSA228" s="19"/>
      <c r="TSB228" s="28"/>
      <c r="TSC228" s="32"/>
      <c r="TSD228" s="20"/>
      <c r="TSE228" s="18"/>
      <c r="TSF228" s="19"/>
      <c r="TSG228" s="28"/>
      <c r="TSH228" s="32"/>
      <c r="TSI228" s="20"/>
      <c r="TSJ228" s="18"/>
      <c r="TSK228" s="19"/>
      <c r="TSL228" s="28"/>
      <c r="TSM228" s="32"/>
      <c r="TSN228" s="20"/>
      <c r="TSO228" s="18"/>
      <c r="TSP228" s="19"/>
      <c r="TSQ228" s="28"/>
      <c r="TSR228" s="32"/>
      <c r="TSS228" s="20"/>
      <c r="TST228" s="18"/>
      <c r="TSU228" s="19"/>
      <c r="TSV228" s="28"/>
      <c r="TSW228" s="32"/>
      <c r="TSX228" s="20"/>
      <c r="TSY228" s="18"/>
      <c r="TSZ228" s="19"/>
      <c r="TTA228" s="28"/>
      <c r="TTB228" s="32"/>
      <c r="TTC228" s="20"/>
      <c r="TTD228" s="18"/>
      <c r="TTE228" s="19"/>
      <c r="TTF228" s="28"/>
      <c r="TTG228" s="32"/>
      <c r="TTH228" s="20"/>
      <c r="TTI228" s="18"/>
      <c r="TTJ228" s="19"/>
      <c r="TTK228" s="28"/>
      <c r="TTL228" s="32"/>
      <c r="TTM228" s="20"/>
      <c r="TTN228" s="18"/>
      <c r="TTO228" s="19"/>
      <c r="TTP228" s="28"/>
      <c r="TTQ228" s="32"/>
      <c r="TTR228" s="20"/>
      <c r="TTS228" s="18"/>
      <c r="TTT228" s="19"/>
      <c r="TTU228" s="28"/>
      <c r="TTV228" s="32"/>
      <c r="TTW228" s="20"/>
      <c r="TTX228" s="18"/>
      <c r="TTY228" s="19"/>
      <c r="TTZ228" s="28"/>
      <c r="TUA228" s="32"/>
      <c r="TUB228" s="20"/>
      <c r="TUC228" s="18"/>
      <c r="TUD228" s="19"/>
      <c r="TUE228" s="28"/>
      <c r="TUF228" s="32"/>
      <c r="TUG228" s="20"/>
      <c r="TUH228" s="18"/>
      <c r="TUI228" s="19"/>
      <c r="TUJ228" s="28"/>
      <c r="TUK228" s="32"/>
      <c r="TUL228" s="20"/>
      <c r="TUM228" s="18"/>
      <c r="TUN228" s="19"/>
      <c r="TUO228" s="28"/>
      <c r="TUP228" s="32"/>
      <c r="TUQ228" s="20"/>
      <c r="TUR228" s="18"/>
      <c r="TUS228" s="19"/>
      <c r="TUT228" s="28"/>
      <c r="TUU228" s="32"/>
      <c r="TUV228" s="20"/>
      <c r="TUW228" s="18"/>
      <c r="TUX228" s="19"/>
      <c r="TUY228" s="28"/>
      <c r="TUZ228" s="32"/>
      <c r="TVA228" s="20"/>
      <c r="TVB228" s="18"/>
      <c r="TVC228" s="19"/>
      <c r="TVD228" s="28"/>
      <c r="TVE228" s="32"/>
      <c r="TVF228" s="20"/>
      <c r="TVG228" s="18"/>
      <c r="TVH228" s="19"/>
      <c r="TVI228" s="28"/>
      <c r="TVJ228" s="32"/>
      <c r="TVK228" s="20"/>
      <c r="TVL228" s="18"/>
      <c r="TVM228" s="19"/>
      <c r="TVN228" s="28"/>
      <c r="TVO228" s="32"/>
      <c r="TVP228" s="20"/>
      <c r="TVQ228" s="18"/>
      <c r="TVR228" s="19"/>
      <c r="TVS228" s="28"/>
      <c r="TVT228" s="32"/>
      <c r="TVU228" s="20"/>
      <c r="TVV228" s="18"/>
      <c r="TVW228" s="19"/>
      <c r="TVX228" s="28"/>
      <c r="TVY228" s="32"/>
      <c r="TVZ228" s="20"/>
      <c r="TWA228" s="18"/>
      <c r="TWB228" s="19"/>
      <c r="TWC228" s="28"/>
      <c r="TWD228" s="32"/>
      <c r="TWE228" s="20"/>
      <c r="TWF228" s="18"/>
      <c r="TWG228" s="19"/>
      <c r="TWH228" s="28"/>
      <c r="TWI228" s="32"/>
      <c r="TWJ228" s="20"/>
      <c r="TWK228" s="18"/>
      <c r="TWL228" s="19"/>
      <c r="TWM228" s="28"/>
      <c r="TWN228" s="32"/>
      <c r="TWO228" s="20"/>
      <c r="TWP228" s="18"/>
      <c r="TWQ228" s="19"/>
      <c r="TWR228" s="28"/>
      <c r="TWS228" s="32"/>
      <c r="TWT228" s="20"/>
      <c r="TWU228" s="18"/>
      <c r="TWV228" s="19"/>
      <c r="TWW228" s="28"/>
      <c r="TWX228" s="32"/>
      <c r="TWY228" s="20"/>
      <c r="TWZ228" s="18"/>
      <c r="TXA228" s="19"/>
      <c r="TXB228" s="28"/>
      <c r="TXC228" s="32"/>
      <c r="TXD228" s="20"/>
      <c r="TXE228" s="18"/>
      <c r="TXF228" s="19"/>
      <c r="TXG228" s="28"/>
      <c r="TXH228" s="32"/>
      <c r="TXI228" s="20"/>
      <c r="TXJ228" s="18"/>
      <c r="TXK228" s="19"/>
      <c r="TXL228" s="28"/>
      <c r="TXM228" s="32"/>
      <c r="TXN228" s="20"/>
      <c r="TXO228" s="18"/>
      <c r="TXP228" s="19"/>
      <c r="TXQ228" s="28"/>
      <c r="TXR228" s="32"/>
      <c r="TXS228" s="20"/>
      <c r="TXT228" s="18"/>
      <c r="TXU228" s="19"/>
      <c r="TXV228" s="28"/>
      <c r="TXW228" s="32"/>
      <c r="TXX228" s="20"/>
      <c r="TXY228" s="18"/>
      <c r="TXZ228" s="19"/>
      <c r="TYA228" s="28"/>
      <c r="TYB228" s="32"/>
      <c r="TYC228" s="20"/>
      <c r="TYD228" s="18"/>
      <c r="TYE228" s="19"/>
      <c r="TYF228" s="28"/>
      <c r="TYG228" s="32"/>
      <c r="TYH228" s="20"/>
      <c r="TYI228" s="18"/>
      <c r="TYJ228" s="19"/>
      <c r="TYK228" s="28"/>
      <c r="TYL228" s="32"/>
      <c r="TYM228" s="20"/>
      <c r="TYN228" s="18"/>
      <c r="TYO228" s="19"/>
      <c r="TYP228" s="28"/>
      <c r="TYQ228" s="32"/>
      <c r="TYR228" s="20"/>
      <c r="TYS228" s="18"/>
      <c r="TYT228" s="19"/>
      <c r="TYU228" s="28"/>
      <c r="TYV228" s="32"/>
      <c r="TYW228" s="20"/>
      <c r="TYX228" s="18"/>
      <c r="TYY228" s="19"/>
      <c r="TYZ228" s="28"/>
      <c r="TZA228" s="32"/>
      <c r="TZB228" s="20"/>
      <c r="TZC228" s="18"/>
      <c r="TZD228" s="19"/>
      <c r="TZE228" s="28"/>
      <c r="TZF228" s="32"/>
      <c r="TZG228" s="20"/>
      <c r="TZH228" s="18"/>
      <c r="TZI228" s="19"/>
      <c r="TZJ228" s="28"/>
      <c r="TZK228" s="32"/>
      <c r="TZL228" s="20"/>
      <c r="TZM228" s="18"/>
      <c r="TZN228" s="19"/>
      <c r="TZO228" s="28"/>
      <c r="TZP228" s="32"/>
      <c r="TZQ228" s="20"/>
      <c r="TZR228" s="18"/>
      <c r="TZS228" s="19"/>
      <c r="TZT228" s="28"/>
      <c r="TZU228" s="32"/>
      <c r="TZV228" s="20"/>
      <c r="TZW228" s="18"/>
      <c r="TZX228" s="19"/>
      <c r="TZY228" s="28"/>
      <c r="TZZ228" s="32"/>
      <c r="UAA228" s="20"/>
      <c r="UAB228" s="18"/>
      <c r="UAC228" s="19"/>
      <c r="UAD228" s="28"/>
      <c r="UAE228" s="32"/>
      <c r="UAF228" s="20"/>
      <c r="UAG228" s="18"/>
      <c r="UAH228" s="19"/>
      <c r="UAI228" s="28"/>
      <c r="UAJ228" s="32"/>
      <c r="UAK228" s="20"/>
      <c r="UAL228" s="18"/>
      <c r="UAM228" s="19"/>
      <c r="UAN228" s="28"/>
      <c r="UAO228" s="32"/>
      <c r="UAP228" s="20"/>
      <c r="UAQ228" s="18"/>
      <c r="UAR228" s="19"/>
      <c r="UAS228" s="28"/>
      <c r="UAT228" s="32"/>
      <c r="UAU228" s="20"/>
      <c r="UAV228" s="18"/>
      <c r="UAW228" s="19"/>
      <c r="UAX228" s="28"/>
      <c r="UAY228" s="32"/>
      <c r="UAZ228" s="20"/>
      <c r="UBA228" s="18"/>
      <c r="UBB228" s="19"/>
      <c r="UBC228" s="28"/>
      <c r="UBD228" s="32"/>
      <c r="UBE228" s="20"/>
      <c r="UBF228" s="18"/>
      <c r="UBG228" s="19"/>
      <c r="UBH228" s="28"/>
      <c r="UBI228" s="32"/>
      <c r="UBJ228" s="20"/>
      <c r="UBK228" s="18"/>
      <c r="UBL228" s="19"/>
      <c r="UBM228" s="28"/>
      <c r="UBN228" s="32"/>
      <c r="UBO228" s="20"/>
      <c r="UBP228" s="18"/>
      <c r="UBQ228" s="19"/>
      <c r="UBR228" s="28"/>
      <c r="UBS228" s="32"/>
      <c r="UBT228" s="20"/>
      <c r="UBU228" s="18"/>
      <c r="UBV228" s="19"/>
      <c r="UBW228" s="28"/>
      <c r="UBX228" s="32"/>
      <c r="UBY228" s="20"/>
      <c r="UBZ228" s="18"/>
      <c r="UCA228" s="19"/>
      <c r="UCB228" s="28"/>
      <c r="UCC228" s="32"/>
      <c r="UCD228" s="20"/>
      <c r="UCE228" s="18"/>
      <c r="UCF228" s="19"/>
      <c r="UCG228" s="28"/>
      <c r="UCH228" s="32"/>
      <c r="UCI228" s="20"/>
      <c r="UCJ228" s="18"/>
      <c r="UCK228" s="19"/>
      <c r="UCL228" s="28"/>
      <c r="UCM228" s="32"/>
      <c r="UCN228" s="20"/>
      <c r="UCO228" s="18"/>
      <c r="UCP228" s="19"/>
      <c r="UCQ228" s="28"/>
      <c r="UCR228" s="32"/>
      <c r="UCS228" s="20"/>
      <c r="UCT228" s="18"/>
      <c r="UCU228" s="19"/>
      <c r="UCV228" s="28"/>
      <c r="UCW228" s="32"/>
      <c r="UCX228" s="20"/>
      <c r="UCY228" s="18"/>
      <c r="UCZ228" s="19"/>
      <c r="UDA228" s="28"/>
      <c r="UDB228" s="32"/>
      <c r="UDC228" s="20"/>
      <c r="UDD228" s="18"/>
      <c r="UDE228" s="19"/>
      <c r="UDF228" s="28"/>
      <c r="UDG228" s="32"/>
      <c r="UDH228" s="20"/>
      <c r="UDI228" s="18"/>
      <c r="UDJ228" s="19"/>
      <c r="UDK228" s="28"/>
      <c r="UDL228" s="32"/>
      <c r="UDM228" s="20"/>
      <c r="UDN228" s="18"/>
      <c r="UDO228" s="19"/>
      <c r="UDP228" s="28"/>
      <c r="UDQ228" s="32"/>
      <c r="UDR228" s="20"/>
      <c r="UDS228" s="18"/>
      <c r="UDT228" s="19"/>
      <c r="UDU228" s="28"/>
      <c r="UDV228" s="32"/>
      <c r="UDW228" s="20"/>
      <c r="UDX228" s="18"/>
      <c r="UDY228" s="19"/>
      <c r="UDZ228" s="28"/>
      <c r="UEA228" s="32"/>
      <c r="UEB228" s="20"/>
      <c r="UEC228" s="18"/>
      <c r="UED228" s="19"/>
      <c r="UEE228" s="28"/>
      <c r="UEF228" s="32"/>
      <c r="UEG228" s="20"/>
      <c r="UEH228" s="18"/>
      <c r="UEI228" s="19"/>
      <c r="UEJ228" s="28"/>
      <c r="UEK228" s="32"/>
      <c r="UEL228" s="20"/>
      <c r="UEM228" s="18"/>
      <c r="UEN228" s="19"/>
      <c r="UEO228" s="28"/>
      <c r="UEP228" s="32"/>
      <c r="UEQ228" s="20"/>
      <c r="UER228" s="18"/>
      <c r="UES228" s="19"/>
      <c r="UET228" s="28"/>
      <c r="UEU228" s="32"/>
      <c r="UEV228" s="20"/>
      <c r="UEW228" s="18"/>
      <c r="UEX228" s="19"/>
      <c r="UEY228" s="28"/>
      <c r="UEZ228" s="32"/>
      <c r="UFA228" s="20"/>
      <c r="UFB228" s="18"/>
      <c r="UFC228" s="19"/>
      <c r="UFD228" s="28"/>
      <c r="UFE228" s="32"/>
      <c r="UFF228" s="20"/>
      <c r="UFG228" s="18"/>
      <c r="UFH228" s="19"/>
      <c r="UFI228" s="28"/>
      <c r="UFJ228" s="32"/>
      <c r="UFK228" s="20"/>
      <c r="UFL228" s="18"/>
      <c r="UFM228" s="19"/>
      <c r="UFN228" s="28"/>
      <c r="UFO228" s="32"/>
      <c r="UFP228" s="20"/>
      <c r="UFQ228" s="18"/>
      <c r="UFR228" s="19"/>
      <c r="UFS228" s="28"/>
      <c r="UFT228" s="32"/>
      <c r="UFU228" s="20"/>
      <c r="UFV228" s="18"/>
      <c r="UFW228" s="19"/>
      <c r="UFX228" s="28"/>
      <c r="UFY228" s="32"/>
      <c r="UFZ228" s="20"/>
      <c r="UGA228" s="18"/>
      <c r="UGB228" s="19"/>
      <c r="UGC228" s="28"/>
      <c r="UGD228" s="32"/>
      <c r="UGE228" s="20"/>
      <c r="UGF228" s="18"/>
      <c r="UGG228" s="19"/>
      <c r="UGH228" s="28"/>
      <c r="UGI228" s="32"/>
      <c r="UGJ228" s="20"/>
      <c r="UGK228" s="18"/>
      <c r="UGL228" s="19"/>
      <c r="UGM228" s="28"/>
      <c r="UGN228" s="32"/>
      <c r="UGO228" s="20"/>
      <c r="UGP228" s="18"/>
      <c r="UGQ228" s="19"/>
      <c r="UGR228" s="28"/>
      <c r="UGS228" s="32"/>
      <c r="UGT228" s="20"/>
      <c r="UGU228" s="18"/>
      <c r="UGV228" s="19"/>
      <c r="UGW228" s="28"/>
      <c r="UGX228" s="32"/>
      <c r="UGY228" s="20"/>
      <c r="UGZ228" s="18"/>
      <c r="UHA228" s="19"/>
      <c r="UHB228" s="28"/>
      <c r="UHC228" s="32"/>
      <c r="UHD228" s="20"/>
      <c r="UHE228" s="18"/>
      <c r="UHF228" s="19"/>
      <c r="UHG228" s="28"/>
      <c r="UHH228" s="32"/>
      <c r="UHI228" s="20"/>
      <c r="UHJ228" s="18"/>
      <c r="UHK228" s="19"/>
      <c r="UHL228" s="28"/>
      <c r="UHM228" s="32"/>
      <c r="UHN228" s="20"/>
      <c r="UHO228" s="18"/>
      <c r="UHP228" s="19"/>
      <c r="UHQ228" s="28"/>
      <c r="UHR228" s="32"/>
      <c r="UHS228" s="20"/>
      <c r="UHT228" s="18"/>
      <c r="UHU228" s="19"/>
      <c r="UHV228" s="28"/>
      <c r="UHW228" s="32"/>
      <c r="UHX228" s="20"/>
      <c r="UHY228" s="18"/>
      <c r="UHZ228" s="19"/>
      <c r="UIA228" s="28"/>
      <c r="UIB228" s="32"/>
      <c r="UIC228" s="20"/>
      <c r="UID228" s="18"/>
      <c r="UIE228" s="19"/>
      <c r="UIF228" s="28"/>
      <c r="UIG228" s="32"/>
      <c r="UIH228" s="20"/>
      <c r="UII228" s="18"/>
      <c r="UIJ228" s="19"/>
      <c r="UIK228" s="28"/>
      <c r="UIL228" s="32"/>
      <c r="UIM228" s="20"/>
      <c r="UIN228" s="18"/>
      <c r="UIO228" s="19"/>
      <c r="UIP228" s="28"/>
      <c r="UIQ228" s="32"/>
      <c r="UIR228" s="20"/>
      <c r="UIS228" s="18"/>
      <c r="UIT228" s="19"/>
      <c r="UIU228" s="28"/>
      <c r="UIV228" s="32"/>
      <c r="UIW228" s="20"/>
      <c r="UIX228" s="18"/>
      <c r="UIY228" s="19"/>
      <c r="UIZ228" s="28"/>
      <c r="UJA228" s="32"/>
      <c r="UJB228" s="20"/>
      <c r="UJC228" s="18"/>
      <c r="UJD228" s="19"/>
      <c r="UJE228" s="28"/>
      <c r="UJF228" s="32"/>
      <c r="UJG228" s="20"/>
      <c r="UJH228" s="18"/>
      <c r="UJI228" s="19"/>
      <c r="UJJ228" s="28"/>
      <c r="UJK228" s="32"/>
      <c r="UJL228" s="20"/>
      <c r="UJM228" s="18"/>
      <c r="UJN228" s="19"/>
      <c r="UJO228" s="28"/>
      <c r="UJP228" s="32"/>
      <c r="UJQ228" s="20"/>
      <c r="UJR228" s="18"/>
      <c r="UJS228" s="19"/>
      <c r="UJT228" s="28"/>
      <c r="UJU228" s="32"/>
      <c r="UJV228" s="20"/>
      <c r="UJW228" s="18"/>
      <c r="UJX228" s="19"/>
      <c r="UJY228" s="28"/>
      <c r="UJZ228" s="32"/>
      <c r="UKA228" s="20"/>
      <c r="UKB228" s="18"/>
      <c r="UKC228" s="19"/>
      <c r="UKD228" s="28"/>
      <c r="UKE228" s="32"/>
      <c r="UKF228" s="20"/>
      <c r="UKG228" s="18"/>
      <c r="UKH228" s="19"/>
      <c r="UKI228" s="28"/>
      <c r="UKJ228" s="32"/>
      <c r="UKK228" s="20"/>
      <c r="UKL228" s="18"/>
      <c r="UKM228" s="19"/>
      <c r="UKN228" s="28"/>
      <c r="UKO228" s="32"/>
      <c r="UKP228" s="20"/>
      <c r="UKQ228" s="18"/>
      <c r="UKR228" s="19"/>
      <c r="UKS228" s="28"/>
      <c r="UKT228" s="32"/>
      <c r="UKU228" s="20"/>
      <c r="UKV228" s="18"/>
      <c r="UKW228" s="19"/>
      <c r="UKX228" s="28"/>
      <c r="UKY228" s="32"/>
      <c r="UKZ228" s="20"/>
      <c r="ULA228" s="18"/>
      <c r="ULB228" s="19"/>
      <c r="ULC228" s="28"/>
      <c r="ULD228" s="32"/>
      <c r="ULE228" s="20"/>
      <c r="ULF228" s="18"/>
      <c r="ULG228" s="19"/>
      <c r="ULH228" s="28"/>
      <c r="ULI228" s="32"/>
      <c r="ULJ228" s="20"/>
      <c r="ULK228" s="18"/>
      <c r="ULL228" s="19"/>
      <c r="ULM228" s="28"/>
      <c r="ULN228" s="32"/>
      <c r="ULO228" s="20"/>
      <c r="ULP228" s="18"/>
      <c r="ULQ228" s="19"/>
      <c r="ULR228" s="28"/>
      <c r="ULS228" s="32"/>
      <c r="ULT228" s="20"/>
      <c r="ULU228" s="18"/>
      <c r="ULV228" s="19"/>
      <c r="ULW228" s="28"/>
      <c r="ULX228" s="32"/>
      <c r="ULY228" s="20"/>
      <c r="ULZ228" s="18"/>
      <c r="UMA228" s="19"/>
      <c r="UMB228" s="28"/>
      <c r="UMC228" s="32"/>
      <c r="UMD228" s="20"/>
      <c r="UME228" s="18"/>
      <c r="UMF228" s="19"/>
      <c r="UMG228" s="28"/>
      <c r="UMH228" s="32"/>
      <c r="UMI228" s="20"/>
      <c r="UMJ228" s="18"/>
      <c r="UMK228" s="19"/>
      <c r="UML228" s="28"/>
      <c r="UMM228" s="32"/>
      <c r="UMN228" s="20"/>
      <c r="UMO228" s="18"/>
      <c r="UMP228" s="19"/>
      <c r="UMQ228" s="28"/>
      <c r="UMR228" s="32"/>
      <c r="UMS228" s="20"/>
      <c r="UMT228" s="18"/>
      <c r="UMU228" s="19"/>
      <c r="UMV228" s="28"/>
      <c r="UMW228" s="32"/>
      <c r="UMX228" s="20"/>
      <c r="UMY228" s="18"/>
      <c r="UMZ228" s="19"/>
      <c r="UNA228" s="28"/>
      <c r="UNB228" s="32"/>
      <c r="UNC228" s="20"/>
      <c r="UND228" s="18"/>
      <c r="UNE228" s="19"/>
      <c r="UNF228" s="28"/>
      <c r="UNG228" s="32"/>
      <c r="UNH228" s="20"/>
      <c r="UNI228" s="18"/>
      <c r="UNJ228" s="19"/>
      <c r="UNK228" s="28"/>
      <c r="UNL228" s="32"/>
      <c r="UNM228" s="20"/>
      <c r="UNN228" s="18"/>
      <c r="UNO228" s="19"/>
      <c r="UNP228" s="28"/>
      <c r="UNQ228" s="32"/>
      <c r="UNR228" s="20"/>
      <c r="UNS228" s="18"/>
      <c r="UNT228" s="19"/>
      <c r="UNU228" s="28"/>
      <c r="UNV228" s="32"/>
      <c r="UNW228" s="20"/>
      <c r="UNX228" s="18"/>
      <c r="UNY228" s="19"/>
      <c r="UNZ228" s="28"/>
      <c r="UOA228" s="32"/>
      <c r="UOB228" s="20"/>
      <c r="UOC228" s="18"/>
      <c r="UOD228" s="19"/>
      <c r="UOE228" s="28"/>
      <c r="UOF228" s="32"/>
      <c r="UOG228" s="20"/>
      <c r="UOH228" s="18"/>
      <c r="UOI228" s="19"/>
      <c r="UOJ228" s="28"/>
      <c r="UOK228" s="32"/>
      <c r="UOL228" s="20"/>
      <c r="UOM228" s="18"/>
      <c r="UON228" s="19"/>
      <c r="UOO228" s="28"/>
      <c r="UOP228" s="32"/>
      <c r="UOQ228" s="20"/>
      <c r="UOR228" s="18"/>
      <c r="UOS228" s="19"/>
      <c r="UOT228" s="28"/>
      <c r="UOU228" s="32"/>
      <c r="UOV228" s="20"/>
      <c r="UOW228" s="18"/>
      <c r="UOX228" s="19"/>
      <c r="UOY228" s="28"/>
      <c r="UOZ228" s="32"/>
      <c r="UPA228" s="20"/>
      <c r="UPB228" s="18"/>
      <c r="UPC228" s="19"/>
      <c r="UPD228" s="28"/>
      <c r="UPE228" s="32"/>
      <c r="UPF228" s="20"/>
      <c r="UPG228" s="18"/>
      <c r="UPH228" s="19"/>
      <c r="UPI228" s="28"/>
      <c r="UPJ228" s="32"/>
      <c r="UPK228" s="20"/>
      <c r="UPL228" s="18"/>
      <c r="UPM228" s="19"/>
      <c r="UPN228" s="28"/>
      <c r="UPO228" s="32"/>
      <c r="UPP228" s="20"/>
      <c r="UPQ228" s="18"/>
      <c r="UPR228" s="19"/>
      <c r="UPS228" s="28"/>
      <c r="UPT228" s="32"/>
      <c r="UPU228" s="20"/>
      <c r="UPV228" s="18"/>
      <c r="UPW228" s="19"/>
      <c r="UPX228" s="28"/>
      <c r="UPY228" s="32"/>
      <c r="UPZ228" s="20"/>
      <c r="UQA228" s="18"/>
      <c r="UQB228" s="19"/>
      <c r="UQC228" s="28"/>
      <c r="UQD228" s="32"/>
      <c r="UQE228" s="20"/>
      <c r="UQF228" s="18"/>
      <c r="UQG228" s="19"/>
      <c r="UQH228" s="28"/>
      <c r="UQI228" s="32"/>
      <c r="UQJ228" s="20"/>
      <c r="UQK228" s="18"/>
      <c r="UQL228" s="19"/>
      <c r="UQM228" s="28"/>
      <c r="UQN228" s="32"/>
      <c r="UQO228" s="20"/>
      <c r="UQP228" s="18"/>
      <c r="UQQ228" s="19"/>
      <c r="UQR228" s="28"/>
      <c r="UQS228" s="32"/>
      <c r="UQT228" s="20"/>
      <c r="UQU228" s="18"/>
      <c r="UQV228" s="19"/>
      <c r="UQW228" s="28"/>
      <c r="UQX228" s="32"/>
      <c r="UQY228" s="20"/>
      <c r="UQZ228" s="18"/>
      <c r="URA228" s="19"/>
      <c r="URB228" s="28"/>
      <c r="URC228" s="32"/>
      <c r="URD228" s="20"/>
      <c r="URE228" s="18"/>
      <c r="URF228" s="19"/>
      <c r="URG228" s="28"/>
      <c r="URH228" s="32"/>
      <c r="URI228" s="20"/>
      <c r="URJ228" s="18"/>
      <c r="URK228" s="19"/>
      <c r="URL228" s="28"/>
      <c r="URM228" s="32"/>
      <c r="URN228" s="20"/>
      <c r="URO228" s="18"/>
      <c r="URP228" s="19"/>
      <c r="URQ228" s="28"/>
      <c r="URR228" s="32"/>
      <c r="URS228" s="20"/>
      <c r="URT228" s="18"/>
      <c r="URU228" s="19"/>
      <c r="URV228" s="28"/>
      <c r="URW228" s="32"/>
      <c r="URX228" s="20"/>
      <c r="URY228" s="18"/>
      <c r="URZ228" s="19"/>
      <c r="USA228" s="28"/>
      <c r="USB228" s="32"/>
      <c r="USC228" s="20"/>
      <c r="USD228" s="18"/>
      <c r="USE228" s="19"/>
      <c r="USF228" s="28"/>
      <c r="USG228" s="32"/>
      <c r="USH228" s="20"/>
      <c r="USI228" s="18"/>
      <c r="USJ228" s="19"/>
      <c r="USK228" s="28"/>
      <c r="USL228" s="32"/>
      <c r="USM228" s="20"/>
      <c r="USN228" s="18"/>
      <c r="USO228" s="19"/>
      <c r="USP228" s="28"/>
      <c r="USQ228" s="32"/>
      <c r="USR228" s="20"/>
      <c r="USS228" s="18"/>
      <c r="UST228" s="19"/>
      <c r="USU228" s="28"/>
      <c r="USV228" s="32"/>
      <c r="USW228" s="20"/>
      <c r="USX228" s="18"/>
      <c r="USY228" s="19"/>
      <c r="USZ228" s="28"/>
      <c r="UTA228" s="32"/>
      <c r="UTB228" s="20"/>
      <c r="UTC228" s="18"/>
      <c r="UTD228" s="19"/>
      <c r="UTE228" s="28"/>
      <c r="UTF228" s="32"/>
      <c r="UTG228" s="20"/>
      <c r="UTH228" s="18"/>
      <c r="UTI228" s="19"/>
      <c r="UTJ228" s="28"/>
      <c r="UTK228" s="32"/>
      <c r="UTL228" s="20"/>
      <c r="UTM228" s="18"/>
      <c r="UTN228" s="19"/>
      <c r="UTO228" s="28"/>
      <c r="UTP228" s="32"/>
      <c r="UTQ228" s="20"/>
      <c r="UTR228" s="18"/>
      <c r="UTS228" s="19"/>
      <c r="UTT228" s="28"/>
      <c r="UTU228" s="32"/>
      <c r="UTV228" s="20"/>
      <c r="UTW228" s="18"/>
      <c r="UTX228" s="19"/>
      <c r="UTY228" s="28"/>
      <c r="UTZ228" s="32"/>
      <c r="UUA228" s="20"/>
      <c r="UUB228" s="18"/>
      <c r="UUC228" s="19"/>
      <c r="UUD228" s="28"/>
      <c r="UUE228" s="32"/>
      <c r="UUF228" s="20"/>
      <c r="UUG228" s="18"/>
      <c r="UUH228" s="19"/>
      <c r="UUI228" s="28"/>
      <c r="UUJ228" s="32"/>
      <c r="UUK228" s="20"/>
      <c r="UUL228" s="18"/>
      <c r="UUM228" s="19"/>
      <c r="UUN228" s="28"/>
      <c r="UUO228" s="32"/>
      <c r="UUP228" s="20"/>
      <c r="UUQ228" s="18"/>
      <c r="UUR228" s="19"/>
      <c r="UUS228" s="28"/>
      <c r="UUT228" s="32"/>
      <c r="UUU228" s="20"/>
      <c r="UUV228" s="18"/>
      <c r="UUW228" s="19"/>
      <c r="UUX228" s="28"/>
      <c r="UUY228" s="32"/>
      <c r="UUZ228" s="20"/>
      <c r="UVA228" s="18"/>
      <c r="UVB228" s="19"/>
      <c r="UVC228" s="28"/>
      <c r="UVD228" s="32"/>
      <c r="UVE228" s="20"/>
      <c r="UVF228" s="18"/>
      <c r="UVG228" s="19"/>
      <c r="UVH228" s="28"/>
      <c r="UVI228" s="32"/>
      <c r="UVJ228" s="20"/>
      <c r="UVK228" s="18"/>
      <c r="UVL228" s="19"/>
      <c r="UVM228" s="28"/>
      <c r="UVN228" s="32"/>
      <c r="UVO228" s="20"/>
      <c r="UVP228" s="18"/>
      <c r="UVQ228" s="19"/>
      <c r="UVR228" s="28"/>
      <c r="UVS228" s="32"/>
      <c r="UVT228" s="20"/>
      <c r="UVU228" s="18"/>
      <c r="UVV228" s="19"/>
      <c r="UVW228" s="28"/>
      <c r="UVX228" s="32"/>
      <c r="UVY228" s="20"/>
      <c r="UVZ228" s="18"/>
      <c r="UWA228" s="19"/>
      <c r="UWB228" s="28"/>
      <c r="UWC228" s="32"/>
      <c r="UWD228" s="20"/>
      <c r="UWE228" s="18"/>
      <c r="UWF228" s="19"/>
      <c r="UWG228" s="28"/>
      <c r="UWH228" s="32"/>
      <c r="UWI228" s="20"/>
      <c r="UWJ228" s="18"/>
      <c r="UWK228" s="19"/>
      <c r="UWL228" s="28"/>
      <c r="UWM228" s="32"/>
      <c r="UWN228" s="20"/>
      <c r="UWO228" s="18"/>
      <c r="UWP228" s="19"/>
      <c r="UWQ228" s="28"/>
      <c r="UWR228" s="32"/>
      <c r="UWS228" s="20"/>
      <c r="UWT228" s="18"/>
      <c r="UWU228" s="19"/>
      <c r="UWV228" s="28"/>
      <c r="UWW228" s="32"/>
      <c r="UWX228" s="20"/>
      <c r="UWY228" s="18"/>
      <c r="UWZ228" s="19"/>
      <c r="UXA228" s="28"/>
      <c r="UXB228" s="32"/>
      <c r="UXC228" s="20"/>
      <c r="UXD228" s="18"/>
      <c r="UXE228" s="19"/>
      <c r="UXF228" s="28"/>
      <c r="UXG228" s="32"/>
      <c r="UXH228" s="20"/>
      <c r="UXI228" s="18"/>
      <c r="UXJ228" s="19"/>
      <c r="UXK228" s="28"/>
      <c r="UXL228" s="32"/>
      <c r="UXM228" s="20"/>
      <c r="UXN228" s="18"/>
      <c r="UXO228" s="19"/>
      <c r="UXP228" s="28"/>
      <c r="UXQ228" s="32"/>
      <c r="UXR228" s="20"/>
      <c r="UXS228" s="18"/>
      <c r="UXT228" s="19"/>
      <c r="UXU228" s="28"/>
      <c r="UXV228" s="32"/>
      <c r="UXW228" s="20"/>
      <c r="UXX228" s="18"/>
      <c r="UXY228" s="19"/>
      <c r="UXZ228" s="28"/>
      <c r="UYA228" s="32"/>
      <c r="UYB228" s="20"/>
      <c r="UYC228" s="18"/>
      <c r="UYD228" s="19"/>
      <c r="UYE228" s="28"/>
      <c r="UYF228" s="32"/>
      <c r="UYG228" s="20"/>
      <c r="UYH228" s="18"/>
      <c r="UYI228" s="19"/>
      <c r="UYJ228" s="28"/>
      <c r="UYK228" s="32"/>
      <c r="UYL228" s="20"/>
      <c r="UYM228" s="18"/>
      <c r="UYN228" s="19"/>
      <c r="UYO228" s="28"/>
      <c r="UYP228" s="32"/>
      <c r="UYQ228" s="20"/>
      <c r="UYR228" s="18"/>
      <c r="UYS228" s="19"/>
      <c r="UYT228" s="28"/>
      <c r="UYU228" s="32"/>
      <c r="UYV228" s="20"/>
      <c r="UYW228" s="18"/>
      <c r="UYX228" s="19"/>
      <c r="UYY228" s="28"/>
      <c r="UYZ228" s="32"/>
      <c r="UZA228" s="20"/>
      <c r="UZB228" s="18"/>
      <c r="UZC228" s="19"/>
      <c r="UZD228" s="28"/>
      <c r="UZE228" s="32"/>
      <c r="UZF228" s="20"/>
      <c r="UZG228" s="18"/>
      <c r="UZH228" s="19"/>
      <c r="UZI228" s="28"/>
      <c r="UZJ228" s="32"/>
      <c r="UZK228" s="20"/>
      <c r="UZL228" s="18"/>
      <c r="UZM228" s="19"/>
      <c r="UZN228" s="28"/>
      <c r="UZO228" s="32"/>
      <c r="UZP228" s="20"/>
      <c r="UZQ228" s="18"/>
      <c r="UZR228" s="19"/>
      <c r="UZS228" s="28"/>
      <c r="UZT228" s="32"/>
      <c r="UZU228" s="20"/>
      <c r="UZV228" s="18"/>
      <c r="UZW228" s="19"/>
      <c r="UZX228" s="28"/>
      <c r="UZY228" s="32"/>
      <c r="UZZ228" s="20"/>
      <c r="VAA228" s="18"/>
      <c r="VAB228" s="19"/>
      <c r="VAC228" s="28"/>
      <c r="VAD228" s="32"/>
      <c r="VAE228" s="20"/>
      <c r="VAF228" s="18"/>
      <c r="VAG228" s="19"/>
      <c r="VAH228" s="28"/>
      <c r="VAI228" s="32"/>
      <c r="VAJ228" s="20"/>
      <c r="VAK228" s="18"/>
      <c r="VAL228" s="19"/>
      <c r="VAM228" s="28"/>
      <c r="VAN228" s="32"/>
      <c r="VAO228" s="20"/>
      <c r="VAP228" s="18"/>
      <c r="VAQ228" s="19"/>
      <c r="VAR228" s="28"/>
      <c r="VAS228" s="32"/>
      <c r="VAT228" s="20"/>
      <c r="VAU228" s="18"/>
      <c r="VAV228" s="19"/>
      <c r="VAW228" s="28"/>
      <c r="VAX228" s="32"/>
      <c r="VAY228" s="20"/>
      <c r="VAZ228" s="18"/>
      <c r="VBA228" s="19"/>
      <c r="VBB228" s="28"/>
      <c r="VBC228" s="32"/>
      <c r="VBD228" s="20"/>
      <c r="VBE228" s="18"/>
      <c r="VBF228" s="19"/>
      <c r="VBG228" s="28"/>
      <c r="VBH228" s="32"/>
      <c r="VBI228" s="20"/>
      <c r="VBJ228" s="18"/>
      <c r="VBK228" s="19"/>
      <c r="VBL228" s="28"/>
      <c r="VBM228" s="32"/>
      <c r="VBN228" s="20"/>
      <c r="VBO228" s="18"/>
      <c r="VBP228" s="19"/>
      <c r="VBQ228" s="28"/>
      <c r="VBR228" s="32"/>
      <c r="VBS228" s="20"/>
      <c r="VBT228" s="18"/>
      <c r="VBU228" s="19"/>
      <c r="VBV228" s="28"/>
      <c r="VBW228" s="32"/>
      <c r="VBX228" s="20"/>
      <c r="VBY228" s="18"/>
      <c r="VBZ228" s="19"/>
      <c r="VCA228" s="28"/>
      <c r="VCB228" s="32"/>
      <c r="VCC228" s="20"/>
      <c r="VCD228" s="18"/>
      <c r="VCE228" s="19"/>
      <c r="VCF228" s="28"/>
      <c r="VCG228" s="32"/>
      <c r="VCH228" s="20"/>
      <c r="VCI228" s="18"/>
      <c r="VCJ228" s="19"/>
      <c r="VCK228" s="28"/>
      <c r="VCL228" s="32"/>
      <c r="VCM228" s="20"/>
      <c r="VCN228" s="18"/>
      <c r="VCO228" s="19"/>
      <c r="VCP228" s="28"/>
      <c r="VCQ228" s="32"/>
      <c r="VCR228" s="20"/>
      <c r="VCS228" s="18"/>
      <c r="VCT228" s="19"/>
      <c r="VCU228" s="28"/>
      <c r="VCV228" s="32"/>
      <c r="VCW228" s="20"/>
      <c r="VCX228" s="18"/>
      <c r="VCY228" s="19"/>
      <c r="VCZ228" s="28"/>
      <c r="VDA228" s="32"/>
      <c r="VDB228" s="20"/>
      <c r="VDC228" s="18"/>
      <c r="VDD228" s="19"/>
      <c r="VDE228" s="28"/>
      <c r="VDF228" s="32"/>
      <c r="VDG228" s="20"/>
      <c r="VDH228" s="18"/>
      <c r="VDI228" s="19"/>
      <c r="VDJ228" s="28"/>
      <c r="VDK228" s="32"/>
      <c r="VDL228" s="20"/>
      <c r="VDM228" s="18"/>
      <c r="VDN228" s="19"/>
      <c r="VDO228" s="28"/>
      <c r="VDP228" s="32"/>
      <c r="VDQ228" s="20"/>
      <c r="VDR228" s="18"/>
      <c r="VDS228" s="19"/>
      <c r="VDT228" s="28"/>
      <c r="VDU228" s="32"/>
      <c r="VDV228" s="20"/>
      <c r="VDW228" s="18"/>
      <c r="VDX228" s="19"/>
      <c r="VDY228" s="28"/>
      <c r="VDZ228" s="32"/>
      <c r="VEA228" s="20"/>
      <c r="VEB228" s="18"/>
      <c r="VEC228" s="19"/>
      <c r="VED228" s="28"/>
      <c r="VEE228" s="32"/>
      <c r="VEF228" s="20"/>
      <c r="VEG228" s="18"/>
      <c r="VEH228" s="19"/>
      <c r="VEI228" s="28"/>
      <c r="VEJ228" s="32"/>
      <c r="VEK228" s="20"/>
      <c r="VEL228" s="18"/>
      <c r="VEM228" s="19"/>
      <c r="VEN228" s="28"/>
      <c r="VEO228" s="32"/>
      <c r="VEP228" s="20"/>
      <c r="VEQ228" s="18"/>
      <c r="VER228" s="19"/>
      <c r="VES228" s="28"/>
      <c r="VET228" s="32"/>
      <c r="VEU228" s="20"/>
      <c r="VEV228" s="18"/>
      <c r="VEW228" s="19"/>
      <c r="VEX228" s="28"/>
      <c r="VEY228" s="32"/>
      <c r="VEZ228" s="20"/>
      <c r="VFA228" s="18"/>
      <c r="VFB228" s="19"/>
      <c r="VFC228" s="28"/>
      <c r="VFD228" s="32"/>
      <c r="VFE228" s="20"/>
      <c r="VFF228" s="18"/>
      <c r="VFG228" s="19"/>
      <c r="VFH228" s="28"/>
      <c r="VFI228" s="32"/>
      <c r="VFJ228" s="20"/>
      <c r="VFK228" s="18"/>
      <c r="VFL228" s="19"/>
      <c r="VFM228" s="28"/>
      <c r="VFN228" s="32"/>
      <c r="VFO228" s="20"/>
      <c r="VFP228" s="18"/>
      <c r="VFQ228" s="19"/>
      <c r="VFR228" s="28"/>
      <c r="VFS228" s="32"/>
      <c r="VFT228" s="20"/>
      <c r="VFU228" s="18"/>
      <c r="VFV228" s="19"/>
      <c r="VFW228" s="28"/>
      <c r="VFX228" s="32"/>
      <c r="VFY228" s="20"/>
      <c r="VFZ228" s="18"/>
      <c r="VGA228" s="19"/>
      <c r="VGB228" s="28"/>
      <c r="VGC228" s="32"/>
      <c r="VGD228" s="20"/>
      <c r="VGE228" s="18"/>
      <c r="VGF228" s="19"/>
      <c r="VGG228" s="28"/>
      <c r="VGH228" s="32"/>
      <c r="VGI228" s="20"/>
      <c r="VGJ228" s="18"/>
      <c r="VGK228" s="19"/>
      <c r="VGL228" s="28"/>
      <c r="VGM228" s="32"/>
      <c r="VGN228" s="20"/>
      <c r="VGO228" s="18"/>
      <c r="VGP228" s="19"/>
      <c r="VGQ228" s="28"/>
      <c r="VGR228" s="32"/>
      <c r="VGS228" s="20"/>
      <c r="VGT228" s="18"/>
      <c r="VGU228" s="19"/>
      <c r="VGV228" s="28"/>
      <c r="VGW228" s="32"/>
      <c r="VGX228" s="20"/>
      <c r="VGY228" s="18"/>
      <c r="VGZ228" s="19"/>
      <c r="VHA228" s="28"/>
      <c r="VHB228" s="32"/>
      <c r="VHC228" s="20"/>
      <c r="VHD228" s="18"/>
      <c r="VHE228" s="19"/>
      <c r="VHF228" s="28"/>
      <c r="VHG228" s="32"/>
      <c r="VHH228" s="20"/>
      <c r="VHI228" s="18"/>
      <c r="VHJ228" s="19"/>
      <c r="VHK228" s="28"/>
      <c r="VHL228" s="32"/>
      <c r="VHM228" s="20"/>
      <c r="VHN228" s="18"/>
      <c r="VHO228" s="19"/>
      <c r="VHP228" s="28"/>
      <c r="VHQ228" s="32"/>
      <c r="VHR228" s="20"/>
      <c r="VHS228" s="18"/>
      <c r="VHT228" s="19"/>
      <c r="VHU228" s="28"/>
      <c r="VHV228" s="32"/>
      <c r="VHW228" s="20"/>
      <c r="VHX228" s="18"/>
      <c r="VHY228" s="19"/>
      <c r="VHZ228" s="28"/>
      <c r="VIA228" s="32"/>
      <c r="VIB228" s="20"/>
      <c r="VIC228" s="18"/>
      <c r="VID228" s="19"/>
      <c r="VIE228" s="28"/>
      <c r="VIF228" s="32"/>
      <c r="VIG228" s="20"/>
      <c r="VIH228" s="18"/>
      <c r="VII228" s="19"/>
      <c r="VIJ228" s="28"/>
      <c r="VIK228" s="32"/>
      <c r="VIL228" s="20"/>
      <c r="VIM228" s="18"/>
      <c r="VIN228" s="19"/>
      <c r="VIO228" s="28"/>
      <c r="VIP228" s="32"/>
      <c r="VIQ228" s="20"/>
      <c r="VIR228" s="18"/>
      <c r="VIS228" s="19"/>
      <c r="VIT228" s="28"/>
      <c r="VIU228" s="32"/>
      <c r="VIV228" s="20"/>
      <c r="VIW228" s="18"/>
      <c r="VIX228" s="19"/>
      <c r="VIY228" s="28"/>
      <c r="VIZ228" s="32"/>
      <c r="VJA228" s="20"/>
      <c r="VJB228" s="18"/>
      <c r="VJC228" s="19"/>
      <c r="VJD228" s="28"/>
      <c r="VJE228" s="32"/>
      <c r="VJF228" s="20"/>
      <c r="VJG228" s="18"/>
      <c r="VJH228" s="19"/>
      <c r="VJI228" s="28"/>
      <c r="VJJ228" s="32"/>
      <c r="VJK228" s="20"/>
      <c r="VJL228" s="18"/>
      <c r="VJM228" s="19"/>
      <c r="VJN228" s="28"/>
      <c r="VJO228" s="32"/>
      <c r="VJP228" s="20"/>
      <c r="VJQ228" s="18"/>
      <c r="VJR228" s="19"/>
      <c r="VJS228" s="28"/>
      <c r="VJT228" s="32"/>
      <c r="VJU228" s="20"/>
      <c r="VJV228" s="18"/>
      <c r="VJW228" s="19"/>
      <c r="VJX228" s="28"/>
      <c r="VJY228" s="32"/>
      <c r="VJZ228" s="20"/>
      <c r="VKA228" s="18"/>
      <c r="VKB228" s="19"/>
      <c r="VKC228" s="28"/>
      <c r="VKD228" s="32"/>
      <c r="VKE228" s="20"/>
      <c r="VKF228" s="18"/>
      <c r="VKG228" s="19"/>
      <c r="VKH228" s="28"/>
      <c r="VKI228" s="32"/>
      <c r="VKJ228" s="20"/>
      <c r="VKK228" s="18"/>
      <c r="VKL228" s="19"/>
      <c r="VKM228" s="28"/>
      <c r="VKN228" s="32"/>
      <c r="VKO228" s="20"/>
      <c r="VKP228" s="18"/>
      <c r="VKQ228" s="19"/>
      <c r="VKR228" s="28"/>
      <c r="VKS228" s="32"/>
      <c r="VKT228" s="20"/>
      <c r="VKU228" s="18"/>
      <c r="VKV228" s="19"/>
      <c r="VKW228" s="28"/>
      <c r="VKX228" s="32"/>
      <c r="VKY228" s="20"/>
      <c r="VKZ228" s="18"/>
      <c r="VLA228" s="19"/>
      <c r="VLB228" s="28"/>
      <c r="VLC228" s="32"/>
      <c r="VLD228" s="20"/>
      <c r="VLE228" s="18"/>
      <c r="VLF228" s="19"/>
      <c r="VLG228" s="28"/>
      <c r="VLH228" s="32"/>
      <c r="VLI228" s="20"/>
      <c r="VLJ228" s="18"/>
      <c r="VLK228" s="19"/>
      <c r="VLL228" s="28"/>
      <c r="VLM228" s="32"/>
      <c r="VLN228" s="20"/>
      <c r="VLO228" s="18"/>
      <c r="VLP228" s="19"/>
      <c r="VLQ228" s="28"/>
      <c r="VLR228" s="32"/>
      <c r="VLS228" s="20"/>
      <c r="VLT228" s="18"/>
      <c r="VLU228" s="19"/>
      <c r="VLV228" s="28"/>
      <c r="VLW228" s="32"/>
      <c r="VLX228" s="20"/>
      <c r="VLY228" s="18"/>
      <c r="VLZ228" s="19"/>
      <c r="VMA228" s="28"/>
      <c r="VMB228" s="32"/>
      <c r="VMC228" s="20"/>
      <c r="VMD228" s="18"/>
      <c r="VME228" s="19"/>
      <c r="VMF228" s="28"/>
      <c r="VMG228" s="32"/>
      <c r="VMH228" s="20"/>
      <c r="VMI228" s="18"/>
      <c r="VMJ228" s="19"/>
      <c r="VMK228" s="28"/>
      <c r="VML228" s="32"/>
      <c r="VMM228" s="20"/>
      <c r="VMN228" s="18"/>
      <c r="VMO228" s="19"/>
      <c r="VMP228" s="28"/>
      <c r="VMQ228" s="32"/>
      <c r="VMR228" s="20"/>
      <c r="VMS228" s="18"/>
      <c r="VMT228" s="19"/>
      <c r="VMU228" s="28"/>
      <c r="VMV228" s="32"/>
      <c r="VMW228" s="20"/>
      <c r="VMX228" s="18"/>
      <c r="VMY228" s="19"/>
      <c r="VMZ228" s="28"/>
      <c r="VNA228" s="32"/>
      <c r="VNB228" s="20"/>
      <c r="VNC228" s="18"/>
      <c r="VND228" s="19"/>
      <c r="VNE228" s="28"/>
      <c r="VNF228" s="32"/>
      <c r="VNG228" s="20"/>
      <c r="VNH228" s="18"/>
      <c r="VNI228" s="19"/>
      <c r="VNJ228" s="28"/>
      <c r="VNK228" s="32"/>
      <c r="VNL228" s="20"/>
      <c r="VNM228" s="18"/>
      <c r="VNN228" s="19"/>
      <c r="VNO228" s="28"/>
      <c r="VNP228" s="32"/>
      <c r="VNQ228" s="20"/>
      <c r="VNR228" s="18"/>
      <c r="VNS228" s="19"/>
      <c r="VNT228" s="28"/>
      <c r="VNU228" s="32"/>
      <c r="VNV228" s="20"/>
      <c r="VNW228" s="18"/>
      <c r="VNX228" s="19"/>
      <c r="VNY228" s="28"/>
      <c r="VNZ228" s="32"/>
      <c r="VOA228" s="20"/>
      <c r="VOB228" s="18"/>
      <c r="VOC228" s="19"/>
      <c r="VOD228" s="28"/>
      <c r="VOE228" s="32"/>
      <c r="VOF228" s="20"/>
      <c r="VOG228" s="18"/>
      <c r="VOH228" s="19"/>
      <c r="VOI228" s="28"/>
      <c r="VOJ228" s="32"/>
      <c r="VOK228" s="20"/>
      <c r="VOL228" s="18"/>
      <c r="VOM228" s="19"/>
      <c r="VON228" s="28"/>
      <c r="VOO228" s="32"/>
      <c r="VOP228" s="20"/>
      <c r="VOQ228" s="18"/>
      <c r="VOR228" s="19"/>
      <c r="VOS228" s="28"/>
      <c r="VOT228" s="32"/>
      <c r="VOU228" s="20"/>
      <c r="VOV228" s="18"/>
      <c r="VOW228" s="19"/>
      <c r="VOX228" s="28"/>
      <c r="VOY228" s="32"/>
      <c r="VOZ228" s="20"/>
      <c r="VPA228" s="18"/>
      <c r="VPB228" s="19"/>
      <c r="VPC228" s="28"/>
      <c r="VPD228" s="32"/>
      <c r="VPE228" s="20"/>
      <c r="VPF228" s="18"/>
      <c r="VPG228" s="19"/>
      <c r="VPH228" s="28"/>
      <c r="VPI228" s="32"/>
      <c r="VPJ228" s="20"/>
      <c r="VPK228" s="18"/>
      <c r="VPL228" s="19"/>
      <c r="VPM228" s="28"/>
      <c r="VPN228" s="32"/>
      <c r="VPO228" s="20"/>
      <c r="VPP228" s="18"/>
      <c r="VPQ228" s="19"/>
      <c r="VPR228" s="28"/>
      <c r="VPS228" s="32"/>
      <c r="VPT228" s="20"/>
      <c r="VPU228" s="18"/>
      <c r="VPV228" s="19"/>
      <c r="VPW228" s="28"/>
      <c r="VPX228" s="32"/>
      <c r="VPY228" s="20"/>
      <c r="VPZ228" s="18"/>
      <c r="VQA228" s="19"/>
      <c r="VQB228" s="28"/>
      <c r="VQC228" s="32"/>
      <c r="VQD228" s="20"/>
      <c r="VQE228" s="18"/>
      <c r="VQF228" s="19"/>
      <c r="VQG228" s="28"/>
      <c r="VQH228" s="32"/>
      <c r="VQI228" s="20"/>
      <c r="VQJ228" s="18"/>
      <c r="VQK228" s="19"/>
      <c r="VQL228" s="28"/>
      <c r="VQM228" s="32"/>
      <c r="VQN228" s="20"/>
      <c r="VQO228" s="18"/>
      <c r="VQP228" s="19"/>
      <c r="VQQ228" s="28"/>
      <c r="VQR228" s="32"/>
      <c r="VQS228" s="20"/>
      <c r="VQT228" s="18"/>
      <c r="VQU228" s="19"/>
      <c r="VQV228" s="28"/>
      <c r="VQW228" s="32"/>
      <c r="VQX228" s="20"/>
      <c r="VQY228" s="18"/>
      <c r="VQZ228" s="19"/>
      <c r="VRA228" s="28"/>
      <c r="VRB228" s="32"/>
      <c r="VRC228" s="20"/>
      <c r="VRD228" s="18"/>
      <c r="VRE228" s="19"/>
      <c r="VRF228" s="28"/>
      <c r="VRG228" s="32"/>
      <c r="VRH228" s="20"/>
      <c r="VRI228" s="18"/>
      <c r="VRJ228" s="19"/>
      <c r="VRK228" s="28"/>
      <c r="VRL228" s="32"/>
      <c r="VRM228" s="20"/>
      <c r="VRN228" s="18"/>
      <c r="VRO228" s="19"/>
      <c r="VRP228" s="28"/>
      <c r="VRQ228" s="32"/>
      <c r="VRR228" s="20"/>
      <c r="VRS228" s="18"/>
      <c r="VRT228" s="19"/>
      <c r="VRU228" s="28"/>
      <c r="VRV228" s="32"/>
      <c r="VRW228" s="20"/>
      <c r="VRX228" s="18"/>
      <c r="VRY228" s="19"/>
      <c r="VRZ228" s="28"/>
      <c r="VSA228" s="32"/>
      <c r="VSB228" s="20"/>
      <c r="VSC228" s="18"/>
      <c r="VSD228" s="19"/>
      <c r="VSE228" s="28"/>
      <c r="VSF228" s="32"/>
      <c r="VSG228" s="20"/>
      <c r="VSH228" s="18"/>
      <c r="VSI228" s="19"/>
      <c r="VSJ228" s="28"/>
      <c r="VSK228" s="32"/>
      <c r="VSL228" s="20"/>
      <c r="VSM228" s="18"/>
      <c r="VSN228" s="19"/>
      <c r="VSO228" s="28"/>
      <c r="VSP228" s="32"/>
      <c r="VSQ228" s="20"/>
      <c r="VSR228" s="18"/>
      <c r="VSS228" s="19"/>
      <c r="VST228" s="28"/>
      <c r="VSU228" s="32"/>
      <c r="VSV228" s="20"/>
      <c r="VSW228" s="18"/>
      <c r="VSX228" s="19"/>
      <c r="VSY228" s="28"/>
      <c r="VSZ228" s="32"/>
      <c r="VTA228" s="20"/>
      <c r="VTB228" s="18"/>
      <c r="VTC228" s="19"/>
      <c r="VTD228" s="28"/>
      <c r="VTE228" s="32"/>
      <c r="VTF228" s="20"/>
      <c r="VTG228" s="18"/>
      <c r="VTH228" s="19"/>
      <c r="VTI228" s="28"/>
      <c r="VTJ228" s="32"/>
      <c r="VTK228" s="20"/>
      <c r="VTL228" s="18"/>
      <c r="VTM228" s="19"/>
      <c r="VTN228" s="28"/>
      <c r="VTO228" s="32"/>
      <c r="VTP228" s="20"/>
      <c r="VTQ228" s="18"/>
      <c r="VTR228" s="19"/>
      <c r="VTS228" s="28"/>
      <c r="VTT228" s="32"/>
      <c r="VTU228" s="20"/>
      <c r="VTV228" s="18"/>
      <c r="VTW228" s="19"/>
      <c r="VTX228" s="28"/>
      <c r="VTY228" s="32"/>
      <c r="VTZ228" s="20"/>
      <c r="VUA228" s="18"/>
      <c r="VUB228" s="19"/>
      <c r="VUC228" s="28"/>
      <c r="VUD228" s="32"/>
      <c r="VUE228" s="20"/>
      <c r="VUF228" s="18"/>
      <c r="VUG228" s="19"/>
      <c r="VUH228" s="28"/>
      <c r="VUI228" s="32"/>
      <c r="VUJ228" s="20"/>
      <c r="VUK228" s="18"/>
      <c r="VUL228" s="19"/>
      <c r="VUM228" s="28"/>
      <c r="VUN228" s="32"/>
      <c r="VUO228" s="20"/>
      <c r="VUP228" s="18"/>
      <c r="VUQ228" s="19"/>
      <c r="VUR228" s="28"/>
      <c r="VUS228" s="32"/>
      <c r="VUT228" s="20"/>
      <c r="VUU228" s="18"/>
      <c r="VUV228" s="19"/>
      <c r="VUW228" s="28"/>
      <c r="VUX228" s="32"/>
      <c r="VUY228" s="20"/>
      <c r="VUZ228" s="18"/>
      <c r="VVA228" s="19"/>
      <c r="VVB228" s="28"/>
      <c r="VVC228" s="32"/>
      <c r="VVD228" s="20"/>
      <c r="VVE228" s="18"/>
      <c r="VVF228" s="19"/>
      <c r="VVG228" s="28"/>
      <c r="VVH228" s="32"/>
      <c r="VVI228" s="20"/>
      <c r="VVJ228" s="18"/>
      <c r="VVK228" s="19"/>
      <c r="VVL228" s="28"/>
      <c r="VVM228" s="32"/>
      <c r="VVN228" s="20"/>
      <c r="VVO228" s="18"/>
      <c r="VVP228" s="19"/>
      <c r="VVQ228" s="28"/>
      <c r="VVR228" s="32"/>
      <c r="VVS228" s="20"/>
      <c r="VVT228" s="18"/>
      <c r="VVU228" s="19"/>
      <c r="VVV228" s="28"/>
      <c r="VVW228" s="32"/>
      <c r="VVX228" s="20"/>
      <c r="VVY228" s="18"/>
      <c r="VVZ228" s="19"/>
      <c r="VWA228" s="28"/>
      <c r="VWB228" s="32"/>
      <c r="VWC228" s="20"/>
      <c r="VWD228" s="18"/>
      <c r="VWE228" s="19"/>
      <c r="VWF228" s="28"/>
      <c r="VWG228" s="32"/>
      <c r="VWH228" s="20"/>
      <c r="VWI228" s="18"/>
      <c r="VWJ228" s="19"/>
      <c r="VWK228" s="28"/>
      <c r="VWL228" s="32"/>
      <c r="VWM228" s="20"/>
      <c r="VWN228" s="18"/>
      <c r="VWO228" s="19"/>
      <c r="VWP228" s="28"/>
      <c r="VWQ228" s="32"/>
      <c r="VWR228" s="20"/>
      <c r="VWS228" s="18"/>
      <c r="VWT228" s="19"/>
      <c r="VWU228" s="28"/>
      <c r="VWV228" s="32"/>
      <c r="VWW228" s="20"/>
      <c r="VWX228" s="18"/>
      <c r="VWY228" s="19"/>
      <c r="VWZ228" s="28"/>
      <c r="VXA228" s="32"/>
      <c r="VXB228" s="20"/>
      <c r="VXC228" s="18"/>
      <c r="VXD228" s="19"/>
      <c r="VXE228" s="28"/>
      <c r="VXF228" s="32"/>
      <c r="VXG228" s="20"/>
      <c r="VXH228" s="18"/>
      <c r="VXI228" s="19"/>
      <c r="VXJ228" s="28"/>
      <c r="VXK228" s="32"/>
      <c r="VXL228" s="20"/>
      <c r="VXM228" s="18"/>
      <c r="VXN228" s="19"/>
      <c r="VXO228" s="28"/>
      <c r="VXP228" s="32"/>
      <c r="VXQ228" s="20"/>
      <c r="VXR228" s="18"/>
      <c r="VXS228" s="19"/>
      <c r="VXT228" s="28"/>
      <c r="VXU228" s="32"/>
      <c r="VXV228" s="20"/>
      <c r="VXW228" s="18"/>
      <c r="VXX228" s="19"/>
      <c r="VXY228" s="28"/>
      <c r="VXZ228" s="32"/>
      <c r="VYA228" s="20"/>
      <c r="VYB228" s="18"/>
      <c r="VYC228" s="19"/>
      <c r="VYD228" s="28"/>
      <c r="VYE228" s="32"/>
      <c r="VYF228" s="20"/>
      <c r="VYG228" s="18"/>
      <c r="VYH228" s="19"/>
      <c r="VYI228" s="28"/>
      <c r="VYJ228" s="32"/>
      <c r="VYK228" s="20"/>
      <c r="VYL228" s="18"/>
      <c r="VYM228" s="19"/>
      <c r="VYN228" s="28"/>
      <c r="VYO228" s="32"/>
      <c r="VYP228" s="20"/>
      <c r="VYQ228" s="18"/>
      <c r="VYR228" s="19"/>
      <c r="VYS228" s="28"/>
      <c r="VYT228" s="32"/>
      <c r="VYU228" s="20"/>
      <c r="VYV228" s="18"/>
      <c r="VYW228" s="19"/>
      <c r="VYX228" s="28"/>
      <c r="VYY228" s="32"/>
      <c r="VYZ228" s="20"/>
      <c r="VZA228" s="18"/>
      <c r="VZB228" s="19"/>
      <c r="VZC228" s="28"/>
      <c r="VZD228" s="32"/>
      <c r="VZE228" s="20"/>
      <c r="VZF228" s="18"/>
      <c r="VZG228" s="19"/>
      <c r="VZH228" s="28"/>
      <c r="VZI228" s="32"/>
      <c r="VZJ228" s="20"/>
      <c r="VZK228" s="18"/>
      <c r="VZL228" s="19"/>
      <c r="VZM228" s="28"/>
      <c r="VZN228" s="32"/>
      <c r="VZO228" s="20"/>
      <c r="VZP228" s="18"/>
      <c r="VZQ228" s="19"/>
      <c r="VZR228" s="28"/>
      <c r="VZS228" s="32"/>
      <c r="VZT228" s="20"/>
      <c r="VZU228" s="18"/>
      <c r="VZV228" s="19"/>
      <c r="VZW228" s="28"/>
      <c r="VZX228" s="32"/>
      <c r="VZY228" s="20"/>
      <c r="VZZ228" s="18"/>
      <c r="WAA228" s="19"/>
      <c r="WAB228" s="28"/>
      <c r="WAC228" s="32"/>
      <c r="WAD228" s="20"/>
      <c r="WAE228" s="18"/>
      <c r="WAF228" s="19"/>
      <c r="WAG228" s="28"/>
      <c r="WAH228" s="32"/>
      <c r="WAI228" s="20"/>
      <c r="WAJ228" s="18"/>
      <c r="WAK228" s="19"/>
      <c r="WAL228" s="28"/>
      <c r="WAM228" s="32"/>
      <c r="WAN228" s="20"/>
      <c r="WAO228" s="18"/>
      <c r="WAP228" s="19"/>
      <c r="WAQ228" s="28"/>
      <c r="WAR228" s="32"/>
      <c r="WAS228" s="20"/>
      <c r="WAT228" s="18"/>
      <c r="WAU228" s="19"/>
      <c r="WAV228" s="28"/>
      <c r="WAW228" s="32"/>
      <c r="WAX228" s="20"/>
      <c r="WAY228" s="18"/>
      <c r="WAZ228" s="19"/>
      <c r="WBA228" s="28"/>
      <c r="WBB228" s="32"/>
      <c r="WBC228" s="20"/>
      <c r="WBD228" s="18"/>
      <c r="WBE228" s="19"/>
      <c r="WBF228" s="28"/>
      <c r="WBG228" s="32"/>
      <c r="WBH228" s="20"/>
      <c r="WBI228" s="18"/>
      <c r="WBJ228" s="19"/>
      <c r="WBK228" s="28"/>
      <c r="WBL228" s="32"/>
      <c r="WBM228" s="20"/>
      <c r="WBN228" s="18"/>
      <c r="WBO228" s="19"/>
      <c r="WBP228" s="28"/>
      <c r="WBQ228" s="32"/>
      <c r="WBR228" s="20"/>
      <c r="WBS228" s="18"/>
      <c r="WBT228" s="19"/>
      <c r="WBU228" s="28"/>
      <c r="WBV228" s="32"/>
      <c r="WBW228" s="20"/>
      <c r="WBX228" s="18"/>
      <c r="WBY228" s="19"/>
      <c r="WBZ228" s="28"/>
      <c r="WCA228" s="32"/>
      <c r="WCB228" s="20"/>
      <c r="WCC228" s="18"/>
      <c r="WCD228" s="19"/>
      <c r="WCE228" s="28"/>
      <c r="WCF228" s="32"/>
      <c r="WCG228" s="20"/>
      <c r="WCH228" s="18"/>
      <c r="WCI228" s="19"/>
      <c r="WCJ228" s="28"/>
      <c r="WCK228" s="32"/>
      <c r="WCL228" s="20"/>
      <c r="WCM228" s="18"/>
      <c r="WCN228" s="19"/>
      <c r="WCO228" s="28"/>
      <c r="WCP228" s="32"/>
      <c r="WCQ228" s="20"/>
      <c r="WCR228" s="18"/>
      <c r="WCS228" s="19"/>
      <c r="WCT228" s="28"/>
      <c r="WCU228" s="32"/>
      <c r="WCV228" s="20"/>
      <c r="WCW228" s="18"/>
      <c r="WCX228" s="19"/>
      <c r="WCY228" s="28"/>
      <c r="WCZ228" s="32"/>
      <c r="WDA228" s="20"/>
      <c r="WDB228" s="18"/>
      <c r="WDC228" s="19"/>
      <c r="WDD228" s="28"/>
      <c r="WDE228" s="32"/>
      <c r="WDF228" s="20"/>
      <c r="WDG228" s="18"/>
      <c r="WDH228" s="19"/>
      <c r="WDI228" s="28"/>
      <c r="WDJ228" s="32"/>
      <c r="WDK228" s="20"/>
      <c r="WDL228" s="18"/>
      <c r="WDM228" s="19"/>
      <c r="WDN228" s="28"/>
      <c r="WDO228" s="32"/>
      <c r="WDP228" s="20"/>
      <c r="WDQ228" s="18"/>
      <c r="WDR228" s="19"/>
      <c r="WDS228" s="28"/>
      <c r="WDT228" s="32"/>
      <c r="WDU228" s="20"/>
      <c r="WDV228" s="18"/>
      <c r="WDW228" s="19"/>
      <c r="WDX228" s="28"/>
      <c r="WDY228" s="32"/>
      <c r="WDZ228" s="20"/>
      <c r="WEA228" s="18"/>
      <c r="WEB228" s="19"/>
      <c r="WEC228" s="28"/>
      <c r="WED228" s="32"/>
      <c r="WEE228" s="20"/>
      <c r="WEF228" s="18"/>
      <c r="WEG228" s="19"/>
      <c r="WEH228" s="28"/>
      <c r="WEI228" s="32"/>
      <c r="WEJ228" s="20"/>
      <c r="WEK228" s="18"/>
      <c r="WEL228" s="19"/>
      <c r="WEM228" s="28"/>
      <c r="WEN228" s="32"/>
      <c r="WEO228" s="20"/>
      <c r="WEP228" s="18"/>
      <c r="WEQ228" s="19"/>
      <c r="WER228" s="28"/>
      <c r="WES228" s="32"/>
      <c r="WET228" s="20"/>
      <c r="WEU228" s="18"/>
      <c r="WEV228" s="19"/>
      <c r="WEW228" s="28"/>
      <c r="WEX228" s="32"/>
      <c r="WEY228" s="20"/>
      <c r="WEZ228" s="18"/>
      <c r="WFA228" s="19"/>
      <c r="WFB228" s="28"/>
      <c r="WFC228" s="32"/>
      <c r="WFD228" s="20"/>
      <c r="WFE228" s="18"/>
      <c r="WFF228" s="19"/>
      <c r="WFG228" s="28"/>
      <c r="WFH228" s="32"/>
      <c r="WFI228" s="20"/>
      <c r="WFJ228" s="18"/>
      <c r="WFK228" s="19"/>
      <c r="WFL228" s="28"/>
      <c r="WFM228" s="32"/>
      <c r="WFN228" s="20"/>
      <c r="WFO228" s="18"/>
      <c r="WFP228" s="19"/>
      <c r="WFQ228" s="28"/>
      <c r="WFR228" s="32"/>
      <c r="WFS228" s="20"/>
      <c r="WFT228" s="18"/>
      <c r="WFU228" s="19"/>
      <c r="WFV228" s="28"/>
      <c r="WFW228" s="32"/>
      <c r="WFX228" s="20"/>
      <c r="WFY228" s="18"/>
      <c r="WFZ228" s="19"/>
      <c r="WGA228" s="28"/>
      <c r="WGB228" s="32"/>
      <c r="WGC228" s="20"/>
      <c r="WGD228" s="18"/>
      <c r="WGE228" s="19"/>
      <c r="WGF228" s="28"/>
      <c r="WGG228" s="32"/>
      <c r="WGH228" s="20"/>
      <c r="WGI228" s="18"/>
      <c r="WGJ228" s="19"/>
      <c r="WGK228" s="28"/>
      <c r="WGL228" s="32"/>
      <c r="WGM228" s="20"/>
      <c r="WGN228" s="18"/>
      <c r="WGO228" s="19"/>
      <c r="WGP228" s="28"/>
      <c r="WGQ228" s="32"/>
      <c r="WGR228" s="20"/>
      <c r="WGS228" s="18"/>
      <c r="WGT228" s="19"/>
      <c r="WGU228" s="28"/>
      <c r="WGV228" s="32"/>
      <c r="WGW228" s="20"/>
      <c r="WGX228" s="18"/>
      <c r="WGY228" s="19"/>
      <c r="WGZ228" s="28"/>
      <c r="WHA228" s="32"/>
      <c r="WHB228" s="20"/>
      <c r="WHC228" s="18"/>
      <c r="WHD228" s="19"/>
      <c r="WHE228" s="28"/>
      <c r="WHF228" s="32"/>
      <c r="WHG228" s="20"/>
      <c r="WHH228" s="18"/>
      <c r="WHI228" s="19"/>
      <c r="WHJ228" s="28"/>
      <c r="WHK228" s="32"/>
      <c r="WHL228" s="20"/>
      <c r="WHM228" s="18"/>
      <c r="WHN228" s="19"/>
      <c r="WHO228" s="28"/>
      <c r="WHP228" s="32"/>
      <c r="WHQ228" s="20"/>
      <c r="WHR228" s="18"/>
      <c r="WHS228" s="19"/>
      <c r="WHT228" s="28"/>
      <c r="WHU228" s="32"/>
      <c r="WHV228" s="20"/>
      <c r="WHW228" s="18"/>
      <c r="WHX228" s="19"/>
      <c r="WHY228" s="28"/>
      <c r="WHZ228" s="32"/>
      <c r="WIA228" s="20"/>
      <c r="WIB228" s="18"/>
      <c r="WIC228" s="19"/>
      <c r="WID228" s="28"/>
      <c r="WIE228" s="32"/>
      <c r="WIF228" s="20"/>
      <c r="WIG228" s="18"/>
      <c r="WIH228" s="19"/>
      <c r="WII228" s="28"/>
      <c r="WIJ228" s="32"/>
      <c r="WIK228" s="20"/>
      <c r="WIL228" s="18"/>
      <c r="WIM228" s="19"/>
      <c r="WIN228" s="28"/>
      <c r="WIO228" s="32"/>
      <c r="WIP228" s="20"/>
      <c r="WIQ228" s="18"/>
      <c r="WIR228" s="19"/>
      <c r="WIS228" s="28"/>
      <c r="WIT228" s="32"/>
      <c r="WIU228" s="20"/>
      <c r="WIV228" s="18"/>
      <c r="WIW228" s="19"/>
      <c r="WIX228" s="28"/>
      <c r="WIY228" s="32"/>
      <c r="WIZ228" s="20"/>
      <c r="WJA228" s="18"/>
      <c r="WJB228" s="19"/>
      <c r="WJC228" s="28"/>
      <c r="WJD228" s="32"/>
      <c r="WJE228" s="20"/>
      <c r="WJF228" s="18"/>
      <c r="WJG228" s="19"/>
      <c r="WJH228" s="28"/>
      <c r="WJI228" s="32"/>
      <c r="WJJ228" s="20"/>
      <c r="WJK228" s="18"/>
      <c r="WJL228" s="19"/>
      <c r="WJM228" s="28"/>
      <c r="WJN228" s="32"/>
      <c r="WJO228" s="20"/>
      <c r="WJP228" s="18"/>
      <c r="WJQ228" s="19"/>
      <c r="WJR228" s="28"/>
      <c r="WJS228" s="32"/>
      <c r="WJT228" s="20"/>
      <c r="WJU228" s="18"/>
      <c r="WJV228" s="19"/>
      <c r="WJW228" s="28"/>
      <c r="WJX228" s="32"/>
      <c r="WJY228" s="20"/>
      <c r="WJZ228" s="18"/>
      <c r="WKA228" s="19"/>
      <c r="WKB228" s="28"/>
      <c r="WKC228" s="32"/>
      <c r="WKD228" s="20"/>
      <c r="WKE228" s="18"/>
      <c r="WKF228" s="19"/>
      <c r="WKG228" s="28"/>
      <c r="WKH228" s="32"/>
      <c r="WKI228" s="20"/>
      <c r="WKJ228" s="18"/>
      <c r="WKK228" s="19"/>
      <c r="WKL228" s="28"/>
      <c r="WKM228" s="32"/>
      <c r="WKN228" s="20"/>
      <c r="WKO228" s="18"/>
      <c r="WKP228" s="19"/>
      <c r="WKQ228" s="28"/>
      <c r="WKR228" s="32"/>
      <c r="WKS228" s="20"/>
      <c r="WKT228" s="18"/>
      <c r="WKU228" s="19"/>
      <c r="WKV228" s="28"/>
      <c r="WKW228" s="32"/>
      <c r="WKX228" s="20"/>
      <c r="WKY228" s="18"/>
      <c r="WKZ228" s="19"/>
      <c r="WLA228" s="28"/>
      <c r="WLB228" s="32"/>
      <c r="WLC228" s="20"/>
      <c r="WLD228" s="18"/>
      <c r="WLE228" s="19"/>
      <c r="WLF228" s="28"/>
      <c r="WLG228" s="32"/>
      <c r="WLH228" s="20"/>
      <c r="WLI228" s="18"/>
      <c r="WLJ228" s="19"/>
      <c r="WLK228" s="28"/>
      <c r="WLL228" s="32"/>
      <c r="WLM228" s="20"/>
      <c r="WLN228" s="18"/>
      <c r="WLO228" s="19"/>
      <c r="WLP228" s="28"/>
      <c r="WLQ228" s="32"/>
      <c r="WLR228" s="20"/>
      <c r="WLS228" s="18"/>
      <c r="WLT228" s="19"/>
      <c r="WLU228" s="28"/>
      <c r="WLV228" s="32"/>
      <c r="WLW228" s="20"/>
      <c r="WLX228" s="18"/>
      <c r="WLY228" s="19"/>
      <c r="WLZ228" s="28"/>
      <c r="WMA228" s="32"/>
      <c r="WMB228" s="20"/>
      <c r="WMC228" s="18"/>
      <c r="WMD228" s="19"/>
      <c r="WME228" s="28"/>
      <c r="WMF228" s="32"/>
      <c r="WMG228" s="20"/>
      <c r="WMH228" s="18"/>
      <c r="WMI228" s="19"/>
      <c r="WMJ228" s="28"/>
      <c r="WMK228" s="32"/>
      <c r="WML228" s="20"/>
      <c r="WMM228" s="18"/>
      <c r="WMN228" s="19"/>
      <c r="WMO228" s="28"/>
      <c r="WMP228" s="32"/>
      <c r="WMQ228" s="20"/>
      <c r="WMR228" s="18"/>
      <c r="WMS228" s="19"/>
      <c r="WMT228" s="28"/>
      <c r="WMU228" s="32"/>
      <c r="WMV228" s="20"/>
      <c r="WMW228" s="18"/>
      <c r="WMX228" s="19"/>
      <c r="WMY228" s="28"/>
      <c r="WMZ228" s="32"/>
      <c r="WNA228" s="20"/>
      <c r="WNB228" s="18"/>
      <c r="WNC228" s="19"/>
      <c r="WND228" s="28"/>
      <c r="WNE228" s="32"/>
      <c r="WNF228" s="20"/>
      <c r="WNG228" s="18"/>
      <c r="WNH228" s="19"/>
      <c r="WNI228" s="28"/>
      <c r="WNJ228" s="32"/>
      <c r="WNK228" s="20"/>
      <c r="WNL228" s="18"/>
      <c r="WNM228" s="19"/>
      <c r="WNN228" s="28"/>
      <c r="WNO228" s="32"/>
      <c r="WNP228" s="20"/>
      <c r="WNQ228" s="18"/>
      <c r="WNR228" s="19"/>
      <c r="WNS228" s="28"/>
      <c r="WNT228" s="32"/>
      <c r="WNU228" s="20"/>
      <c r="WNV228" s="18"/>
      <c r="WNW228" s="19"/>
      <c r="WNX228" s="28"/>
      <c r="WNY228" s="32"/>
      <c r="WNZ228" s="20"/>
      <c r="WOA228" s="18"/>
      <c r="WOB228" s="19"/>
      <c r="WOC228" s="28"/>
      <c r="WOD228" s="32"/>
      <c r="WOE228" s="20"/>
      <c r="WOF228" s="18"/>
      <c r="WOG228" s="19"/>
      <c r="WOH228" s="28"/>
      <c r="WOI228" s="32"/>
      <c r="WOJ228" s="20"/>
      <c r="WOK228" s="18"/>
      <c r="WOL228" s="19"/>
      <c r="WOM228" s="28"/>
      <c r="WON228" s="32"/>
      <c r="WOO228" s="20"/>
      <c r="WOP228" s="18"/>
      <c r="WOQ228" s="19"/>
      <c r="WOR228" s="28"/>
      <c r="WOS228" s="32"/>
      <c r="WOT228" s="20"/>
      <c r="WOU228" s="18"/>
      <c r="WOV228" s="19"/>
      <c r="WOW228" s="28"/>
      <c r="WOX228" s="32"/>
      <c r="WOY228" s="20"/>
      <c r="WOZ228" s="18"/>
      <c r="WPA228" s="19"/>
      <c r="WPB228" s="28"/>
      <c r="WPC228" s="32"/>
      <c r="WPD228" s="20"/>
      <c r="WPE228" s="18"/>
      <c r="WPF228" s="19"/>
      <c r="WPG228" s="28"/>
      <c r="WPH228" s="32"/>
      <c r="WPI228" s="20"/>
      <c r="WPJ228" s="18"/>
      <c r="WPK228" s="19"/>
      <c r="WPL228" s="28"/>
      <c r="WPM228" s="32"/>
      <c r="WPN228" s="20"/>
      <c r="WPO228" s="18"/>
      <c r="WPP228" s="19"/>
      <c r="WPQ228" s="28"/>
      <c r="WPR228" s="32"/>
      <c r="WPS228" s="20"/>
      <c r="WPT228" s="18"/>
      <c r="WPU228" s="19"/>
      <c r="WPV228" s="28"/>
      <c r="WPW228" s="32"/>
      <c r="WPX228" s="20"/>
      <c r="WPY228" s="18"/>
      <c r="WPZ228" s="19"/>
      <c r="WQA228" s="28"/>
      <c r="WQB228" s="32"/>
      <c r="WQC228" s="20"/>
      <c r="WQD228" s="18"/>
      <c r="WQE228" s="19"/>
      <c r="WQF228" s="28"/>
      <c r="WQG228" s="32"/>
      <c r="WQH228" s="20"/>
      <c r="WQI228" s="18"/>
      <c r="WQJ228" s="19"/>
      <c r="WQK228" s="28"/>
      <c r="WQL228" s="32"/>
      <c r="WQM228" s="20"/>
      <c r="WQN228" s="18"/>
      <c r="WQO228" s="19"/>
      <c r="WQP228" s="28"/>
      <c r="WQQ228" s="32"/>
      <c r="WQR228" s="20"/>
      <c r="WQS228" s="18"/>
      <c r="WQT228" s="19"/>
      <c r="WQU228" s="28"/>
      <c r="WQV228" s="32"/>
      <c r="WQW228" s="20"/>
      <c r="WQX228" s="18"/>
      <c r="WQY228" s="19"/>
      <c r="WQZ228" s="28"/>
      <c r="WRA228" s="32"/>
      <c r="WRB228" s="20"/>
      <c r="WRC228" s="18"/>
      <c r="WRD228" s="19"/>
      <c r="WRE228" s="28"/>
      <c r="WRF228" s="32"/>
      <c r="WRG228" s="20"/>
      <c r="WRH228" s="18"/>
      <c r="WRI228" s="19"/>
      <c r="WRJ228" s="28"/>
      <c r="WRK228" s="32"/>
      <c r="WRL228" s="20"/>
      <c r="WRM228" s="18"/>
      <c r="WRN228" s="19"/>
      <c r="WRO228" s="28"/>
      <c r="WRP228" s="32"/>
      <c r="WRQ228" s="20"/>
      <c r="WRR228" s="18"/>
      <c r="WRS228" s="19"/>
      <c r="WRT228" s="28"/>
      <c r="WRU228" s="32"/>
      <c r="WRV228" s="20"/>
      <c r="WRW228" s="18"/>
      <c r="WRX228" s="19"/>
      <c r="WRY228" s="28"/>
      <c r="WRZ228" s="32"/>
      <c r="WSA228" s="20"/>
      <c r="WSB228" s="18"/>
      <c r="WSC228" s="19"/>
      <c r="WSD228" s="28"/>
      <c r="WSE228" s="32"/>
      <c r="WSF228" s="20"/>
      <c r="WSG228" s="18"/>
      <c r="WSH228" s="19"/>
      <c r="WSI228" s="28"/>
      <c r="WSJ228" s="32"/>
      <c r="WSK228" s="20"/>
      <c r="WSL228" s="18"/>
      <c r="WSM228" s="19"/>
      <c r="WSN228" s="28"/>
      <c r="WSO228" s="32"/>
      <c r="WSP228" s="20"/>
      <c r="WSQ228" s="18"/>
      <c r="WSR228" s="19"/>
      <c r="WSS228" s="28"/>
      <c r="WST228" s="32"/>
      <c r="WSU228" s="20"/>
      <c r="WSV228" s="18"/>
      <c r="WSW228" s="19"/>
      <c r="WSX228" s="28"/>
      <c r="WSY228" s="32"/>
      <c r="WSZ228" s="20"/>
      <c r="WTA228" s="18"/>
      <c r="WTB228" s="19"/>
      <c r="WTC228" s="28"/>
      <c r="WTD228" s="32"/>
      <c r="WTE228" s="20"/>
      <c r="WTF228" s="18"/>
      <c r="WTG228" s="19"/>
      <c r="WTH228" s="28"/>
      <c r="WTI228" s="32"/>
      <c r="WTJ228" s="20"/>
      <c r="WTK228" s="18"/>
      <c r="WTL228" s="19"/>
      <c r="WTM228" s="28"/>
      <c r="WTN228" s="32"/>
      <c r="WTO228" s="20"/>
      <c r="WTP228" s="18"/>
      <c r="WTQ228" s="19"/>
      <c r="WTR228" s="28"/>
      <c r="WTS228" s="32"/>
      <c r="WTT228" s="20"/>
      <c r="WTU228" s="18"/>
      <c r="WTV228" s="19"/>
      <c r="WTW228" s="28"/>
      <c r="WTX228" s="32"/>
      <c r="WTY228" s="20"/>
      <c r="WTZ228" s="18"/>
      <c r="WUA228" s="19"/>
      <c r="WUB228" s="28"/>
      <c r="WUC228" s="32"/>
      <c r="WUD228" s="20"/>
      <c r="WUE228" s="18"/>
      <c r="WUF228" s="19"/>
      <c r="WUG228" s="28"/>
      <c r="WUH228" s="32"/>
      <c r="WUI228" s="20"/>
      <c r="WUJ228" s="18"/>
      <c r="WUK228" s="19"/>
      <c r="WUL228" s="28"/>
      <c r="WUM228" s="32"/>
      <c r="WUN228" s="20"/>
      <c r="WUO228" s="18"/>
      <c r="WUP228" s="19"/>
      <c r="WUQ228" s="28"/>
      <c r="WUR228" s="32"/>
      <c r="WUS228" s="20"/>
      <c r="WUT228" s="18"/>
      <c r="WUU228" s="19"/>
      <c r="WUV228" s="28"/>
      <c r="WUW228" s="32"/>
      <c r="WUX228" s="20"/>
      <c r="WUY228" s="18"/>
      <c r="WUZ228" s="19"/>
      <c r="WVA228" s="28"/>
      <c r="WVB228" s="32"/>
      <c r="WVC228" s="20"/>
      <c r="WVD228" s="18"/>
      <c r="WVE228" s="19"/>
      <c r="WVF228" s="28"/>
      <c r="WVG228" s="32"/>
      <c r="WVH228" s="20"/>
      <c r="WVI228" s="18"/>
      <c r="WVJ228" s="19"/>
      <c r="WVK228" s="28"/>
      <c r="WVL228" s="32"/>
      <c r="WVM228" s="20"/>
      <c r="WVN228" s="18"/>
      <c r="WVO228" s="19"/>
      <c r="WVP228" s="28"/>
      <c r="WVQ228" s="32"/>
      <c r="WVR228" s="20"/>
      <c r="WVS228" s="18"/>
      <c r="WVT228" s="19"/>
      <c r="WVU228" s="28"/>
      <c r="WVV228" s="32"/>
      <c r="WVW228" s="20"/>
      <c r="WVX228" s="18"/>
      <c r="WVY228" s="19"/>
      <c r="WVZ228" s="28"/>
      <c r="WWA228" s="32"/>
      <c r="WWB228" s="20"/>
      <c r="WWC228" s="18"/>
      <c r="WWD228" s="19"/>
      <c r="WWE228" s="28"/>
      <c r="WWF228" s="32"/>
      <c r="WWG228" s="20"/>
      <c r="WWH228" s="18"/>
      <c r="WWI228" s="19"/>
      <c r="WWJ228" s="28"/>
      <c r="WWK228" s="32"/>
      <c r="WWL228" s="20"/>
      <c r="WWM228" s="18"/>
      <c r="WWN228" s="19"/>
      <c r="WWO228" s="28"/>
      <c r="WWP228" s="32"/>
      <c r="WWQ228" s="20"/>
      <c r="WWR228" s="18"/>
      <c r="WWS228" s="19"/>
      <c r="WWT228" s="28"/>
      <c r="WWU228" s="32"/>
      <c r="WWV228" s="20"/>
      <c r="WWW228" s="18"/>
      <c r="WWX228" s="19"/>
      <c r="WWY228" s="28"/>
      <c r="WWZ228" s="32"/>
      <c r="WXA228" s="20"/>
      <c r="WXB228" s="18"/>
      <c r="WXC228" s="19"/>
      <c r="WXD228" s="28"/>
      <c r="WXE228" s="32"/>
      <c r="WXF228" s="20"/>
      <c r="WXG228" s="18"/>
      <c r="WXH228" s="19"/>
      <c r="WXI228" s="28"/>
      <c r="WXJ228" s="32"/>
      <c r="WXK228" s="20"/>
      <c r="WXL228" s="18"/>
      <c r="WXM228" s="19"/>
      <c r="WXN228" s="28"/>
      <c r="WXO228" s="32"/>
      <c r="WXP228" s="20"/>
      <c r="WXQ228" s="18"/>
      <c r="WXR228" s="19"/>
      <c r="WXS228" s="28"/>
      <c r="WXT228" s="32"/>
      <c r="WXU228" s="20"/>
      <c r="WXV228" s="18"/>
      <c r="WXW228" s="19"/>
      <c r="WXX228" s="28"/>
      <c r="WXY228" s="32"/>
      <c r="WXZ228" s="20"/>
      <c r="WYA228" s="18"/>
      <c r="WYB228" s="19"/>
      <c r="WYC228" s="28"/>
      <c r="WYD228" s="32"/>
      <c r="WYE228" s="20"/>
      <c r="WYF228" s="18"/>
      <c r="WYG228" s="19"/>
      <c r="WYH228" s="28"/>
      <c r="WYI228" s="32"/>
      <c r="WYJ228" s="20"/>
      <c r="WYK228" s="18"/>
      <c r="WYL228" s="19"/>
      <c r="WYM228" s="28"/>
      <c r="WYN228" s="32"/>
      <c r="WYO228" s="20"/>
      <c r="WYP228" s="18"/>
      <c r="WYQ228" s="19"/>
      <c r="WYR228" s="28"/>
      <c r="WYS228" s="32"/>
      <c r="WYT228" s="20"/>
      <c r="WYU228" s="18"/>
      <c r="WYV228" s="19"/>
      <c r="WYW228" s="28"/>
      <c r="WYX228" s="32"/>
      <c r="WYY228" s="20"/>
      <c r="WYZ228" s="18"/>
      <c r="WZA228" s="19"/>
      <c r="WZB228" s="28"/>
      <c r="WZC228" s="32"/>
      <c r="WZD228" s="20"/>
      <c r="WZE228" s="18"/>
      <c r="WZF228" s="19"/>
      <c r="WZG228" s="28"/>
      <c r="WZH228" s="32"/>
      <c r="WZI228" s="20"/>
      <c r="WZJ228" s="18"/>
      <c r="WZK228" s="19"/>
      <c r="WZL228" s="28"/>
      <c r="WZM228" s="32"/>
      <c r="WZN228" s="20"/>
      <c r="WZO228" s="18"/>
      <c r="WZP228" s="19"/>
      <c r="WZQ228" s="28"/>
      <c r="WZR228" s="32"/>
      <c r="WZS228" s="20"/>
      <c r="WZT228" s="18"/>
      <c r="WZU228" s="19"/>
      <c r="WZV228" s="28"/>
      <c r="WZW228" s="32"/>
      <c r="WZX228" s="20"/>
      <c r="WZY228" s="18"/>
      <c r="WZZ228" s="19"/>
      <c r="XAA228" s="28"/>
      <c r="XAB228" s="32"/>
      <c r="XAC228" s="20"/>
      <c r="XAD228" s="18"/>
      <c r="XAE228" s="19"/>
      <c r="XAF228" s="28"/>
      <c r="XAG228" s="32"/>
      <c r="XAH228" s="20"/>
      <c r="XAI228" s="18"/>
      <c r="XAJ228" s="19"/>
      <c r="XAK228" s="28"/>
      <c r="XAL228" s="32"/>
      <c r="XAM228" s="20"/>
      <c r="XAN228" s="18"/>
      <c r="XAO228" s="19"/>
      <c r="XAP228" s="28"/>
      <c r="XAQ228" s="32"/>
      <c r="XAR228" s="20"/>
      <c r="XAS228" s="18"/>
      <c r="XAT228" s="19"/>
      <c r="XAU228" s="28"/>
      <c r="XAV228" s="32"/>
      <c r="XAW228" s="20"/>
      <c r="XAX228" s="18"/>
      <c r="XAY228" s="19"/>
      <c r="XAZ228" s="28"/>
      <c r="XBA228" s="32"/>
      <c r="XBB228" s="20"/>
      <c r="XBC228" s="18"/>
      <c r="XBD228" s="19"/>
      <c r="XBE228" s="28"/>
      <c r="XBF228" s="32"/>
      <c r="XBG228" s="20"/>
      <c r="XBH228" s="18"/>
      <c r="XBI228" s="19"/>
      <c r="XBJ228" s="28"/>
      <c r="XBK228" s="32"/>
      <c r="XBL228" s="20"/>
      <c r="XBM228" s="18"/>
      <c r="XBN228" s="19"/>
      <c r="XBO228" s="28"/>
      <c r="XBP228" s="32"/>
      <c r="XBQ228" s="20"/>
      <c r="XBR228" s="18"/>
      <c r="XBS228" s="19"/>
      <c r="XBT228" s="28"/>
      <c r="XBU228" s="32"/>
      <c r="XBV228" s="20"/>
      <c r="XBW228" s="18"/>
      <c r="XBX228" s="19"/>
      <c r="XBY228" s="28"/>
      <c r="XBZ228" s="32"/>
      <c r="XCA228" s="20"/>
      <c r="XCB228" s="18"/>
      <c r="XCC228" s="19"/>
      <c r="XCD228" s="28"/>
      <c r="XCE228" s="32"/>
      <c r="XCF228" s="20"/>
      <c r="XCG228" s="18"/>
      <c r="XCH228" s="19"/>
      <c r="XCI228" s="28"/>
      <c r="XCJ228" s="32"/>
      <c r="XCK228" s="20"/>
      <c r="XCL228" s="18"/>
      <c r="XCM228" s="19"/>
      <c r="XCN228" s="28"/>
      <c r="XCO228" s="32"/>
      <c r="XCP228" s="20"/>
      <c r="XCQ228" s="18"/>
      <c r="XCR228" s="19"/>
      <c r="XCS228" s="28"/>
      <c r="XCT228" s="32"/>
      <c r="XCU228" s="20"/>
      <c r="XCV228" s="18"/>
      <c r="XCW228" s="19"/>
      <c r="XCX228" s="28"/>
      <c r="XCY228" s="32"/>
      <c r="XCZ228" s="20"/>
      <c r="XDA228" s="18"/>
      <c r="XDB228" s="19"/>
      <c r="XDC228" s="28"/>
      <c r="XDD228" s="32"/>
      <c r="XDE228" s="20"/>
      <c r="XDF228" s="18"/>
      <c r="XDG228" s="19"/>
      <c r="XDH228" s="28"/>
      <c r="XDI228" s="32"/>
      <c r="XDJ228" s="20"/>
      <c r="XDK228" s="18"/>
      <c r="XDL228" s="19"/>
      <c r="XDM228" s="28"/>
      <c r="XDN228" s="32"/>
      <c r="XDO228" s="20"/>
      <c r="XDP228" s="18"/>
      <c r="XDQ228" s="19"/>
      <c r="XDR228" s="28"/>
      <c r="XDS228" s="32"/>
      <c r="XDT228" s="20"/>
      <c r="XDU228" s="18"/>
      <c r="XDV228" s="19"/>
      <c r="XDW228" s="28"/>
      <c r="XDX228" s="32"/>
      <c r="XDY228" s="20"/>
      <c r="XDZ228" s="18"/>
      <c r="XEA228" s="19"/>
      <c r="XEB228" s="28"/>
      <c r="XEC228" s="32"/>
      <c r="XED228" s="20"/>
      <c r="XEE228" s="18"/>
      <c r="XEF228" s="19"/>
      <c r="XEG228" s="28"/>
      <c r="XEH228" s="32"/>
      <c r="XEI228" s="20"/>
      <c r="XEJ228" s="18"/>
      <c r="XEK228" s="19"/>
      <c r="XEL228" s="28"/>
      <c r="XEM228" s="32"/>
      <c r="XEN228" s="20"/>
      <c r="XEO228" s="18"/>
      <c r="XEP228" s="19"/>
      <c r="XEQ228" s="28"/>
      <c r="XER228" s="32"/>
      <c r="XES228" s="20"/>
      <c r="XET228" s="18"/>
      <c r="XEU228" s="19"/>
      <c r="XEV228" s="28"/>
      <c r="XEW228" s="32"/>
      <c r="XEX228" s="20"/>
      <c r="XEY228" s="18"/>
      <c r="XEZ228" s="19"/>
      <c r="XFA228" s="28"/>
      <c r="XFB228" s="32"/>
      <c r="XFC228" s="20"/>
      <c r="XFD228" s="18"/>
    </row>
    <row r="229" spans="1:16384" s="12" customFormat="1" ht="12.75" customHeight="1" x14ac:dyDescent="0.25">
      <c r="A229" s="28"/>
      <c r="B229" s="32"/>
      <c r="C229" s="17"/>
      <c r="D229" s="18"/>
      <c r="E229" s="19"/>
      <c r="F229" s="20"/>
      <c r="G229" s="21"/>
      <c r="H229" s="20"/>
      <c r="I229" s="18"/>
      <c r="J229" s="19"/>
      <c r="K229" s="28"/>
      <c r="L229" s="32"/>
      <c r="M229" s="20"/>
      <c r="N229" s="18"/>
      <c r="O229" s="19"/>
      <c r="P229" s="28"/>
      <c r="Q229" s="32"/>
      <c r="R229" s="20"/>
      <c r="S229" s="18"/>
      <c r="T229" s="19"/>
      <c r="U229" s="28"/>
      <c r="V229" s="32"/>
      <c r="W229" s="20"/>
      <c r="X229" s="18"/>
      <c r="Y229" s="19"/>
      <c r="Z229" s="28"/>
      <c r="AA229" s="32"/>
      <c r="AB229" s="20"/>
      <c r="AC229" s="18"/>
      <c r="AD229" s="19"/>
      <c r="AE229" s="28"/>
      <c r="AF229" s="32"/>
      <c r="AG229" s="20"/>
      <c r="AH229" s="18"/>
      <c r="AI229" s="19"/>
      <c r="AJ229" s="28"/>
      <c r="AK229" s="32"/>
      <c r="AL229" s="20"/>
      <c r="AM229" s="18"/>
      <c r="AN229" s="19"/>
      <c r="AO229" s="28"/>
      <c r="AP229" s="32"/>
      <c r="AQ229" s="20"/>
      <c r="AR229" s="18"/>
      <c r="AS229" s="19"/>
      <c r="AT229" s="28"/>
      <c r="AU229" s="32"/>
      <c r="AV229" s="20"/>
      <c r="AW229" s="18"/>
      <c r="AX229" s="19"/>
      <c r="AY229" s="28"/>
      <c r="AZ229" s="32"/>
      <c r="BA229" s="20"/>
      <c r="BB229" s="18"/>
      <c r="BC229" s="19"/>
      <c r="BD229" s="28"/>
      <c r="BE229" s="32"/>
      <c r="BF229" s="20"/>
      <c r="BG229" s="18"/>
      <c r="BH229" s="19"/>
      <c r="BI229" s="28"/>
      <c r="BJ229" s="32"/>
      <c r="BK229" s="20"/>
      <c r="BL229" s="18"/>
      <c r="BM229" s="19"/>
      <c r="BN229" s="28"/>
      <c r="BO229" s="32"/>
      <c r="BP229" s="20"/>
      <c r="BQ229" s="18"/>
      <c r="BR229" s="19"/>
      <c r="BS229" s="28"/>
      <c r="BT229" s="32"/>
      <c r="BU229" s="20"/>
      <c r="BV229" s="18"/>
      <c r="BW229" s="19"/>
      <c r="BX229" s="28"/>
      <c r="BY229" s="32"/>
      <c r="BZ229" s="20"/>
      <c r="CA229" s="18"/>
      <c r="CB229" s="19"/>
      <c r="CC229" s="28"/>
      <c r="CD229" s="32"/>
      <c r="CE229" s="20"/>
      <c r="CF229" s="18"/>
      <c r="CG229" s="19"/>
      <c r="CH229" s="28"/>
      <c r="CI229" s="32"/>
      <c r="CJ229" s="20"/>
      <c r="CK229" s="18"/>
      <c r="CL229" s="19"/>
      <c r="CM229" s="28"/>
      <c r="CN229" s="32"/>
      <c r="CO229" s="20"/>
      <c r="CP229" s="18"/>
      <c r="CQ229" s="19"/>
      <c r="CR229" s="28"/>
      <c r="CS229" s="32"/>
      <c r="CT229" s="20"/>
      <c r="CU229" s="18"/>
      <c r="CV229" s="19"/>
      <c r="CW229" s="28"/>
      <c r="CX229" s="32"/>
      <c r="CY229" s="20"/>
      <c r="CZ229" s="18"/>
      <c r="DA229" s="19"/>
      <c r="DB229" s="28"/>
      <c r="DC229" s="32"/>
      <c r="DD229" s="20"/>
      <c r="DE229" s="18"/>
      <c r="DF229" s="19"/>
      <c r="DG229" s="28"/>
      <c r="DH229" s="32"/>
      <c r="DI229" s="20"/>
      <c r="DJ229" s="18"/>
      <c r="DK229" s="19"/>
      <c r="DL229" s="28"/>
      <c r="DM229" s="32"/>
      <c r="DN229" s="20"/>
      <c r="DO229" s="18"/>
      <c r="DP229" s="19"/>
      <c r="DQ229" s="28"/>
      <c r="DR229" s="32"/>
      <c r="DS229" s="20"/>
      <c r="DT229" s="18"/>
      <c r="DU229" s="19"/>
      <c r="DV229" s="28"/>
      <c r="DW229" s="32"/>
      <c r="DX229" s="20"/>
      <c r="DY229" s="18"/>
      <c r="DZ229" s="19"/>
      <c r="EA229" s="28"/>
      <c r="EB229" s="32"/>
      <c r="EC229" s="20"/>
      <c r="ED229" s="18"/>
      <c r="EE229" s="19"/>
      <c r="EF229" s="28"/>
      <c r="EG229" s="32"/>
      <c r="EH229" s="20"/>
      <c r="EI229" s="18"/>
      <c r="EJ229" s="19"/>
      <c r="EK229" s="28"/>
      <c r="EL229" s="32"/>
      <c r="EM229" s="20"/>
      <c r="EN229" s="18"/>
      <c r="EO229" s="19"/>
      <c r="EP229" s="28"/>
      <c r="EQ229" s="32"/>
      <c r="ER229" s="20"/>
      <c r="ES229" s="18"/>
      <c r="ET229" s="19"/>
      <c r="EU229" s="28"/>
      <c r="EV229" s="32"/>
      <c r="EW229" s="20"/>
      <c r="EX229" s="18"/>
      <c r="EY229" s="19"/>
      <c r="EZ229" s="28"/>
      <c r="FA229" s="32"/>
      <c r="FB229" s="20"/>
      <c r="FC229" s="18"/>
      <c r="FD229" s="19"/>
      <c r="FE229" s="28"/>
      <c r="FF229" s="32"/>
      <c r="FG229" s="20"/>
      <c r="FH229" s="18"/>
      <c r="FI229" s="19"/>
      <c r="FJ229" s="28"/>
      <c r="FK229" s="32"/>
      <c r="FL229" s="20"/>
      <c r="FM229" s="18"/>
      <c r="FN229" s="19"/>
      <c r="FO229" s="28"/>
      <c r="FP229" s="32"/>
      <c r="FQ229" s="20"/>
      <c r="FR229" s="18"/>
      <c r="FS229" s="19"/>
      <c r="FT229" s="28"/>
      <c r="FU229" s="32"/>
      <c r="FV229" s="20"/>
      <c r="FW229" s="18"/>
      <c r="FX229" s="19"/>
      <c r="FY229" s="28"/>
      <c r="FZ229" s="32"/>
      <c r="GA229" s="20"/>
      <c r="GB229" s="18"/>
      <c r="GC229" s="19"/>
      <c r="GD229" s="28"/>
      <c r="GE229" s="32"/>
      <c r="GF229" s="20"/>
      <c r="GG229" s="18"/>
      <c r="GH229" s="19"/>
      <c r="GI229" s="28"/>
      <c r="GJ229" s="32"/>
      <c r="GK229" s="20"/>
      <c r="GL229" s="18"/>
      <c r="GM229" s="19"/>
      <c r="GN229" s="28"/>
      <c r="GO229" s="32"/>
      <c r="GP229" s="20"/>
      <c r="GQ229" s="18"/>
      <c r="GR229" s="19"/>
      <c r="GS229" s="28"/>
      <c r="GT229" s="32"/>
      <c r="GU229" s="20"/>
      <c r="GV229" s="18"/>
      <c r="GW229" s="19"/>
      <c r="GX229" s="28"/>
      <c r="GY229" s="32"/>
      <c r="GZ229" s="20"/>
      <c r="HA229" s="18"/>
      <c r="HB229" s="19"/>
      <c r="HC229" s="28"/>
      <c r="HD229" s="32"/>
      <c r="HE229" s="20"/>
      <c r="HF229" s="18"/>
      <c r="HG229" s="19"/>
      <c r="HH229" s="28"/>
      <c r="HI229" s="32"/>
      <c r="HJ229" s="20"/>
      <c r="HK229" s="18"/>
      <c r="HL229" s="19"/>
      <c r="HM229" s="28"/>
      <c r="HN229" s="32"/>
      <c r="HO229" s="20"/>
      <c r="HP229" s="18"/>
      <c r="HQ229" s="19"/>
      <c r="HR229" s="28"/>
      <c r="HS229" s="32"/>
      <c r="HT229" s="20"/>
      <c r="HU229" s="18"/>
      <c r="HV229" s="19"/>
      <c r="HW229" s="28"/>
      <c r="HX229" s="32"/>
      <c r="HY229" s="20"/>
      <c r="HZ229" s="18"/>
      <c r="IA229" s="19"/>
      <c r="IB229" s="28"/>
      <c r="IC229" s="32"/>
      <c r="ID229" s="20"/>
      <c r="IE229" s="18"/>
      <c r="IF229" s="19"/>
      <c r="IG229" s="28"/>
      <c r="IH229" s="32"/>
      <c r="II229" s="20"/>
      <c r="IJ229" s="18"/>
      <c r="IK229" s="19"/>
      <c r="IL229" s="28"/>
      <c r="IM229" s="32"/>
      <c r="IN229" s="20"/>
      <c r="IO229" s="18"/>
      <c r="IP229" s="19"/>
      <c r="IQ229" s="28"/>
      <c r="IR229" s="32"/>
      <c r="IS229" s="20"/>
      <c r="IT229" s="18"/>
      <c r="IU229" s="19"/>
      <c r="IV229" s="28"/>
      <c r="IW229" s="32"/>
      <c r="IX229" s="20"/>
      <c r="IY229" s="18"/>
      <c r="IZ229" s="19"/>
      <c r="JA229" s="28"/>
      <c r="JB229" s="32"/>
      <c r="JC229" s="20"/>
      <c r="JD229" s="18"/>
      <c r="JE229" s="19"/>
      <c r="JF229" s="28"/>
      <c r="JG229" s="32"/>
      <c r="JH229" s="20"/>
      <c r="JI229" s="18"/>
      <c r="JJ229" s="19"/>
      <c r="JK229" s="28"/>
      <c r="JL229" s="32"/>
      <c r="JM229" s="20"/>
      <c r="JN229" s="18"/>
      <c r="JO229" s="19"/>
      <c r="JP229" s="28"/>
      <c r="JQ229" s="32"/>
      <c r="JR229" s="20"/>
      <c r="JS229" s="18"/>
      <c r="JT229" s="19"/>
      <c r="JU229" s="28"/>
      <c r="JV229" s="32"/>
      <c r="JW229" s="20"/>
      <c r="JX229" s="18"/>
      <c r="JY229" s="19"/>
      <c r="JZ229" s="28"/>
      <c r="KA229" s="32"/>
      <c r="KB229" s="20"/>
      <c r="KC229" s="18"/>
      <c r="KD229" s="19"/>
      <c r="KE229" s="28"/>
      <c r="KF229" s="32"/>
      <c r="KG229" s="20"/>
      <c r="KH229" s="18"/>
      <c r="KI229" s="19"/>
      <c r="KJ229" s="28"/>
      <c r="KK229" s="32"/>
      <c r="KL229" s="20"/>
      <c r="KM229" s="18"/>
      <c r="KN229" s="19"/>
      <c r="KO229" s="28"/>
      <c r="KP229" s="32"/>
      <c r="KQ229" s="20"/>
      <c r="KR229" s="18"/>
      <c r="KS229" s="19"/>
      <c r="KT229" s="28"/>
      <c r="KU229" s="32"/>
      <c r="KV229" s="20"/>
      <c r="KW229" s="18"/>
      <c r="KX229" s="19"/>
      <c r="KY229" s="28"/>
      <c r="KZ229" s="32"/>
      <c r="LA229" s="20"/>
      <c r="LB229" s="18"/>
      <c r="LC229" s="19"/>
      <c r="LD229" s="28"/>
      <c r="LE229" s="32"/>
      <c r="LF229" s="20"/>
      <c r="LG229" s="18"/>
      <c r="LH229" s="19"/>
      <c r="LI229" s="28"/>
      <c r="LJ229" s="32"/>
      <c r="LK229" s="20"/>
      <c r="LL229" s="18"/>
      <c r="LM229" s="19"/>
      <c r="LN229" s="28"/>
      <c r="LO229" s="32"/>
      <c r="LP229" s="20"/>
      <c r="LQ229" s="18"/>
      <c r="LR229" s="19"/>
      <c r="LS229" s="28"/>
      <c r="LT229" s="32"/>
      <c r="LU229" s="20"/>
      <c r="LV229" s="18"/>
      <c r="LW229" s="19"/>
      <c r="LX229" s="28"/>
      <c r="LY229" s="32"/>
      <c r="LZ229" s="20"/>
      <c r="MA229" s="18"/>
      <c r="MB229" s="19"/>
      <c r="MC229" s="28"/>
      <c r="MD229" s="32"/>
      <c r="ME229" s="20"/>
      <c r="MF229" s="18"/>
      <c r="MG229" s="19"/>
      <c r="MH229" s="28"/>
      <c r="MI229" s="32"/>
      <c r="MJ229" s="20"/>
      <c r="MK229" s="18"/>
      <c r="ML229" s="19"/>
      <c r="MM229" s="28"/>
      <c r="MN229" s="32"/>
      <c r="MO229" s="20"/>
      <c r="MP229" s="18"/>
      <c r="MQ229" s="19"/>
      <c r="MR229" s="28"/>
      <c r="MS229" s="32"/>
      <c r="MT229" s="20"/>
      <c r="MU229" s="18"/>
      <c r="MV229" s="19"/>
      <c r="MW229" s="28"/>
      <c r="MX229" s="32"/>
      <c r="MY229" s="20"/>
      <c r="MZ229" s="18"/>
      <c r="NA229" s="19"/>
      <c r="NB229" s="28"/>
      <c r="NC229" s="32"/>
      <c r="ND229" s="20"/>
      <c r="NE229" s="18"/>
      <c r="NF229" s="19"/>
      <c r="NG229" s="28"/>
      <c r="NH229" s="32"/>
      <c r="NI229" s="20"/>
      <c r="NJ229" s="18"/>
      <c r="NK229" s="19"/>
      <c r="NL229" s="28"/>
      <c r="NM229" s="32"/>
      <c r="NN229" s="20"/>
      <c r="NO229" s="18"/>
      <c r="NP229" s="19"/>
      <c r="NQ229" s="28"/>
      <c r="NR229" s="32"/>
      <c r="NS229" s="20"/>
      <c r="NT229" s="18"/>
      <c r="NU229" s="19"/>
      <c r="NV229" s="28"/>
      <c r="NW229" s="32"/>
      <c r="NX229" s="20"/>
      <c r="NY229" s="18"/>
      <c r="NZ229" s="19"/>
      <c r="OA229" s="28"/>
      <c r="OB229" s="32"/>
      <c r="OC229" s="20"/>
      <c r="OD229" s="18"/>
      <c r="OE229" s="19"/>
      <c r="OF229" s="28"/>
      <c r="OG229" s="32"/>
      <c r="OH229" s="20"/>
      <c r="OI229" s="18"/>
      <c r="OJ229" s="19"/>
      <c r="OK229" s="28"/>
      <c r="OL229" s="32"/>
      <c r="OM229" s="20"/>
      <c r="ON229" s="18"/>
      <c r="OO229" s="19"/>
      <c r="OP229" s="28"/>
      <c r="OQ229" s="32"/>
      <c r="OR229" s="20"/>
      <c r="OS229" s="18"/>
      <c r="OT229" s="19"/>
      <c r="OU229" s="28"/>
      <c r="OV229" s="32"/>
      <c r="OW229" s="20"/>
      <c r="OX229" s="18"/>
      <c r="OY229" s="19"/>
      <c r="OZ229" s="28"/>
      <c r="PA229" s="32"/>
      <c r="PB229" s="20"/>
      <c r="PC229" s="18"/>
      <c r="PD229" s="19"/>
      <c r="PE229" s="28"/>
      <c r="PF229" s="32"/>
      <c r="PG229" s="20"/>
      <c r="PH229" s="18"/>
      <c r="PI229" s="19"/>
      <c r="PJ229" s="28"/>
      <c r="PK229" s="32"/>
      <c r="PL229" s="20"/>
      <c r="PM229" s="18"/>
      <c r="PN229" s="19"/>
      <c r="PO229" s="28"/>
      <c r="PP229" s="32"/>
      <c r="PQ229" s="20"/>
      <c r="PR229" s="18"/>
      <c r="PS229" s="19"/>
      <c r="PT229" s="28"/>
      <c r="PU229" s="32"/>
      <c r="PV229" s="20"/>
      <c r="PW229" s="18"/>
      <c r="PX229" s="19"/>
      <c r="PY229" s="28"/>
      <c r="PZ229" s="32"/>
      <c r="QA229" s="20"/>
      <c r="QB229" s="18"/>
      <c r="QC229" s="19"/>
      <c r="QD229" s="28"/>
      <c r="QE229" s="32"/>
      <c r="QF229" s="20"/>
      <c r="QG229" s="18"/>
      <c r="QH229" s="19"/>
      <c r="QI229" s="28"/>
      <c r="QJ229" s="32"/>
      <c r="QK229" s="20"/>
      <c r="QL229" s="18"/>
      <c r="QM229" s="19"/>
      <c r="QN229" s="28"/>
      <c r="QO229" s="32"/>
      <c r="QP229" s="20"/>
      <c r="QQ229" s="18"/>
      <c r="QR229" s="19"/>
      <c r="QS229" s="28"/>
      <c r="QT229" s="32"/>
      <c r="QU229" s="20"/>
      <c r="QV229" s="18"/>
      <c r="QW229" s="19"/>
      <c r="QX229" s="28"/>
      <c r="QY229" s="32"/>
      <c r="QZ229" s="20"/>
      <c r="RA229" s="18"/>
      <c r="RB229" s="19"/>
      <c r="RC229" s="28"/>
      <c r="RD229" s="32"/>
      <c r="RE229" s="20"/>
      <c r="RF229" s="18"/>
      <c r="RG229" s="19"/>
      <c r="RH229" s="28"/>
      <c r="RI229" s="32"/>
      <c r="RJ229" s="20"/>
      <c r="RK229" s="18"/>
      <c r="RL229" s="19"/>
      <c r="RM229" s="28"/>
      <c r="RN229" s="32"/>
      <c r="RO229" s="20"/>
      <c r="RP229" s="18"/>
      <c r="RQ229" s="19"/>
      <c r="RR229" s="28"/>
      <c r="RS229" s="32"/>
      <c r="RT229" s="20"/>
      <c r="RU229" s="18"/>
      <c r="RV229" s="19"/>
      <c r="RW229" s="28"/>
      <c r="RX229" s="32"/>
      <c r="RY229" s="20"/>
      <c r="RZ229" s="18"/>
      <c r="SA229" s="19"/>
      <c r="SB229" s="28"/>
      <c r="SC229" s="32"/>
      <c r="SD229" s="20"/>
      <c r="SE229" s="18"/>
      <c r="SF229" s="19"/>
      <c r="SG229" s="28"/>
      <c r="SH229" s="32"/>
      <c r="SI229" s="20"/>
      <c r="SJ229" s="18"/>
      <c r="SK229" s="19"/>
      <c r="SL229" s="28"/>
      <c r="SM229" s="32"/>
      <c r="SN229" s="20"/>
      <c r="SO229" s="18"/>
      <c r="SP229" s="19"/>
      <c r="SQ229" s="28"/>
      <c r="SR229" s="32"/>
      <c r="SS229" s="20"/>
      <c r="ST229" s="18"/>
      <c r="SU229" s="19"/>
      <c r="SV229" s="28"/>
      <c r="SW229" s="32"/>
      <c r="SX229" s="20"/>
      <c r="SY229" s="18"/>
      <c r="SZ229" s="19"/>
      <c r="TA229" s="28"/>
      <c r="TB229" s="32"/>
      <c r="TC229" s="20"/>
      <c r="TD229" s="18"/>
      <c r="TE229" s="19"/>
      <c r="TF229" s="28"/>
      <c r="TG229" s="32"/>
      <c r="TH229" s="20"/>
      <c r="TI229" s="18"/>
      <c r="TJ229" s="19"/>
      <c r="TK229" s="28"/>
      <c r="TL229" s="32"/>
      <c r="TM229" s="20"/>
      <c r="TN229" s="18"/>
      <c r="TO229" s="19"/>
      <c r="TP229" s="28"/>
      <c r="TQ229" s="32"/>
      <c r="TR229" s="20"/>
      <c r="TS229" s="18"/>
      <c r="TT229" s="19"/>
      <c r="TU229" s="28"/>
      <c r="TV229" s="32"/>
      <c r="TW229" s="20"/>
      <c r="TX229" s="18"/>
      <c r="TY229" s="19"/>
      <c r="TZ229" s="28"/>
      <c r="UA229" s="32"/>
      <c r="UB229" s="20"/>
      <c r="UC229" s="18"/>
      <c r="UD229" s="19"/>
      <c r="UE229" s="28"/>
      <c r="UF229" s="32"/>
      <c r="UG229" s="20"/>
      <c r="UH229" s="18"/>
      <c r="UI229" s="19"/>
      <c r="UJ229" s="28"/>
      <c r="UK229" s="32"/>
      <c r="UL229" s="20"/>
      <c r="UM229" s="18"/>
      <c r="UN229" s="19"/>
      <c r="UO229" s="28"/>
      <c r="UP229" s="32"/>
      <c r="UQ229" s="20"/>
      <c r="UR229" s="18"/>
      <c r="US229" s="19"/>
      <c r="UT229" s="28"/>
      <c r="UU229" s="32"/>
      <c r="UV229" s="20"/>
      <c r="UW229" s="18"/>
      <c r="UX229" s="19"/>
      <c r="UY229" s="28"/>
      <c r="UZ229" s="32"/>
      <c r="VA229" s="20"/>
      <c r="VB229" s="18"/>
      <c r="VC229" s="19"/>
      <c r="VD229" s="28"/>
      <c r="VE229" s="32"/>
      <c r="VF229" s="20"/>
      <c r="VG229" s="18"/>
      <c r="VH229" s="19"/>
      <c r="VI229" s="28"/>
      <c r="VJ229" s="32"/>
      <c r="VK229" s="20"/>
      <c r="VL229" s="18"/>
      <c r="VM229" s="19"/>
      <c r="VN229" s="28"/>
      <c r="VO229" s="32"/>
      <c r="VP229" s="20"/>
      <c r="VQ229" s="18"/>
      <c r="VR229" s="19"/>
      <c r="VS229" s="28"/>
      <c r="VT229" s="32"/>
      <c r="VU229" s="20"/>
      <c r="VV229" s="18"/>
      <c r="VW229" s="19"/>
      <c r="VX229" s="28"/>
      <c r="VY229" s="32"/>
      <c r="VZ229" s="20"/>
      <c r="WA229" s="18"/>
      <c r="WB229" s="19"/>
      <c r="WC229" s="28"/>
      <c r="WD229" s="32"/>
      <c r="WE229" s="20"/>
      <c r="WF229" s="18"/>
      <c r="WG229" s="19"/>
      <c r="WH229" s="28"/>
      <c r="WI229" s="32"/>
      <c r="WJ229" s="20"/>
      <c r="WK229" s="18"/>
      <c r="WL229" s="19"/>
      <c r="WM229" s="28"/>
      <c r="WN229" s="32"/>
      <c r="WO229" s="20"/>
      <c r="WP229" s="18"/>
      <c r="WQ229" s="19"/>
      <c r="WR229" s="28"/>
      <c r="WS229" s="32"/>
      <c r="WT229" s="20"/>
      <c r="WU229" s="18"/>
      <c r="WV229" s="19"/>
      <c r="WW229" s="28"/>
      <c r="WX229" s="32"/>
      <c r="WY229" s="20"/>
      <c r="WZ229" s="18"/>
      <c r="XA229" s="19"/>
      <c r="XB229" s="28"/>
      <c r="XC229" s="32"/>
      <c r="XD229" s="20"/>
      <c r="XE229" s="18"/>
      <c r="XF229" s="19"/>
      <c r="XG229" s="28"/>
      <c r="XH229" s="32"/>
      <c r="XI229" s="20"/>
      <c r="XJ229" s="18"/>
      <c r="XK229" s="19"/>
      <c r="XL229" s="28"/>
      <c r="XM229" s="32"/>
      <c r="XN229" s="20"/>
      <c r="XO229" s="18"/>
      <c r="XP229" s="19"/>
      <c r="XQ229" s="28"/>
      <c r="XR229" s="32"/>
      <c r="XS229" s="20"/>
      <c r="XT229" s="18"/>
      <c r="XU229" s="19"/>
      <c r="XV229" s="28"/>
      <c r="XW229" s="32"/>
      <c r="XX229" s="20"/>
      <c r="XY229" s="18"/>
      <c r="XZ229" s="19"/>
      <c r="YA229" s="28"/>
      <c r="YB229" s="32"/>
      <c r="YC229" s="20"/>
      <c r="YD229" s="18"/>
      <c r="YE229" s="19"/>
      <c r="YF229" s="28"/>
      <c r="YG229" s="32"/>
      <c r="YH229" s="20"/>
      <c r="YI229" s="18"/>
      <c r="YJ229" s="19"/>
      <c r="YK229" s="28"/>
      <c r="YL229" s="32"/>
      <c r="YM229" s="20"/>
      <c r="YN229" s="18"/>
      <c r="YO229" s="19"/>
      <c r="YP229" s="28"/>
      <c r="YQ229" s="32"/>
      <c r="YR229" s="20"/>
      <c r="YS229" s="18"/>
      <c r="YT229" s="19"/>
      <c r="YU229" s="28"/>
      <c r="YV229" s="32"/>
      <c r="YW229" s="20"/>
      <c r="YX229" s="18"/>
      <c r="YY229" s="19"/>
      <c r="YZ229" s="28"/>
      <c r="ZA229" s="32"/>
      <c r="ZB229" s="20"/>
      <c r="ZC229" s="18"/>
      <c r="ZD229" s="19"/>
      <c r="ZE229" s="28"/>
      <c r="ZF229" s="32"/>
      <c r="ZG229" s="20"/>
      <c r="ZH229" s="18"/>
      <c r="ZI229" s="19"/>
      <c r="ZJ229" s="28"/>
      <c r="ZK229" s="32"/>
      <c r="ZL229" s="20"/>
      <c r="ZM229" s="18"/>
      <c r="ZN229" s="19"/>
      <c r="ZO229" s="28"/>
      <c r="ZP229" s="32"/>
      <c r="ZQ229" s="20"/>
      <c r="ZR229" s="18"/>
      <c r="ZS229" s="19"/>
      <c r="ZT229" s="28"/>
      <c r="ZU229" s="32"/>
      <c r="ZV229" s="20"/>
      <c r="ZW229" s="18"/>
      <c r="ZX229" s="19"/>
      <c r="ZY229" s="28"/>
      <c r="ZZ229" s="32"/>
      <c r="AAA229" s="20"/>
      <c r="AAB229" s="18"/>
      <c r="AAC229" s="19"/>
      <c r="AAD229" s="28"/>
      <c r="AAE229" s="32"/>
      <c r="AAF229" s="20"/>
      <c r="AAG229" s="18"/>
      <c r="AAH229" s="19"/>
      <c r="AAI229" s="28"/>
      <c r="AAJ229" s="32"/>
      <c r="AAK229" s="20"/>
      <c r="AAL229" s="18"/>
      <c r="AAM229" s="19"/>
      <c r="AAN229" s="28"/>
      <c r="AAO229" s="32"/>
      <c r="AAP229" s="20"/>
      <c r="AAQ229" s="18"/>
      <c r="AAR229" s="19"/>
      <c r="AAS229" s="28"/>
      <c r="AAT229" s="32"/>
      <c r="AAU229" s="20"/>
      <c r="AAV229" s="18"/>
      <c r="AAW229" s="19"/>
      <c r="AAX229" s="28"/>
      <c r="AAY229" s="32"/>
      <c r="AAZ229" s="20"/>
      <c r="ABA229" s="18"/>
      <c r="ABB229" s="19"/>
      <c r="ABC229" s="28"/>
      <c r="ABD229" s="32"/>
      <c r="ABE229" s="20"/>
      <c r="ABF229" s="18"/>
      <c r="ABG229" s="19"/>
      <c r="ABH229" s="28"/>
      <c r="ABI229" s="32"/>
      <c r="ABJ229" s="20"/>
      <c r="ABK229" s="18"/>
      <c r="ABL229" s="19"/>
      <c r="ABM229" s="28"/>
      <c r="ABN229" s="32"/>
      <c r="ABO229" s="20"/>
      <c r="ABP229" s="18"/>
      <c r="ABQ229" s="19"/>
      <c r="ABR229" s="28"/>
      <c r="ABS229" s="32"/>
      <c r="ABT229" s="20"/>
      <c r="ABU229" s="18"/>
      <c r="ABV229" s="19"/>
      <c r="ABW229" s="28"/>
      <c r="ABX229" s="32"/>
      <c r="ABY229" s="20"/>
      <c r="ABZ229" s="18"/>
      <c r="ACA229" s="19"/>
      <c r="ACB229" s="28"/>
      <c r="ACC229" s="32"/>
      <c r="ACD229" s="20"/>
      <c r="ACE229" s="18"/>
      <c r="ACF229" s="19"/>
      <c r="ACG229" s="28"/>
      <c r="ACH229" s="32"/>
      <c r="ACI229" s="20"/>
      <c r="ACJ229" s="18"/>
      <c r="ACK229" s="19"/>
      <c r="ACL229" s="28"/>
      <c r="ACM229" s="32"/>
      <c r="ACN229" s="20"/>
      <c r="ACO229" s="18"/>
      <c r="ACP229" s="19"/>
      <c r="ACQ229" s="28"/>
      <c r="ACR229" s="32"/>
      <c r="ACS229" s="20"/>
      <c r="ACT229" s="18"/>
      <c r="ACU229" s="19"/>
      <c r="ACV229" s="28"/>
      <c r="ACW229" s="32"/>
      <c r="ACX229" s="20"/>
      <c r="ACY229" s="18"/>
      <c r="ACZ229" s="19"/>
      <c r="ADA229" s="28"/>
      <c r="ADB229" s="32"/>
      <c r="ADC229" s="20"/>
      <c r="ADD229" s="18"/>
      <c r="ADE229" s="19"/>
      <c r="ADF229" s="28"/>
      <c r="ADG229" s="32"/>
      <c r="ADH229" s="20"/>
      <c r="ADI229" s="18"/>
      <c r="ADJ229" s="19"/>
      <c r="ADK229" s="28"/>
      <c r="ADL229" s="32"/>
      <c r="ADM229" s="20"/>
      <c r="ADN229" s="18"/>
      <c r="ADO229" s="19"/>
      <c r="ADP229" s="28"/>
      <c r="ADQ229" s="32"/>
      <c r="ADR229" s="20"/>
      <c r="ADS229" s="18"/>
      <c r="ADT229" s="19"/>
      <c r="ADU229" s="28"/>
      <c r="ADV229" s="32"/>
      <c r="ADW229" s="20"/>
      <c r="ADX229" s="18"/>
      <c r="ADY229" s="19"/>
      <c r="ADZ229" s="28"/>
      <c r="AEA229" s="32"/>
      <c r="AEB229" s="20"/>
      <c r="AEC229" s="18"/>
      <c r="AED229" s="19"/>
      <c r="AEE229" s="28"/>
      <c r="AEF229" s="32"/>
      <c r="AEG229" s="20"/>
      <c r="AEH229" s="18"/>
      <c r="AEI229" s="19"/>
      <c r="AEJ229" s="28"/>
      <c r="AEK229" s="32"/>
      <c r="AEL229" s="20"/>
      <c r="AEM229" s="18"/>
      <c r="AEN229" s="19"/>
      <c r="AEO229" s="28"/>
      <c r="AEP229" s="32"/>
      <c r="AEQ229" s="20"/>
      <c r="AER229" s="18"/>
      <c r="AES229" s="19"/>
      <c r="AET229" s="28"/>
      <c r="AEU229" s="32"/>
      <c r="AEV229" s="20"/>
      <c r="AEW229" s="18"/>
      <c r="AEX229" s="19"/>
      <c r="AEY229" s="28"/>
      <c r="AEZ229" s="32"/>
      <c r="AFA229" s="20"/>
      <c r="AFB229" s="18"/>
      <c r="AFC229" s="19"/>
      <c r="AFD229" s="28"/>
      <c r="AFE229" s="32"/>
      <c r="AFF229" s="20"/>
      <c r="AFG229" s="18"/>
      <c r="AFH229" s="19"/>
      <c r="AFI229" s="28"/>
      <c r="AFJ229" s="32"/>
      <c r="AFK229" s="20"/>
      <c r="AFL229" s="18"/>
      <c r="AFM229" s="19"/>
      <c r="AFN229" s="28"/>
      <c r="AFO229" s="32"/>
      <c r="AFP229" s="20"/>
      <c r="AFQ229" s="18"/>
      <c r="AFR229" s="19"/>
      <c r="AFS229" s="28"/>
      <c r="AFT229" s="32"/>
      <c r="AFU229" s="20"/>
      <c r="AFV229" s="18"/>
      <c r="AFW229" s="19"/>
      <c r="AFX229" s="28"/>
      <c r="AFY229" s="32"/>
      <c r="AFZ229" s="20"/>
      <c r="AGA229" s="18"/>
      <c r="AGB229" s="19"/>
      <c r="AGC229" s="28"/>
      <c r="AGD229" s="32"/>
      <c r="AGE229" s="20"/>
      <c r="AGF229" s="18"/>
      <c r="AGG229" s="19"/>
      <c r="AGH229" s="28"/>
      <c r="AGI229" s="32"/>
      <c r="AGJ229" s="20"/>
      <c r="AGK229" s="18"/>
      <c r="AGL229" s="19"/>
      <c r="AGM229" s="28"/>
      <c r="AGN229" s="32"/>
      <c r="AGO229" s="20"/>
      <c r="AGP229" s="18"/>
      <c r="AGQ229" s="19"/>
      <c r="AGR229" s="28"/>
      <c r="AGS229" s="32"/>
      <c r="AGT229" s="20"/>
      <c r="AGU229" s="18"/>
      <c r="AGV229" s="19"/>
      <c r="AGW229" s="28"/>
      <c r="AGX229" s="32"/>
      <c r="AGY229" s="20"/>
      <c r="AGZ229" s="18"/>
      <c r="AHA229" s="19"/>
      <c r="AHB229" s="28"/>
      <c r="AHC229" s="32"/>
      <c r="AHD229" s="20"/>
      <c r="AHE229" s="18"/>
      <c r="AHF229" s="19"/>
      <c r="AHG229" s="28"/>
      <c r="AHH229" s="32"/>
      <c r="AHI229" s="20"/>
      <c r="AHJ229" s="18"/>
      <c r="AHK229" s="19"/>
      <c r="AHL229" s="28"/>
      <c r="AHM229" s="32"/>
      <c r="AHN229" s="20"/>
      <c r="AHO229" s="18"/>
      <c r="AHP229" s="19"/>
      <c r="AHQ229" s="28"/>
      <c r="AHR229" s="32"/>
      <c r="AHS229" s="20"/>
      <c r="AHT229" s="18"/>
      <c r="AHU229" s="19"/>
      <c r="AHV229" s="28"/>
      <c r="AHW229" s="32"/>
      <c r="AHX229" s="20"/>
      <c r="AHY229" s="18"/>
      <c r="AHZ229" s="19"/>
      <c r="AIA229" s="28"/>
      <c r="AIB229" s="32"/>
      <c r="AIC229" s="20"/>
      <c r="AID229" s="18"/>
      <c r="AIE229" s="19"/>
      <c r="AIF229" s="28"/>
      <c r="AIG229" s="32"/>
      <c r="AIH229" s="20"/>
      <c r="AII229" s="18"/>
      <c r="AIJ229" s="19"/>
      <c r="AIK229" s="28"/>
      <c r="AIL229" s="32"/>
      <c r="AIM229" s="20"/>
      <c r="AIN229" s="18"/>
      <c r="AIO229" s="19"/>
      <c r="AIP229" s="28"/>
      <c r="AIQ229" s="32"/>
      <c r="AIR229" s="20"/>
      <c r="AIS229" s="18"/>
      <c r="AIT229" s="19"/>
      <c r="AIU229" s="28"/>
      <c r="AIV229" s="32"/>
      <c r="AIW229" s="20"/>
      <c r="AIX229" s="18"/>
      <c r="AIY229" s="19"/>
      <c r="AIZ229" s="28"/>
      <c r="AJA229" s="32"/>
      <c r="AJB229" s="20"/>
      <c r="AJC229" s="18"/>
      <c r="AJD229" s="19"/>
      <c r="AJE229" s="28"/>
      <c r="AJF229" s="32"/>
      <c r="AJG229" s="20"/>
      <c r="AJH229" s="18"/>
      <c r="AJI229" s="19"/>
      <c r="AJJ229" s="28"/>
      <c r="AJK229" s="32"/>
      <c r="AJL229" s="20"/>
      <c r="AJM229" s="18"/>
      <c r="AJN229" s="19"/>
      <c r="AJO229" s="28"/>
      <c r="AJP229" s="32"/>
      <c r="AJQ229" s="20"/>
      <c r="AJR229" s="18"/>
      <c r="AJS229" s="19"/>
      <c r="AJT229" s="28"/>
      <c r="AJU229" s="32"/>
      <c r="AJV229" s="20"/>
      <c r="AJW229" s="18"/>
      <c r="AJX229" s="19"/>
      <c r="AJY229" s="28"/>
      <c r="AJZ229" s="32"/>
      <c r="AKA229" s="20"/>
      <c r="AKB229" s="18"/>
      <c r="AKC229" s="19"/>
      <c r="AKD229" s="28"/>
      <c r="AKE229" s="32"/>
      <c r="AKF229" s="20"/>
      <c r="AKG229" s="18"/>
      <c r="AKH229" s="19"/>
      <c r="AKI229" s="28"/>
      <c r="AKJ229" s="32"/>
      <c r="AKK229" s="20"/>
      <c r="AKL229" s="18"/>
      <c r="AKM229" s="19"/>
      <c r="AKN229" s="28"/>
      <c r="AKO229" s="32"/>
      <c r="AKP229" s="20"/>
      <c r="AKQ229" s="18"/>
      <c r="AKR229" s="19"/>
      <c r="AKS229" s="28"/>
      <c r="AKT229" s="32"/>
      <c r="AKU229" s="20"/>
      <c r="AKV229" s="18"/>
      <c r="AKW229" s="19"/>
      <c r="AKX229" s="28"/>
      <c r="AKY229" s="32"/>
      <c r="AKZ229" s="20"/>
      <c r="ALA229" s="18"/>
      <c r="ALB229" s="19"/>
      <c r="ALC229" s="28"/>
      <c r="ALD229" s="32"/>
      <c r="ALE229" s="20"/>
      <c r="ALF229" s="18"/>
      <c r="ALG229" s="19"/>
      <c r="ALH229" s="28"/>
      <c r="ALI229" s="32"/>
      <c r="ALJ229" s="20"/>
      <c r="ALK229" s="18"/>
      <c r="ALL229" s="19"/>
      <c r="ALM229" s="28"/>
      <c r="ALN229" s="32"/>
      <c r="ALO229" s="20"/>
      <c r="ALP229" s="18"/>
      <c r="ALQ229" s="19"/>
      <c r="ALR229" s="28"/>
      <c r="ALS229" s="32"/>
      <c r="ALT229" s="20"/>
      <c r="ALU229" s="18"/>
      <c r="ALV229" s="19"/>
      <c r="ALW229" s="28"/>
      <c r="ALX229" s="32"/>
      <c r="ALY229" s="20"/>
      <c r="ALZ229" s="18"/>
      <c r="AMA229" s="19"/>
      <c r="AMB229" s="28"/>
      <c r="AMC229" s="32"/>
      <c r="AMD229" s="20"/>
      <c r="AME229" s="18"/>
      <c r="AMF229" s="19"/>
      <c r="AMG229" s="28"/>
      <c r="AMH229" s="32"/>
      <c r="AMI229" s="20"/>
      <c r="AMJ229" s="18"/>
      <c r="AMK229" s="19"/>
      <c r="AML229" s="28"/>
      <c r="AMM229" s="32"/>
      <c r="AMN229" s="20"/>
      <c r="AMO229" s="18"/>
      <c r="AMP229" s="19"/>
      <c r="AMQ229" s="28"/>
      <c r="AMR229" s="32"/>
      <c r="AMS229" s="20"/>
      <c r="AMT229" s="18"/>
      <c r="AMU229" s="19"/>
      <c r="AMV229" s="28"/>
      <c r="AMW229" s="32"/>
      <c r="AMX229" s="20"/>
      <c r="AMY229" s="18"/>
      <c r="AMZ229" s="19"/>
      <c r="ANA229" s="28"/>
      <c r="ANB229" s="32"/>
      <c r="ANC229" s="20"/>
      <c r="AND229" s="18"/>
      <c r="ANE229" s="19"/>
      <c r="ANF229" s="28"/>
      <c r="ANG229" s="32"/>
      <c r="ANH229" s="20"/>
      <c r="ANI229" s="18"/>
      <c r="ANJ229" s="19"/>
      <c r="ANK229" s="28"/>
      <c r="ANL229" s="32"/>
      <c r="ANM229" s="20"/>
      <c r="ANN229" s="18"/>
      <c r="ANO229" s="19"/>
      <c r="ANP229" s="28"/>
      <c r="ANQ229" s="32"/>
      <c r="ANR229" s="20"/>
      <c r="ANS229" s="18"/>
      <c r="ANT229" s="19"/>
      <c r="ANU229" s="28"/>
      <c r="ANV229" s="32"/>
      <c r="ANW229" s="20"/>
      <c r="ANX229" s="18"/>
      <c r="ANY229" s="19"/>
      <c r="ANZ229" s="28"/>
      <c r="AOA229" s="32"/>
      <c r="AOB229" s="20"/>
      <c r="AOC229" s="18"/>
      <c r="AOD229" s="19"/>
      <c r="AOE229" s="28"/>
      <c r="AOF229" s="32"/>
      <c r="AOG229" s="20"/>
      <c r="AOH229" s="18"/>
      <c r="AOI229" s="19"/>
      <c r="AOJ229" s="28"/>
      <c r="AOK229" s="32"/>
      <c r="AOL229" s="20"/>
      <c r="AOM229" s="18"/>
      <c r="AON229" s="19"/>
      <c r="AOO229" s="28"/>
      <c r="AOP229" s="32"/>
      <c r="AOQ229" s="20"/>
      <c r="AOR229" s="18"/>
      <c r="AOS229" s="19"/>
      <c r="AOT229" s="28"/>
      <c r="AOU229" s="32"/>
      <c r="AOV229" s="20"/>
      <c r="AOW229" s="18"/>
      <c r="AOX229" s="19"/>
      <c r="AOY229" s="28"/>
      <c r="AOZ229" s="32"/>
      <c r="APA229" s="20"/>
      <c r="APB229" s="18"/>
      <c r="APC229" s="19"/>
      <c r="APD229" s="28"/>
      <c r="APE229" s="32"/>
      <c r="APF229" s="20"/>
      <c r="APG229" s="18"/>
      <c r="APH229" s="19"/>
      <c r="API229" s="28"/>
      <c r="APJ229" s="32"/>
      <c r="APK229" s="20"/>
      <c r="APL229" s="18"/>
      <c r="APM229" s="19"/>
      <c r="APN229" s="28"/>
      <c r="APO229" s="32"/>
      <c r="APP229" s="20"/>
      <c r="APQ229" s="18"/>
      <c r="APR229" s="19"/>
      <c r="APS229" s="28"/>
      <c r="APT229" s="32"/>
      <c r="APU229" s="20"/>
      <c r="APV229" s="18"/>
      <c r="APW229" s="19"/>
      <c r="APX229" s="28"/>
      <c r="APY229" s="32"/>
      <c r="APZ229" s="20"/>
      <c r="AQA229" s="18"/>
      <c r="AQB229" s="19"/>
      <c r="AQC229" s="28"/>
      <c r="AQD229" s="32"/>
      <c r="AQE229" s="20"/>
      <c r="AQF229" s="18"/>
      <c r="AQG229" s="19"/>
      <c r="AQH229" s="28"/>
      <c r="AQI229" s="32"/>
      <c r="AQJ229" s="20"/>
      <c r="AQK229" s="18"/>
      <c r="AQL229" s="19"/>
      <c r="AQM229" s="28"/>
      <c r="AQN229" s="32"/>
      <c r="AQO229" s="20"/>
      <c r="AQP229" s="18"/>
      <c r="AQQ229" s="19"/>
      <c r="AQR229" s="28"/>
      <c r="AQS229" s="32"/>
      <c r="AQT229" s="20"/>
      <c r="AQU229" s="18"/>
      <c r="AQV229" s="19"/>
      <c r="AQW229" s="28"/>
      <c r="AQX229" s="32"/>
      <c r="AQY229" s="20"/>
      <c r="AQZ229" s="18"/>
      <c r="ARA229" s="19"/>
      <c r="ARB229" s="28"/>
      <c r="ARC229" s="32"/>
      <c r="ARD229" s="20"/>
      <c r="ARE229" s="18"/>
      <c r="ARF229" s="19"/>
      <c r="ARG229" s="28"/>
      <c r="ARH229" s="32"/>
      <c r="ARI229" s="20"/>
      <c r="ARJ229" s="18"/>
      <c r="ARK229" s="19"/>
      <c r="ARL229" s="28"/>
      <c r="ARM229" s="32"/>
      <c r="ARN229" s="20"/>
      <c r="ARO229" s="18"/>
      <c r="ARP229" s="19"/>
      <c r="ARQ229" s="28"/>
      <c r="ARR229" s="32"/>
      <c r="ARS229" s="20"/>
      <c r="ART229" s="18"/>
      <c r="ARU229" s="19"/>
      <c r="ARV229" s="28"/>
      <c r="ARW229" s="32"/>
      <c r="ARX229" s="20"/>
      <c r="ARY229" s="18"/>
      <c r="ARZ229" s="19"/>
      <c r="ASA229" s="28"/>
      <c r="ASB229" s="32"/>
      <c r="ASC229" s="20"/>
      <c r="ASD229" s="18"/>
      <c r="ASE229" s="19"/>
      <c r="ASF229" s="28"/>
      <c r="ASG229" s="32"/>
      <c r="ASH229" s="20"/>
      <c r="ASI229" s="18"/>
      <c r="ASJ229" s="19"/>
      <c r="ASK229" s="28"/>
      <c r="ASL229" s="32"/>
      <c r="ASM229" s="20"/>
      <c r="ASN229" s="18"/>
      <c r="ASO229" s="19"/>
      <c r="ASP229" s="28"/>
      <c r="ASQ229" s="32"/>
      <c r="ASR229" s="20"/>
      <c r="ASS229" s="18"/>
      <c r="AST229" s="19"/>
      <c r="ASU229" s="28"/>
      <c r="ASV229" s="32"/>
      <c r="ASW229" s="20"/>
      <c r="ASX229" s="18"/>
      <c r="ASY229" s="19"/>
      <c r="ASZ229" s="28"/>
      <c r="ATA229" s="32"/>
      <c r="ATB229" s="20"/>
      <c r="ATC229" s="18"/>
      <c r="ATD229" s="19"/>
      <c r="ATE229" s="28"/>
      <c r="ATF229" s="32"/>
      <c r="ATG229" s="20"/>
      <c r="ATH229" s="18"/>
      <c r="ATI229" s="19"/>
      <c r="ATJ229" s="28"/>
      <c r="ATK229" s="32"/>
      <c r="ATL229" s="20"/>
      <c r="ATM229" s="18"/>
      <c r="ATN229" s="19"/>
      <c r="ATO229" s="28"/>
      <c r="ATP229" s="32"/>
      <c r="ATQ229" s="20"/>
      <c r="ATR229" s="18"/>
      <c r="ATS229" s="19"/>
      <c r="ATT229" s="28"/>
      <c r="ATU229" s="32"/>
      <c r="ATV229" s="20"/>
      <c r="ATW229" s="18"/>
      <c r="ATX229" s="19"/>
      <c r="ATY229" s="28"/>
      <c r="ATZ229" s="32"/>
      <c r="AUA229" s="20"/>
      <c r="AUB229" s="18"/>
      <c r="AUC229" s="19"/>
      <c r="AUD229" s="28"/>
      <c r="AUE229" s="32"/>
      <c r="AUF229" s="20"/>
      <c r="AUG229" s="18"/>
      <c r="AUH229" s="19"/>
      <c r="AUI229" s="28"/>
      <c r="AUJ229" s="32"/>
      <c r="AUK229" s="20"/>
      <c r="AUL229" s="18"/>
      <c r="AUM229" s="19"/>
      <c r="AUN229" s="28"/>
      <c r="AUO229" s="32"/>
      <c r="AUP229" s="20"/>
      <c r="AUQ229" s="18"/>
      <c r="AUR229" s="19"/>
      <c r="AUS229" s="28"/>
      <c r="AUT229" s="32"/>
      <c r="AUU229" s="20"/>
      <c r="AUV229" s="18"/>
      <c r="AUW229" s="19"/>
      <c r="AUX229" s="28"/>
      <c r="AUY229" s="32"/>
      <c r="AUZ229" s="20"/>
      <c r="AVA229" s="18"/>
      <c r="AVB229" s="19"/>
      <c r="AVC229" s="28"/>
      <c r="AVD229" s="32"/>
      <c r="AVE229" s="20"/>
      <c r="AVF229" s="18"/>
      <c r="AVG229" s="19"/>
      <c r="AVH229" s="28"/>
      <c r="AVI229" s="32"/>
      <c r="AVJ229" s="20"/>
      <c r="AVK229" s="18"/>
      <c r="AVL229" s="19"/>
      <c r="AVM229" s="28"/>
      <c r="AVN229" s="32"/>
      <c r="AVO229" s="20"/>
      <c r="AVP229" s="18"/>
      <c r="AVQ229" s="19"/>
      <c r="AVR229" s="28"/>
      <c r="AVS229" s="32"/>
      <c r="AVT229" s="20"/>
      <c r="AVU229" s="18"/>
      <c r="AVV229" s="19"/>
      <c r="AVW229" s="28"/>
      <c r="AVX229" s="32"/>
      <c r="AVY229" s="20"/>
      <c r="AVZ229" s="18"/>
      <c r="AWA229" s="19"/>
      <c r="AWB229" s="28"/>
      <c r="AWC229" s="32"/>
      <c r="AWD229" s="20"/>
      <c r="AWE229" s="18"/>
      <c r="AWF229" s="19"/>
      <c r="AWG229" s="28"/>
      <c r="AWH229" s="32"/>
      <c r="AWI229" s="20"/>
      <c r="AWJ229" s="18"/>
      <c r="AWK229" s="19"/>
      <c r="AWL229" s="28"/>
      <c r="AWM229" s="32"/>
      <c r="AWN229" s="20"/>
      <c r="AWO229" s="18"/>
      <c r="AWP229" s="19"/>
      <c r="AWQ229" s="28"/>
      <c r="AWR229" s="32"/>
      <c r="AWS229" s="20"/>
      <c r="AWT229" s="18"/>
      <c r="AWU229" s="19"/>
      <c r="AWV229" s="28"/>
      <c r="AWW229" s="32"/>
      <c r="AWX229" s="20"/>
      <c r="AWY229" s="18"/>
      <c r="AWZ229" s="19"/>
      <c r="AXA229" s="28"/>
      <c r="AXB229" s="32"/>
      <c r="AXC229" s="20"/>
      <c r="AXD229" s="18"/>
      <c r="AXE229" s="19"/>
      <c r="AXF229" s="28"/>
      <c r="AXG229" s="32"/>
      <c r="AXH229" s="20"/>
      <c r="AXI229" s="18"/>
      <c r="AXJ229" s="19"/>
      <c r="AXK229" s="28"/>
      <c r="AXL229" s="32"/>
      <c r="AXM229" s="20"/>
      <c r="AXN229" s="18"/>
      <c r="AXO229" s="19"/>
      <c r="AXP229" s="28"/>
      <c r="AXQ229" s="32"/>
      <c r="AXR229" s="20"/>
      <c r="AXS229" s="18"/>
      <c r="AXT229" s="19"/>
      <c r="AXU229" s="28"/>
      <c r="AXV229" s="32"/>
      <c r="AXW229" s="20"/>
      <c r="AXX229" s="18"/>
      <c r="AXY229" s="19"/>
      <c r="AXZ229" s="28"/>
      <c r="AYA229" s="32"/>
      <c r="AYB229" s="20"/>
      <c r="AYC229" s="18"/>
      <c r="AYD229" s="19"/>
      <c r="AYE229" s="28"/>
      <c r="AYF229" s="32"/>
      <c r="AYG229" s="20"/>
      <c r="AYH229" s="18"/>
      <c r="AYI229" s="19"/>
      <c r="AYJ229" s="28"/>
      <c r="AYK229" s="32"/>
      <c r="AYL229" s="20"/>
      <c r="AYM229" s="18"/>
      <c r="AYN229" s="19"/>
      <c r="AYO229" s="28"/>
      <c r="AYP229" s="32"/>
      <c r="AYQ229" s="20"/>
      <c r="AYR229" s="18"/>
      <c r="AYS229" s="19"/>
      <c r="AYT229" s="28"/>
      <c r="AYU229" s="32"/>
      <c r="AYV229" s="20"/>
      <c r="AYW229" s="18"/>
      <c r="AYX229" s="19"/>
      <c r="AYY229" s="28"/>
      <c r="AYZ229" s="32"/>
      <c r="AZA229" s="20"/>
      <c r="AZB229" s="18"/>
      <c r="AZC229" s="19"/>
      <c r="AZD229" s="28"/>
      <c r="AZE229" s="32"/>
      <c r="AZF229" s="20"/>
      <c r="AZG229" s="18"/>
      <c r="AZH229" s="19"/>
      <c r="AZI229" s="28"/>
      <c r="AZJ229" s="32"/>
      <c r="AZK229" s="20"/>
      <c r="AZL229" s="18"/>
      <c r="AZM229" s="19"/>
      <c r="AZN229" s="28"/>
      <c r="AZO229" s="32"/>
      <c r="AZP229" s="20"/>
      <c r="AZQ229" s="18"/>
      <c r="AZR229" s="19"/>
      <c r="AZS229" s="28"/>
      <c r="AZT229" s="32"/>
      <c r="AZU229" s="20"/>
      <c r="AZV229" s="18"/>
      <c r="AZW229" s="19"/>
      <c r="AZX229" s="28"/>
      <c r="AZY229" s="32"/>
      <c r="AZZ229" s="20"/>
      <c r="BAA229" s="18"/>
      <c r="BAB229" s="19"/>
      <c r="BAC229" s="28"/>
      <c r="BAD229" s="32"/>
      <c r="BAE229" s="20"/>
      <c r="BAF229" s="18"/>
      <c r="BAG229" s="19"/>
      <c r="BAH229" s="28"/>
      <c r="BAI229" s="32"/>
      <c r="BAJ229" s="20"/>
      <c r="BAK229" s="18"/>
      <c r="BAL229" s="19"/>
      <c r="BAM229" s="28"/>
      <c r="BAN229" s="32"/>
      <c r="BAO229" s="20"/>
      <c r="BAP229" s="18"/>
      <c r="BAQ229" s="19"/>
      <c r="BAR229" s="28"/>
      <c r="BAS229" s="32"/>
      <c r="BAT229" s="20"/>
      <c r="BAU229" s="18"/>
      <c r="BAV229" s="19"/>
      <c r="BAW229" s="28"/>
      <c r="BAX229" s="32"/>
      <c r="BAY229" s="20"/>
      <c r="BAZ229" s="18"/>
      <c r="BBA229" s="19"/>
      <c r="BBB229" s="28"/>
      <c r="BBC229" s="32"/>
      <c r="BBD229" s="20"/>
      <c r="BBE229" s="18"/>
      <c r="BBF229" s="19"/>
      <c r="BBG229" s="28"/>
      <c r="BBH229" s="32"/>
      <c r="BBI229" s="20"/>
      <c r="BBJ229" s="18"/>
      <c r="BBK229" s="19"/>
      <c r="BBL229" s="28"/>
      <c r="BBM229" s="32"/>
      <c r="BBN229" s="20"/>
      <c r="BBO229" s="18"/>
      <c r="BBP229" s="19"/>
      <c r="BBQ229" s="28"/>
      <c r="BBR229" s="32"/>
      <c r="BBS229" s="20"/>
      <c r="BBT229" s="18"/>
      <c r="BBU229" s="19"/>
      <c r="BBV229" s="28"/>
      <c r="BBW229" s="32"/>
      <c r="BBX229" s="20"/>
      <c r="BBY229" s="18"/>
      <c r="BBZ229" s="19"/>
      <c r="BCA229" s="28"/>
      <c r="BCB229" s="32"/>
      <c r="BCC229" s="20"/>
      <c r="BCD229" s="18"/>
      <c r="BCE229" s="19"/>
      <c r="BCF229" s="28"/>
      <c r="BCG229" s="32"/>
      <c r="BCH229" s="20"/>
      <c r="BCI229" s="18"/>
      <c r="BCJ229" s="19"/>
      <c r="BCK229" s="28"/>
      <c r="BCL229" s="32"/>
      <c r="BCM229" s="20"/>
      <c r="BCN229" s="18"/>
      <c r="BCO229" s="19"/>
      <c r="BCP229" s="28"/>
      <c r="BCQ229" s="32"/>
      <c r="BCR229" s="20"/>
      <c r="BCS229" s="18"/>
      <c r="BCT229" s="19"/>
      <c r="BCU229" s="28"/>
      <c r="BCV229" s="32"/>
      <c r="BCW229" s="20"/>
      <c r="BCX229" s="18"/>
      <c r="BCY229" s="19"/>
      <c r="BCZ229" s="28"/>
      <c r="BDA229" s="32"/>
      <c r="BDB229" s="20"/>
      <c r="BDC229" s="18"/>
      <c r="BDD229" s="19"/>
      <c r="BDE229" s="28"/>
      <c r="BDF229" s="32"/>
      <c r="BDG229" s="20"/>
      <c r="BDH229" s="18"/>
      <c r="BDI229" s="19"/>
      <c r="BDJ229" s="28"/>
      <c r="BDK229" s="32"/>
      <c r="BDL229" s="20"/>
      <c r="BDM229" s="18"/>
      <c r="BDN229" s="19"/>
      <c r="BDO229" s="28"/>
      <c r="BDP229" s="32"/>
      <c r="BDQ229" s="20"/>
      <c r="BDR229" s="18"/>
      <c r="BDS229" s="19"/>
      <c r="BDT229" s="28"/>
      <c r="BDU229" s="32"/>
      <c r="BDV229" s="20"/>
      <c r="BDW229" s="18"/>
      <c r="BDX229" s="19"/>
      <c r="BDY229" s="28"/>
      <c r="BDZ229" s="32"/>
      <c r="BEA229" s="20"/>
      <c r="BEB229" s="18"/>
      <c r="BEC229" s="19"/>
      <c r="BED229" s="28"/>
      <c r="BEE229" s="32"/>
      <c r="BEF229" s="20"/>
      <c r="BEG229" s="18"/>
      <c r="BEH229" s="19"/>
      <c r="BEI229" s="28"/>
      <c r="BEJ229" s="32"/>
      <c r="BEK229" s="20"/>
      <c r="BEL229" s="18"/>
      <c r="BEM229" s="19"/>
      <c r="BEN229" s="28"/>
      <c r="BEO229" s="32"/>
      <c r="BEP229" s="20"/>
      <c r="BEQ229" s="18"/>
      <c r="BER229" s="19"/>
      <c r="BES229" s="28"/>
      <c r="BET229" s="32"/>
      <c r="BEU229" s="20"/>
      <c r="BEV229" s="18"/>
      <c r="BEW229" s="19"/>
      <c r="BEX229" s="28"/>
      <c r="BEY229" s="32"/>
      <c r="BEZ229" s="20"/>
      <c r="BFA229" s="18"/>
      <c r="BFB229" s="19"/>
      <c r="BFC229" s="28"/>
      <c r="BFD229" s="32"/>
      <c r="BFE229" s="20"/>
      <c r="BFF229" s="18"/>
      <c r="BFG229" s="19"/>
      <c r="BFH229" s="28"/>
      <c r="BFI229" s="32"/>
      <c r="BFJ229" s="20"/>
      <c r="BFK229" s="18"/>
      <c r="BFL229" s="19"/>
      <c r="BFM229" s="28"/>
      <c r="BFN229" s="32"/>
      <c r="BFO229" s="20"/>
      <c r="BFP229" s="18"/>
      <c r="BFQ229" s="19"/>
      <c r="BFR229" s="28"/>
      <c r="BFS229" s="32"/>
      <c r="BFT229" s="20"/>
      <c r="BFU229" s="18"/>
      <c r="BFV229" s="19"/>
      <c r="BFW229" s="28"/>
      <c r="BFX229" s="32"/>
      <c r="BFY229" s="20"/>
      <c r="BFZ229" s="18"/>
      <c r="BGA229" s="19"/>
      <c r="BGB229" s="28"/>
      <c r="BGC229" s="32"/>
      <c r="BGD229" s="20"/>
      <c r="BGE229" s="18"/>
      <c r="BGF229" s="19"/>
      <c r="BGG229" s="28"/>
      <c r="BGH229" s="32"/>
      <c r="BGI229" s="20"/>
      <c r="BGJ229" s="18"/>
      <c r="BGK229" s="19"/>
      <c r="BGL229" s="28"/>
      <c r="BGM229" s="32"/>
      <c r="BGN229" s="20"/>
      <c r="BGO229" s="18"/>
      <c r="BGP229" s="19"/>
      <c r="BGQ229" s="28"/>
      <c r="BGR229" s="32"/>
      <c r="BGS229" s="20"/>
      <c r="BGT229" s="18"/>
      <c r="BGU229" s="19"/>
      <c r="BGV229" s="28"/>
      <c r="BGW229" s="32"/>
      <c r="BGX229" s="20"/>
      <c r="BGY229" s="18"/>
      <c r="BGZ229" s="19"/>
      <c r="BHA229" s="28"/>
      <c r="BHB229" s="32"/>
      <c r="BHC229" s="20"/>
      <c r="BHD229" s="18"/>
      <c r="BHE229" s="19"/>
      <c r="BHF229" s="28"/>
      <c r="BHG229" s="32"/>
      <c r="BHH229" s="20"/>
      <c r="BHI229" s="18"/>
      <c r="BHJ229" s="19"/>
      <c r="BHK229" s="28"/>
      <c r="BHL229" s="32"/>
      <c r="BHM229" s="20"/>
      <c r="BHN229" s="18"/>
      <c r="BHO229" s="19"/>
      <c r="BHP229" s="28"/>
      <c r="BHQ229" s="32"/>
      <c r="BHR229" s="20"/>
      <c r="BHS229" s="18"/>
      <c r="BHT229" s="19"/>
      <c r="BHU229" s="28"/>
      <c r="BHV229" s="32"/>
      <c r="BHW229" s="20"/>
      <c r="BHX229" s="18"/>
      <c r="BHY229" s="19"/>
      <c r="BHZ229" s="28"/>
      <c r="BIA229" s="32"/>
      <c r="BIB229" s="20"/>
      <c r="BIC229" s="18"/>
      <c r="BID229" s="19"/>
      <c r="BIE229" s="28"/>
      <c r="BIF229" s="32"/>
      <c r="BIG229" s="20"/>
      <c r="BIH229" s="18"/>
      <c r="BII229" s="19"/>
      <c r="BIJ229" s="28"/>
      <c r="BIK229" s="32"/>
      <c r="BIL229" s="20"/>
      <c r="BIM229" s="18"/>
      <c r="BIN229" s="19"/>
      <c r="BIO229" s="28"/>
      <c r="BIP229" s="32"/>
      <c r="BIQ229" s="20"/>
      <c r="BIR229" s="18"/>
      <c r="BIS229" s="19"/>
      <c r="BIT229" s="28"/>
      <c r="BIU229" s="32"/>
      <c r="BIV229" s="20"/>
      <c r="BIW229" s="18"/>
      <c r="BIX229" s="19"/>
      <c r="BIY229" s="28"/>
      <c r="BIZ229" s="32"/>
      <c r="BJA229" s="20"/>
      <c r="BJB229" s="18"/>
      <c r="BJC229" s="19"/>
      <c r="BJD229" s="28"/>
      <c r="BJE229" s="32"/>
      <c r="BJF229" s="20"/>
      <c r="BJG229" s="18"/>
      <c r="BJH229" s="19"/>
      <c r="BJI229" s="28"/>
      <c r="BJJ229" s="32"/>
      <c r="BJK229" s="20"/>
      <c r="BJL229" s="18"/>
      <c r="BJM229" s="19"/>
      <c r="BJN229" s="28"/>
      <c r="BJO229" s="32"/>
      <c r="BJP229" s="20"/>
      <c r="BJQ229" s="18"/>
      <c r="BJR229" s="19"/>
      <c r="BJS229" s="28"/>
      <c r="BJT229" s="32"/>
      <c r="BJU229" s="20"/>
      <c r="BJV229" s="18"/>
      <c r="BJW229" s="19"/>
      <c r="BJX229" s="28"/>
      <c r="BJY229" s="32"/>
      <c r="BJZ229" s="20"/>
      <c r="BKA229" s="18"/>
      <c r="BKB229" s="19"/>
      <c r="BKC229" s="28"/>
      <c r="BKD229" s="32"/>
      <c r="BKE229" s="20"/>
      <c r="BKF229" s="18"/>
      <c r="BKG229" s="19"/>
      <c r="BKH229" s="28"/>
      <c r="BKI229" s="32"/>
      <c r="BKJ229" s="20"/>
      <c r="BKK229" s="18"/>
      <c r="BKL229" s="19"/>
      <c r="BKM229" s="28"/>
      <c r="BKN229" s="32"/>
      <c r="BKO229" s="20"/>
      <c r="BKP229" s="18"/>
      <c r="BKQ229" s="19"/>
      <c r="BKR229" s="28"/>
      <c r="BKS229" s="32"/>
      <c r="BKT229" s="20"/>
      <c r="BKU229" s="18"/>
      <c r="BKV229" s="19"/>
      <c r="BKW229" s="28"/>
      <c r="BKX229" s="32"/>
      <c r="BKY229" s="20"/>
      <c r="BKZ229" s="18"/>
      <c r="BLA229" s="19"/>
      <c r="BLB229" s="28"/>
      <c r="BLC229" s="32"/>
      <c r="BLD229" s="20"/>
      <c r="BLE229" s="18"/>
      <c r="BLF229" s="19"/>
      <c r="BLG229" s="28"/>
      <c r="BLH229" s="32"/>
      <c r="BLI229" s="20"/>
      <c r="BLJ229" s="18"/>
      <c r="BLK229" s="19"/>
      <c r="BLL229" s="28"/>
      <c r="BLM229" s="32"/>
      <c r="BLN229" s="20"/>
      <c r="BLO229" s="18"/>
      <c r="BLP229" s="19"/>
      <c r="BLQ229" s="28"/>
      <c r="BLR229" s="32"/>
      <c r="BLS229" s="20"/>
      <c r="BLT229" s="18"/>
      <c r="BLU229" s="19"/>
      <c r="BLV229" s="28"/>
      <c r="BLW229" s="32"/>
      <c r="BLX229" s="20"/>
      <c r="BLY229" s="18"/>
      <c r="BLZ229" s="19"/>
      <c r="BMA229" s="28"/>
      <c r="BMB229" s="32"/>
      <c r="BMC229" s="20"/>
      <c r="BMD229" s="18"/>
      <c r="BME229" s="19"/>
      <c r="BMF229" s="28"/>
      <c r="BMG229" s="32"/>
      <c r="BMH229" s="20"/>
      <c r="BMI229" s="18"/>
      <c r="BMJ229" s="19"/>
      <c r="BMK229" s="28"/>
      <c r="BML229" s="32"/>
      <c r="BMM229" s="20"/>
      <c r="BMN229" s="18"/>
      <c r="BMO229" s="19"/>
      <c r="BMP229" s="28"/>
      <c r="BMQ229" s="32"/>
      <c r="BMR229" s="20"/>
      <c r="BMS229" s="18"/>
      <c r="BMT229" s="19"/>
      <c r="BMU229" s="28"/>
      <c r="BMV229" s="32"/>
      <c r="BMW229" s="20"/>
      <c r="BMX229" s="18"/>
      <c r="BMY229" s="19"/>
      <c r="BMZ229" s="28"/>
      <c r="BNA229" s="32"/>
      <c r="BNB229" s="20"/>
      <c r="BNC229" s="18"/>
      <c r="BND229" s="19"/>
      <c r="BNE229" s="28"/>
      <c r="BNF229" s="32"/>
      <c r="BNG229" s="20"/>
      <c r="BNH229" s="18"/>
      <c r="BNI229" s="19"/>
      <c r="BNJ229" s="28"/>
      <c r="BNK229" s="32"/>
      <c r="BNL229" s="20"/>
      <c r="BNM229" s="18"/>
      <c r="BNN229" s="19"/>
      <c r="BNO229" s="28"/>
      <c r="BNP229" s="32"/>
      <c r="BNQ229" s="20"/>
      <c r="BNR229" s="18"/>
      <c r="BNS229" s="19"/>
      <c r="BNT229" s="28"/>
      <c r="BNU229" s="32"/>
      <c r="BNV229" s="20"/>
      <c r="BNW229" s="18"/>
      <c r="BNX229" s="19"/>
      <c r="BNY229" s="28"/>
      <c r="BNZ229" s="32"/>
      <c r="BOA229" s="20"/>
      <c r="BOB229" s="18"/>
      <c r="BOC229" s="19"/>
      <c r="BOD229" s="28"/>
      <c r="BOE229" s="32"/>
      <c r="BOF229" s="20"/>
      <c r="BOG229" s="18"/>
      <c r="BOH229" s="19"/>
      <c r="BOI229" s="28"/>
      <c r="BOJ229" s="32"/>
      <c r="BOK229" s="20"/>
      <c r="BOL229" s="18"/>
      <c r="BOM229" s="19"/>
      <c r="BON229" s="28"/>
      <c r="BOO229" s="32"/>
      <c r="BOP229" s="20"/>
      <c r="BOQ229" s="18"/>
      <c r="BOR229" s="19"/>
      <c r="BOS229" s="28"/>
      <c r="BOT229" s="32"/>
      <c r="BOU229" s="20"/>
      <c r="BOV229" s="18"/>
      <c r="BOW229" s="19"/>
      <c r="BOX229" s="28"/>
      <c r="BOY229" s="32"/>
      <c r="BOZ229" s="20"/>
      <c r="BPA229" s="18"/>
      <c r="BPB229" s="19"/>
      <c r="BPC229" s="28"/>
      <c r="BPD229" s="32"/>
      <c r="BPE229" s="20"/>
      <c r="BPF229" s="18"/>
      <c r="BPG229" s="19"/>
      <c r="BPH229" s="28"/>
      <c r="BPI229" s="32"/>
      <c r="BPJ229" s="20"/>
      <c r="BPK229" s="18"/>
      <c r="BPL229" s="19"/>
      <c r="BPM229" s="28"/>
      <c r="BPN229" s="32"/>
      <c r="BPO229" s="20"/>
      <c r="BPP229" s="18"/>
      <c r="BPQ229" s="19"/>
      <c r="BPR229" s="28"/>
      <c r="BPS229" s="32"/>
      <c r="BPT229" s="20"/>
      <c r="BPU229" s="18"/>
      <c r="BPV229" s="19"/>
      <c r="BPW229" s="28"/>
      <c r="BPX229" s="32"/>
      <c r="BPY229" s="20"/>
      <c r="BPZ229" s="18"/>
      <c r="BQA229" s="19"/>
      <c r="BQB229" s="28"/>
      <c r="BQC229" s="32"/>
      <c r="BQD229" s="20"/>
      <c r="BQE229" s="18"/>
      <c r="BQF229" s="19"/>
      <c r="BQG229" s="28"/>
      <c r="BQH229" s="32"/>
      <c r="BQI229" s="20"/>
      <c r="BQJ229" s="18"/>
      <c r="BQK229" s="19"/>
      <c r="BQL229" s="28"/>
      <c r="BQM229" s="32"/>
      <c r="BQN229" s="20"/>
      <c r="BQO229" s="18"/>
      <c r="BQP229" s="19"/>
      <c r="BQQ229" s="28"/>
      <c r="BQR229" s="32"/>
      <c r="BQS229" s="20"/>
      <c r="BQT229" s="18"/>
      <c r="BQU229" s="19"/>
      <c r="BQV229" s="28"/>
      <c r="BQW229" s="32"/>
      <c r="BQX229" s="20"/>
      <c r="BQY229" s="18"/>
      <c r="BQZ229" s="19"/>
      <c r="BRA229" s="28"/>
      <c r="BRB229" s="32"/>
      <c r="BRC229" s="20"/>
      <c r="BRD229" s="18"/>
      <c r="BRE229" s="19"/>
      <c r="BRF229" s="28"/>
      <c r="BRG229" s="32"/>
      <c r="BRH229" s="20"/>
      <c r="BRI229" s="18"/>
      <c r="BRJ229" s="19"/>
      <c r="BRK229" s="28"/>
      <c r="BRL229" s="32"/>
      <c r="BRM229" s="20"/>
      <c r="BRN229" s="18"/>
      <c r="BRO229" s="19"/>
      <c r="BRP229" s="28"/>
      <c r="BRQ229" s="32"/>
      <c r="BRR229" s="20"/>
      <c r="BRS229" s="18"/>
      <c r="BRT229" s="19"/>
      <c r="BRU229" s="28"/>
      <c r="BRV229" s="32"/>
      <c r="BRW229" s="20"/>
      <c r="BRX229" s="18"/>
      <c r="BRY229" s="19"/>
      <c r="BRZ229" s="28"/>
      <c r="BSA229" s="32"/>
      <c r="BSB229" s="20"/>
      <c r="BSC229" s="18"/>
      <c r="BSD229" s="19"/>
      <c r="BSE229" s="28"/>
      <c r="BSF229" s="32"/>
      <c r="BSG229" s="20"/>
      <c r="BSH229" s="18"/>
      <c r="BSI229" s="19"/>
      <c r="BSJ229" s="28"/>
      <c r="BSK229" s="32"/>
      <c r="BSL229" s="20"/>
      <c r="BSM229" s="18"/>
      <c r="BSN229" s="19"/>
      <c r="BSO229" s="28"/>
      <c r="BSP229" s="32"/>
      <c r="BSQ229" s="20"/>
      <c r="BSR229" s="18"/>
      <c r="BSS229" s="19"/>
      <c r="BST229" s="28"/>
      <c r="BSU229" s="32"/>
      <c r="BSV229" s="20"/>
      <c r="BSW229" s="18"/>
      <c r="BSX229" s="19"/>
      <c r="BSY229" s="28"/>
      <c r="BSZ229" s="32"/>
      <c r="BTA229" s="20"/>
      <c r="BTB229" s="18"/>
      <c r="BTC229" s="19"/>
      <c r="BTD229" s="28"/>
      <c r="BTE229" s="32"/>
      <c r="BTF229" s="20"/>
      <c r="BTG229" s="18"/>
      <c r="BTH229" s="19"/>
      <c r="BTI229" s="28"/>
      <c r="BTJ229" s="32"/>
      <c r="BTK229" s="20"/>
      <c r="BTL229" s="18"/>
      <c r="BTM229" s="19"/>
      <c r="BTN229" s="28"/>
      <c r="BTO229" s="32"/>
      <c r="BTP229" s="20"/>
      <c r="BTQ229" s="18"/>
      <c r="BTR229" s="19"/>
      <c r="BTS229" s="28"/>
      <c r="BTT229" s="32"/>
      <c r="BTU229" s="20"/>
      <c r="BTV229" s="18"/>
      <c r="BTW229" s="19"/>
      <c r="BTX229" s="28"/>
      <c r="BTY229" s="32"/>
      <c r="BTZ229" s="20"/>
      <c r="BUA229" s="18"/>
      <c r="BUB229" s="19"/>
      <c r="BUC229" s="28"/>
      <c r="BUD229" s="32"/>
      <c r="BUE229" s="20"/>
      <c r="BUF229" s="18"/>
      <c r="BUG229" s="19"/>
      <c r="BUH229" s="28"/>
      <c r="BUI229" s="32"/>
      <c r="BUJ229" s="20"/>
      <c r="BUK229" s="18"/>
      <c r="BUL229" s="19"/>
      <c r="BUM229" s="28"/>
      <c r="BUN229" s="32"/>
      <c r="BUO229" s="20"/>
      <c r="BUP229" s="18"/>
      <c r="BUQ229" s="19"/>
      <c r="BUR229" s="28"/>
      <c r="BUS229" s="32"/>
      <c r="BUT229" s="20"/>
      <c r="BUU229" s="18"/>
      <c r="BUV229" s="19"/>
      <c r="BUW229" s="28"/>
      <c r="BUX229" s="32"/>
      <c r="BUY229" s="20"/>
      <c r="BUZ229" s="18"/>
      <c r="BVA229" s="19"/>
      <c r="BVB229" s="28"/>
      <c r="BVC229" s="32"/>
      <c r="BVD229" s="20"/>
      <c r="BVE229" s="18"/>
      <c r="BVF229" s="19"/>
      <c r="BVG229" s="28"/>
      <c r="BVH229" s="32"/>
      <c r="BVI229" s="20"/>
      <c r="BVJ229" s="18"/>
      <c r="BVK229" s="19"/>
      <c r="BVL229" s="28"/>
      <c r="BVM229" s="32"/>
      <c r="BVN229" s="20"/>
      <c r="BVO229" s="18"/>
      <c r="BVP229" s="19"/>
      <c r="BVQ229" s="28"/>
      <c r="BVR229" s="32"/>
      <c r="BVS229" s="20"/>
      <c r="BVT229" s="18"/>
      <c r="BVU229" s="19"/>
      <c r="BVV229" s="28"/>
      <c r="BVW229" s="32"/>
      <c r="BVX229" s="20"/>
      <c r="BVY229" s="18"/>
      <c r="BVZ229" s="19"/>
      <c r="BWA229" s="28"/>
      <c r="BWB229" s="32"/>
      <c r="BWC229" s="20"/>
      <c r="BWD229" s="18"/>
      <c r="BWE229" s="19"/>
      <c r="BWF229" s="28"/>
      <c r="BWG229" s="32"/>
      <c r="BWH229" s="20"/>
      <c r="BWI229" s="18"/>
      <c r="BWJ229" s="19"/>
      <c r="BWK229" s="28"/>
      <c r="BWL229" s="32"/>
      <c r="BWM229" s="20"/>
      <c r="BWN229" s="18"/>
      <c r="BWO229" s="19"/>
      <c r="BWP229" s="28"/>
      <c r="BWQ229" s="32"/>
      <c r="BWR229" s="20"/>
      <c r="BWS229" s="18"/>
      <c r="BWT229" s="19"/>
      <c r="BWU229" s="28"/>
      <c r="BWV229" s="32"/>
      <c r="BWW229" s="20"/>
      <c r="BWX229" s="18"/>
      <c r="BWY229" s="19"/>
      <c r="BWZ229" s="28"/>
      <c r="BXA229" s="32"/>
      <c r="BXB229" s="20"/>
      <c r="BXC229" s="18"/>
      <c r="BXD229" s="19"/>
      <c r="BXE229" s="28"/>
      <c r="BXF229" s="32"/>
      <c r="BXG229" s="20"/>
      <c r="BXH229" s="18"/>
      <c r="BXI229" s="19"/>
      <c r="BXJ229" s="28"/>
      <c r="BXK229" s="32"/>
      <c r="BXL229" s="20"/>
      <c r="BXM229" s="18"/>
      <c r="BXN229" s="19"/>
      <c r="BXO229" s="28"/>
      <c r="BXP229" s="32"/>
      <c r="BXQ229" s="20"/>
      <c r="BXR229" s="18"/>
      <c r="BXS229" s="19"/>
      <c r="BXT229" s="28"/>
      <c r="BXU229" s="32"/>
      <c r="BXV229" s="20"/>
      <c r="BXW229" s="18"/>
      <c r="BXX229" s="19"/>
      <c r="BXY229" s="28"/>
      <c r="BXZ229" s="32"/>
      <c r="BYA229" s="20"/>
      <c r="BYB229" s="18"/>
      <c r="BYC229" s="19"/>
      <c r="BYD229" s="28"/>
      <c r="BYE229" s="32"/>
      <c r="BYF229" s="20"/>
      <c r="BYG229" s="18"/>
      <c r="BYH229" s="19"/>
      <c r="BYI229" s="28"/>
      <c r="BYJ229" s="32"/>
      <c r="BYK229" s="20"/>
      <c r="BYL229" s="18"/>
      <c r="BYM229" s="19"/>
      <c r="BYN229" s="28"/>
      <c r="BYO229" s="32"/>
      <c r="BYP229" s="20"/>
      <c r="BYQ229" s="18"/>
      <c r="BYR229" s="19"/>
      <c r="BYS229" s="28"/>
      <c r="BYT229" s="32"/>
      <c r="BYU229" s="20"/>
      <c r="BYV229" s="18"/>
      <c r="BYW229" s="19"/>
      <c r="BYX229" s="28"/>
      <c r="BYY229" s="32"/>
      <c r="BYZ229" s="20"/>
      <c r="BZA229" s="18"/>
      <c r="BZB229" s="19"/>
      <c r="BZC229" s="28"/>
      <c r="BZD229" s="32"/>
      <c r="BZE229" s="20"/>
      <c r="BZF229" s="18"/>
      <c r="BZG229" s="19"/>
      <c r="BZH229" s="28"/>
      <c r="BZI229" s="32"/>
      <c r="BZJ229" s="20"/>
      <c r="BZK229" s="18"/>
      <c r="BZL229" s="19"/>
      <c r="BZM229" s="28"/>
      <c r="BZN229" s="32"/>
      <c r="BZO229" s="20"/>
      <c r="BZP229" s="18"/>
      <c r="BZQ229" s="19"/>
      <c r="BZR229" s="28"/>
      <c r="BZS229" s="32"/>
      <c r="BZT229" s="20"/>
      <c r="BZU229" s="18"/>
      <c r="BZV229" s="19"/>
      <c r="BZW229" s="28"/>
      <c r="BZX229" s="32"/>
      <c r="BZY229" s="20"/>
      <c r="BZZ229" s="18"/>
      <c r="CAA229" s="19"/>
      <c r="CAB229" s="28"/>
      <c r="CAC229" s="32"/>
      <c r="CAD229" s="20"/>
      <c r="CAE229" s="18"/>
      <c r="CAF229" s="19"/>
      <c r="CAG229" s="28"/>
      <c r="CAH229" s="32"/>
      <c r="CAI229" s="20"/>
      <c r="CAJ229" s="18"/>
      <c r="CAK229" s="19"/>
      <c r="CAL229" s="28"/>
      <c r="CAM229" s="32"/>
      <c r="CAN229" s="20"/>
      <c r="CAO229" s="18"/>
      <c r="CAP229" s="19"/>
      <c r="CAQ229" s="28"/>
      <c r="CAR229" s="32"/>
      <c r="CAS229" s="20"/>
      <c r="CAT229" s="18"/>
      <c r="CAU229" s="19"/>
      <c r="CAV229" s="28"/>
      <c r="CAW229" s="32"/>
      <c r="CAX229" s="20"/>
      <c r="CAY229" s="18"/>
      <c r="CAZ229" s="19"/>
      <c r="CBA229" s="28"/>
      <c r="CBB229" s="32"/>
      <c r="CBC229" s="20"/>
      <c r="CBD229" s="18"/>
      <c r="CBE229" s="19"/>
      <c r="CBF229" s="28"/>
      <c r="CBG229" s="32"/>
      <c r="CBH229" s="20"/>
      <c r="CBI229" s="18"/>
      <c r="CBJ229" s="19"/>
      <c r="CBK229" s="28"/>
      <c r="CBL229" s="32"/>
      <c r="CBM229" s="20"/>
      <c r="CBN229" s="18"/>
      <c r="CBO229" s="19"/>
      <c r="CBP229" s="28"/>
      <c r="CBQ229" s="32"/>
      <c r="CBR229" s="20"/>
      <c r="CBS229" s="18"/>
      <c r="CBT229" s="19"/>
      <c r="CBU229" s="28"/>
      <c r="CBV229" s="32"/>
      <c r="CBW229" s="20"/>
      <c r="CBX229" s="18"/>
      <c r="CBY229" s="19"/>
      <c r="CBZ229" s="28"/>
      <c r="CCA229" s="32"/>
      <c r="CCB229" s="20"/>
      <c r="CCC229" s="18"/>
      <c r="CCD229" s="19"/>
      <c r="CCE229" s="28"/>
      <c r="CCF229" s="32"/>
      <c r="CCG229" s="20"/>
      <c r="CCH229" s="18"/>
      <c r="CCI229" s="19"/>
      <c r="CCJ229" s="28"/>
      <c r="CCK229" s="32"/>
      <c r="CCL229" s="20"/>
      <c r="CCM229" s="18"/>
      <c r="CCN229" s="19"/>
      <c r="CCO229" s="28"/>
      <c r="CCP229" s="32"/>
      <c r="CCQ229" s="20"/>
      <c r="CCR229" s="18"/>
      <c r="CCS229" s="19"/>
      <c r="CCT229" s="28"/>
      <c r="CCU229" s="32"/>
      <c r="CCV229" s="20"/>
      <c r="CCW229" s="18"/>
      <c r="CCX229" s="19"/>
      <c r="CCY229" s="28"/>
      <c r="CCZ229" s="32"/>
      <c r="CDA229" s="20"/>
      <c r="CDB229" s="18"/>
      <c r="CDC229" s="19"/>
      <c r="CDD229" s="28"/>
      <c r="CDE229" s="32"/>
      <c r="CDF229" s="20"/>
      <c r="CDG229" s="18"/>
      <c r="CDH229" s="19"/>
      <c r="CDI229" s="28"/>
      <c r="CDJ229" s="32"/>
      <c r="CDK229" s="20"/>
      <c r="CDL229" s="18"/>
      <c r="CDM229" s="19"/>
      <c r="CDN229" s="28"/>
      <c r="CDO229" s="32"/>
      <c r="CDP229" s="20"/>
      <c r="CDQ229" s="18"/>
      <c r="CDR229" s="19"/>
      <c r="CDS229" s="28"/>
      <c r="CDT229" s="32"/>
      <c r="CDU229" s="20"/>
      <c r="CDV229" s="18"/>
      <c r="CDW229" s="19"/>
      <c r="CDX229" s="28"/>
      <c r="CDY229" s="32"/>
      <c r="CDZ229" s="20"/>
      <c r="CEA229" s="18"/>
      <c r="CEB229" s="19"/>
      <c r="CEC229" s="28"/>
      <c r="CED229" s="32"/>
      <c r="CEE229" s="20"/>
      <c r="CEF229" s="18"/>
      <c r="CEG229" s="19"/>
      <c r="CEH229" s="28"/>
      <c r="CEI229" s="32"/>
      <c r="CEJ229" s="20"/>
      <c r="CEK229" s="18"/>
      <c r="CEL229" s="19"/>
      <c r="CEM229" s="28"/>
      <c r="CEN229" s="32"/>
      <c r="CEO229" s="20"/>
      <c r="CEP229" s="18"/>
      <c r="CEQ229" s="19"/>
      <c r="CER229" s="28"/>
      <c r="CES229" s="32"/>
      <c r="CET229" s="20"/>
      <c r="CEU229" s="18"/>
      <c r="CEV229" s="19"/>
      <c r="CEW229" s="28"/>
      <c r="CEX229" s="32"/>
      <c r="CEY229" s="20"/>
      <c r="CEZ229" s="18"/>
      <c r="CFA229" s="19"/>
      <c r="CFB229" s="28"/>
      <c r="CFC229" s="32"/>
      <c r="CFD229" s="20"/>
      <c r="CFE229" s="18"/>
      <c r="CFF229" s="19"/>
      <c r="CFG229" s="28"/>
      <c r="CFH229" s="32"/>
      <c r="CFI229" s="20"/>
      <c r="CFJ229" s="18"/>
      <c r="CFK229" s="19"/>
      <c r="CFL229" s="28"/>
      <c r="CFM229" s="32"/>
      <c r="CFN229" s="20"/>
      <c r="CFO229" s="18"/>
      <c r="CFP229" s="19"/>
      <c r="CFQ229" s="28"/>
      <c r="CFR229" s="32"/>
      <c r="CFS229" s="20"/>
      <c r="CFT229" s="18"/>
      <c r="CFU229" s="19"/>
      <c r="CFV229" s="28"/>
      <c r="CFW229" s="32"/>
      <c r="CFX229" s="20"/>
      <c r="CFY229" s="18"/>
      <c r="CFZ229" s="19"/>
      <c r="CGA229" s="28"/>
      <c r="CGB229" s="32"/>
      <c r="CGC229" s="20"/>
      <c r="CGD229" s="18"/>
      <c r="CGE229" s="19"/>
      <c r="CGF229" s="28"/>
      <c r="CGG229" s="32"/>
      <c r="CGH229" s="20"/>
      <c r="CGI229" s="18"/>
      <c r="CGJ229" s="19"/>
      <c r="CGK229" s="28"/>
      <c r="CGL229" s="32"/>
      <c r="CGM229" s="20"/>
      <c r="CGN229" s="18"/>
      <c r="CGO229" s="19"/>
      <c r="CGP229" s="28"/>
      <c r="CGQ229" s="32"/>
      <c r="CGR229" s="20"/>
      <c r="CGS229" s="18"/>
      <c r="CGT229" s="19"/>
      <c r="CGU229" s="28"/>
      <c r="CGV229" s="32"/>
      <c r="CGW229" s="20"/>
      <c r="CGX229" s="18"/>
      <c r="CGY229" s="19"/>
      <c r="CGZ229" s="28"/>
      <c r="CHA229" s="32"/>
      <c r="CHB229" s="20"/>
      <c r="CHC229" s="18"/>
      <c r="CHD229" s="19"/>
      <c r="CHE229" s="28"/>
      <c r="CHF229" s="32"/>
      <c r="CHG229" s="20"/>
      <c r="CHH229" s="18"/>
      <c r="CHI229" s="19"/>
      <c r="CHJ229" s="28"/>
      <c r="CHK229" s="32"/>
      <c r="CHL229" s="20"/>
      <c r="CHM229" s="18"/>
      <c r="CHN229" s="19"/>
      <c r="CHO229" s="28"/>
      <c r="CHP229" s="32"/>
      <c r="CHQ229" s="20"/>
      <c r="CHR229" s="18"/>
      <c r="CHS229" s="19"/>
      <c r="CHT229" s="28"/>
      <c r="CHU229" s="32"/>
      <c r="CHV229" s="20"/>
      <c r="CHW229" s="18"/>
      <c r="CHX229" s="19"/>
      <c r="CHY229" s="28"/>
      <c r="CHZ229" s="32"/>
      <c r="CIA229" s="20"/>
      <c r="CIB229" s="18"/>
      <c r="CIC229" s="19"/>
      <c r="CID229" s="28"/>
      <c r="CIE229" s="32"/>
      <c r="CIF229" s="20"/>
      <c r="CIG229" s="18"/>
      <c r="CIH229" s="19"/>
      <c r="CII229" s="28"/>
      <c r="CIJ229" s="32"/>
      <c r="CIK229" s="20"/>
      <c r="CIL229" s="18"/>
      <c r="CIM229" s="19"/>
      <c r="CIN229" s="28"/>
      <c r="CIO229" s="32"/>
      <c r="CIP229" s="20"/>
      <c r="CIQ229" s="18"/>
      <c r="CIR229" s="19"/>
      <c r="CIS229" s="28"/>
      <c r="CIT229" s="32"/>
      <c r="CIU229" s="20"/>
      <c r="CIV229" s="18"/>
      <c r="CIW229" s="19"/>
      <c r="CIX229" s="28"/>
      <c r="CIY229" s="32"/>
      <c r="CIZ229" s="20"/>
      <c r="CJA229" s="18"/>
      <c r="CJB229" s="19"/>
      <c r="CJC229" s="28"/>
      <c r="CJD229" s="32"/>
      <c r="CJE229" s="20"/>
      <c r="CJF229" s="18"/>
      <c r="CJG229" s="19"/>
      <c r="CJH229" s="28"/>
      <c r="CJI229" s="32"/>
      <c r="CJJ229" s="20"/>
      <c r="CJK229" s="18"/>
      <c r="CJL229" s="19"/>
      <c r="CJM229" s="28"/>
      <c r="CJN229" s="32"/>
      <c r="CJO229" s="20"/>
      <c r="CJP229" s="18"/>
      <c r="CJQ229" s="19"/>
      <c r="CJR229" s="28"/>
      <c r="CJS229" s="32"/>
      <c r="CJT229" s="20"/>
      <c r="CJU229" s="18"/>
      <c r="CJV229" s="19"/>
      <c r="CJW229" s="28"/>
      <c r="CJX229" s="32"/>
      <c r="CJY229" s="20"/>
      <c r="CJZ229" s="18"/>
      <c r="CKA229" s="19"/>
      <c r="CKB229" s="28"/>
      <c r="CKC229" s="32"/>
      <c r="CKD229" s="20"/>
      <c r="CKE229" s="18"/>
      <c r="CKF229" s="19"/>
      <c r="CKG229" s="28"/>
      <c r="CKH229" s="32"/>
      <c r="CKI229" s="20"/>
      <c r="CKJ229" s="18"/>
      <c r="CKK229" s="19"/>
      <c r="CKL229" s="28"/>
      <c r="CKM229" s="32"/>
      <c r="CKN229" s="20"/>
      <c r="CKO229" s="18"/>
      <c r="CKP229" s="19"/>
      <c r="CKQ229" s="28"/>
      <c r="CKR229" s="32"/>
      <c r="CKS229" s="20"/>
      <c r="CKT229" s="18"/>
      <c r="CKU229" s="19"/>
      <c r="CKV229" s="28"/>
      <c r="CKW229" s="32"/>
      <c r="CKX229" s="20"/>
      <c r="CKY229" s="18"/>
      <c r="CKZ229" s="19"/>
      <c r="CLA229" s="28"/>
      <c r="CLB229" s="32"/>
      <c r="CLC229" s="20"/>
      <c r="CLD229" s="18"/>
      <c r="CLE229" s="19"/>
      <c r="CLF229" s="28"/>
      <c r="CLG229" s="32"/>
      <c r="CLH229" s="20"/>
      <c r="CLI229" s="18"/>
      <c r="CLJ229" s="19"/>
      <c r="CLK229" s="28"/>
      <c r="CLL229" s="32"/>
      <c r="CLM229" s="20"/>
      <c r="CLN229" s="18"/>
      <c r="CLO229" s="19"/>
      <c r="CLP229" s="28"/>
      <c r="CLQ229" s="32"/>
      <c r="CLR229" s="20"/>
      <c r="CLS229" s="18"/>
      <c r="CLT229" s="19"/>
      <c r="CLU229" s="28"/>
      <c r="CLV229" s="32"/>
      <c r="CLW229" s="20"/>
      <c r="CLX229" s="18"/>
      <c r="CLY229" s="19"/>
      <c r="CLZ229" s="28"/>
      <c r="CMA229" s="32"/>
      <c r="CMB229" s="20"/>
      <c r="CMC229" s="18"/>
      <c r="CMD229" s="19"/>
      <c r="CME229" s="28"/>
      <c r="CMF229" s="32"/>
      <c r="CMG229" s="20"/>
      <c r="CMH229" s="18"/>
      <c r="CMI229" s="19"/>
      <c r="CMJ229" s="28"/>
      <c r="CMK229" s="32"/>
      <c r="CML229" s="20"/>
      <c r="CMM229" s="18"/>
      <c r="CMN229" s="19"/>
      <c r="CMO229" s="28"/>
      <c r="CMP229" s="32"/>
      <c r="CMQ229" s="20"/>
      <c r="CMR229" s="18"/>
      <c r="CMS229" s="19"/>
      <c r="CMT229" s="28"/>
      <c r="CMU229" s="32"/>
      <c r="CMV229" s="20"/>
      <c r="CMW229" s="18"/>
      <c r="CMX229" s="19"/>
      <c r="CMY229" s="28"/>
      <c r="CMZ229" s="32"/>
      <c r="CNA229" s="20"/>
      <c r="CNB229" s="18"/>
      <c r="CNC229" s="19"/>
      <c r="CND229" s="28"/>
      <c r="CNE229" s="32"/>
      <c r="CNF229" s="20"/>
      <c r="CNG229" s="18"/>
      <c r="CNH229" s="19"/>
      <c r="CNI229" s="28"/>
      <c r="CNJ229" s="32"/>
      <c r="CNK229" s="20"/>
      <c r="CNL229" s="18"/>
      <c r="CNM229" s="19"/>
      <c r="CNN229" s="28"/>
      <c r="CNO229" s="32"/>
      <c r="CNP229" s="20"/>
      <c r="CNQ229" s="18"/>
      <c r="CNR229" s="19"/>
      <c r="CNS229" s="28"/>
      <c r="CNT229" s="32"/>
      <c r="CNU229" s="20"/>
      <c r="CNV229" s="18"/>
      <c r="CNW229" s="19"/>
      <c r="CNX229" s="28"/>
      <c r="CNY229" s="32"/>
      <c r="CNZ229" s="20"/>
      <c r="COA229" s="18"/>
      <c r="COB229" s="19"/>
      <c r="COC229" s="28"/>
      <c r="COD229" s="32"/>
      <c r="COE229" s="20"/>
      <c r="COF229" s="18"/>
      <c r="COG229" s="19"/>
      <c r="COH229" s="28"/>
      <c r="COI229" s="32"/>
      <c r="COJ229" s="20"/>
      <c r="COK229" s="18"/>
      <c r="COL229" s="19"/>
      <c r="COM229" s="28"/>
      <c r="CON229" s="32"/>
      <c r="COO229" s="20"/>
      <c r="COP229" s="18"/>
      <c r="COQ229" s="19"/>
      <c r="COR229" s="28"/>
      <c r="COS229" s="32"/>
      <c r="COT229" s="20"/>
      <c r="COU229" s="18"/>
      <c r="COV229" s="19"/>
      <c r="COW229" s="28"/>
      <c r="COX229" s="32"/>
      <c r="COY229" s="20"/>
      <c r="COZ229" s="18"/>
      <c r="CPA229" s="19"/>
      <c r="CPB229" s="28"/>
      <c r="CPC229" s="32"/>
      <c r="CPD229" s="20"/>
      <c r="CPE229" s="18"/>
      <c r="CPF229" s="19"/>
      <c r="CPG229" s="28"/>
      <c r="CPH229" s="32"/>
      <c r="CPI229" s="20"/>
      <c r="CPJ229" s="18"/>
      <c r="CPK229" s="19"/>
      <c r="CPL229" s="28"/>
      <c r="CPM229" s="32"/>
      <c r="CPN229" s="20"/>
      <c r="CPO229" s="18"/>
      <c r="CPP229" s="19"/>
      <c r="CPQ229" s="28"/>
      <c r="CPR229" s="32"/>
      <c r="CPS229" s="20"/>
      <c r="CPT229" s="18"/>
      <c r="CPU229" s="19"/>
      <c r="CPV229" s="28"/>
      <c r="CPW229" s="32"/>
      <c r="CPX229" s="20"/>
      <c r="CPY229" s="18"/>
      <c r="CPZ229" s="19"/>
      <c r="CQA229" s="28"/>
      <c r="CQB229" s="32"/>
      <c r="CQC229" s="20"/>
      <c r="CQD229" s="18"/>
      <c r="CQE229" s="19"/>
      <c r="CQF229" s="28"/>
      <c r="CQG229" s="32"/>
      <c r="CQH229" s="20"/>
      <c r="CQI229" s="18"/>
      <c r="CQJ229" s="19"/>
      <c r="CQK229" s="28"/>
      <c r="CQL229" s="32"/>
      <c r="CQM229" s="20"/>
      <c r="CQN229" s="18"/>
      <c r="CQO229" s="19"/>
      <c r="CQP229" s="28"/>
      <c r="CQQ229" s="32"/>
      <c r="CQR229" s="20"/>
      <c r="CQS229" s="18"/>
      <c r="CQT229" s="19"/>
      <c r="CQU229" s="28"/>
      <c r="CQV229" s="32"/>
      <c r="CQW229" s="20"/>
      <c r="CQX229" s="18"/>
      <c r="CQY229" s="19"/>
      <c r="CQZ229" s="28"/>
      <c r="CRA229" s="32"/>
      <c r="CRB229" s="20"/>
      <c r="CRC229" s="18"/>
      <c r="CRD229" s="19"/>
      <c r="CRE229" s="28"/>
      <c r="CRF229" s="32"/>
      <c r="CRG229" s="20"/>
      <c r="CRH229" s="18"/>
      <c r="CRI229" s="19"/>
      <c r="CRJ229" s="28"/>
      <c r="CRK229" s="32"/>
      <c r="CRL229" s="20"/>
      <c r="CRM229" s="18"/>
      <c r="CRN229" s="19"/>
      <c r="CRO229" s="28"/>
      <c r="CRP229" s="32"/>
      <c r="CRQ229" s="20"/>
      <c r="CRR229" s="18"/>
      <c r="CRS229" s="19"/>
      <c r="CRT229" s="28"/>
      <c r="CRU229" s="32"/>
      <c r="CRV229" s="20"/>
      <c r="CRW229" s="18"/>
      <c r="CRX229" s="19"/>
      <c r="CRY229" s="28"/>
      <c r="CRZ229" s="32"/>
      <c r="CSA229" s="20"/>
      <c r="CSB229" s="18"/>
      <c r="CSC229" s="19"/>
      <c r="CSD229" s="28"/>
      <c r="CSE229" s="32"/>
      <c r="CSF229" s="20"/>
      <c r="CSG229" s="18"/>
      <c r="CSH229" s="19"/>
      <c r="CSI229" s="28"/>
      <c r="CSJ229" s="32"/>
      <c r="CSK229" s="20"/>
      <c r="CSL229" s="18"/>
      <c r="CSM229" s="19"/>
      <c r="CSN229" s="28"/>
      <c r="CSO229" s="32"/>
      <c r="CSP229" s="20"/>
      <c r="CSQ229" s="18"/>
      <c r="CSR229" s="19"/>
      <c r="CSS229" s="28"/>
      <c r="CST229" s="32"/>
      <c r="CSU229" s="20"/>
      <c r="CSV229" s="18"/>
      <c r="CSW229" s="19"/>
      <c r="CSX229" s="28"/>
      <c r="CSY229" s="32"/>
      <c r="CSZ229" s="20"/>
      <c r="CTA229" s="18"/>
      <c r="CTB229" s="19"/>
      <c r="CTC229" s="28"/>
      <c r="CTD229" s="32"/>
      <c r="CTE229" s="20"/>
      <c r="CTF229" s="18"/>
      <c r="CTG229" s="19"/>
      <c r="CTH229" s="28"/>
      <c r="CTI229" s="32"/>
      <c r="CTJ229" s="20"/>
      <c r="CTK229" s="18"/>
      <c r="CTL229" s="19"/>
      <c r="CTM229" s="28"/>
      <c r="CTN229" s="32"/>
      <c r="CTO229" s="20"/>
      <c r="CTP229" s="18"/>
      <c r="CTQ229" s="19"/>
      <c r="CTR229" s="28"/>
      <c r="CTS229" s="32"/>
      <c r="CTT229" s="20"/>
      <c r="CTU229" s="18"/>
      <c r="CTV229" s="19"/>
      <c r="CTW229" s="28"/>
      <c r="CTX229" s="32"/>
      <c r="CTY229" s="20"/>
      <c r="CTZ229" s="18"/>
      <c r="CUA229" s="19"/>
      <c r="CUB229" s="28"/>
      <c r="CUC229" s="32"/>
      <c r="CUD229" s="20"/>
      <c r="CUE229" s="18"/>
      <c r="CUF229" s="19"/>
      <c r="CUG229" s="28"/>
      <c r="CUH229" s="32"/>
      <c r="CUI229" s="20"/>
      <c r="CUJ229" s="18"/>
      <c r="CUK229" s="19"/>
      <c r="CUL229" s="28"/>
      <c r="CUM229" s="32"/>
      <c r="CUN229" s="20"/>
      <c r="CUO229" s="18"/>
      <c r="CUP229" s="19"/>
      <c r="CUQ229" s="28"/>
      <c r="CUR229" s="32"/>
      <c r="CUS229" s="20"/>
      <c r="CUT229" s="18"/>
      <c r="CUU229" s="19"/>
      <c r="CUV229" s="28"/>
      <c r="CUW229" s="32"/>
      <c r="CUX229" s="20"/>
      <c r="CUY229" s="18"/>
      <c r="CUZ229" s="19"/>
      <c r="CVA229" s="28"/>
      <c r="CVB229" s="32"/>
      <c r="CVC229" s="20"/>
      <c r="CVD229" s="18"/>
      <c r="CVE229" s="19"/>
      <c r="CVF229" s="28"/>
      <c r="CVG229" s="32"/>
      <c r="CVH229" s="20"/>
      <c r="CVI229" s="18"/>
      <c r="CVJ229" s="19"/>
      <c r="CVK229" s="28"/>
      <c r="CVL229" s="32"/>
      <c r="CVM229" s="20"/>
      <c r="CVN229" s="18"/>
      <c r="CVO229" s="19"/>
      <c r="CVP229" s="28"/>
      <c r="CVQ229" s="32"/>
      <c r="CVR229" s="20"/>
      <c r="CVS229" s="18"/>
      <c r="CVT229" s="19"/>
      <c r="CVU229" s="28"/>
      <c r="CVV229" s="32"/>
      <c r="CVW229" s="20"/>
      <c r="CVX229" s="18"/>
      <c r="CVY229" s="19"/>
      <c r="CVZ229" s="28"/>
      <c r="CWA229" s="32"/>
      <c r="CWB229" s="20"/>
      <c r="CWC229" s="18"/>
      <c r="CWD229" s="19"/>
      <c r="CWE229" s="28"/>
      <c r="CWF229" s="32"/>
      <c r="CWG229" s="20"/>
      <c r="CWH229" s="18"/>
      <c r="CWI229" s="19"/>
      <c r="CWJ229" s="28"/>
      <c r="CWK229" s="32"/>
      <c r="CWL229" s="20"/>
      <c r="CWM229" s="18"/>
      <c r="CWN229" s="19"/>
      <c r="CWO229" s="28"/>
      <c r="CWP229" s="32"/>
      <c r="CWQ229" s="20"/>
      <c r="CWR229" s="18"/>
      <c r="CWS229" s="19"/>
      <c r="CWT229" s="28"/>
      <c r="CWU229" s="32"/>
      <c r="CWV229" s="20"/>
      <c r="CWW229" s="18"/>
      <c r="CWX229" s="19"/>
      <c r="CWY229" s="28"/>
      <c r="CWZ229" s="32"/>
      <c r="CXA229" s="20"/>
      <c r="CXB229" s="18"/>
      <c r="CXC229" s="19"/>
      <c r="CXD229" s="28"/>
      <c r="CXE229" s="32"/>
      <c r="CXF229" s="20"/>
      <c r="CXG229" s="18"/>
      <c r="CXH229" s="19"/>
      <c r="CXI229" s="28"/>
      <c r="CXJ229" s="32"/>
      <c r="CXK229" s="20"/>
      <c r="CXL229" s="18"/>
      <c r="CXM229" s="19"/>
      <c r="CXN229" s="28"/>
      <c r="CXO229" s="32"/>
      <c r="CXP229" s="20"/>
      <c r="CXQ229" s="18"/>
      <c r="CXR229" s="19"/>
      <c r="CXS229" s="28"/>
      <c r="CXT229" s="32"/>
      <c r="CXU229" s="20"/>
      <c r="CXV229" s="18"/>
      <c r="CXW229" s="19"/>
      <c r="CXX229" s="28"/>
      <c r="CXY229" s="32"/>
      <c r="CXZ229" s="20"/>
      <c r="CYA229" s="18"/>
      <c r="CYB229" s="19"/>
      <c r="CYC229" s="28"/>
      <c r="CYD229" s="32"/>
      <c r="CYE229" s="20"/>
      <c r="CYF229" s="18"/>
      <c r="CYG229" s="19"/>
      <c r="CYH229" s="28"/>
      <c r="CYI229" s="32"/>
      <c r="CYJ229" s="20"/>
      <c r="CYK229" s="18"/>
      <c r="CYL229" s="19"/>
      <c r="CYM229" s="28"/>
      <c r="CYN229" s="32"/>
      <c r="CYO229" s="20"/>
      <c r="CYP229" s="18"/>
      <c r="CYQ229" s="19"/>
      <c r="CYR229" s="28"/>
      <c r="CYS229" s="32"/>
      <c r="CYT229" s="20"/>
      <c r="CYU229" s="18"/>
      <c r="CYV229" s="19"/>
      <c r="CYW229" s="28"/>
      <c r="CYX229" s="32"/>
      <c r="CYY229" s="20"/>
      <c r="CYZ229" s="18"/>
      <c r="CZA229" s="19"/>
      <c r="CZB229" s="28"/>
      <c r="CZC229" s="32"/>
      <c r="CZD229" s="20"/>
      <c r="CZE229" s="18"/>
      <c r="CZF229" s="19"/>
      <c r="CZG229" s="28"/>
      <c r="CZH229" s="32"/>
      <c r="CZI229" s="20"/>
      <c r="CZJ229" s="18"/>
      <c r="CZK229" s="19"/>
      <c r="CZL229" s="28"/>
      <c r="CZM229" s="32"/>
      <c r="CZN229" s="20"/>
      <c r="CZO229" s="18"/>
      <c r="CZP229" s="19"/>
      <c r="CZQ229" s="28"/>
      <c r="CZR229" s="32"/>
      <c r="CZS229" s="20"/>
      <c r="CZT229" s="18"/>
      <c r="CZU229" s="19"/>
      <c r="CZV229" s="28"/>
      <c r="CZW229" s="32"/>
      <c r="CZX229" s="20"/>
      <c r="CZY229" s="18"/>
      <c r="CZZ229" s="19"/>
      <c r="DAA229" s="28"/>
      <c r="DAB229" s="32"/>
      <c r="DAC229" s="20"/>
      <c r="DAD229" s="18"/>
      <c r="DAE229" s="19"/>
      <c r="DAF229" s="28"/>
      <c r="DAG229" s="32"/>
      <c r="DAH229" s="20"/>
      <c r="DAI229" s="18"/>
      <c r="DAJ229" s="19"/>
      <c r="DAK229" s="28"/>
      <c r="DAL229" s="32"/>
      <c r="DAM229" s="20"/>
      <c r="DAN229" s="18"/>
      <c r="DAO229" s="19"/>
      <c r="DAP229" s="28"/>
      <c r="DAQ229" s="32"/>
      <c r="DAR229" s="20"/>
      <c r="DAS229" s="18"/>
      <c r="DAT229" s="19"/>
      <c r="DAU229" s="28"/>
      <c r="DAV229" s="32"/>
      <c r="DAW229" s="20"/>
      <c r="DAX229" s="18"/>
      <c r="DAY229" s="19"/>
      <c r="DAZ229" s="28"/>
      <c r="DBA229" s="32"/>
      <c r="DBB229" s="20"/>
      <c r="DBC229" s="18"/>
      <c r="DBD229" s="19"/>
      <c r="DBE229" s="28"/>
      <c r="DBF229" s="32"/>
      <c r="DBG229" s="20"/>
      <c r="DBH229" s="18"/>
      <c r="DBI229" s="19"/>
      <c r="DBJ229" s="28"/>
      <c r="DBK229" s="32"/>
      <c r="DBL229" s="20"/>
      <c r="DBM229" s="18"/>
      <c r="DBN229" s="19"/>
      <c r="DBO229" s="28"/>
      <c r="DBP229" s="32"/>
      <c r="DBQ229" s="20"/>
      <c r="DBR229" s="18"/>
      <c r="DBS229" s="19"/>
      <c r="DBT229" s="28"/>
      <c r="DBU229" s="32"/>
      <c r="DBV229" s="20"/>
      <c r="DBW229" s="18"/>
      <c r="DBX229" s="19"/>
      <c r="DBY229" s="28"/>
      <c r="DBZ229" s="32"/>
      <c r="DCA229" s="20"/>
      <c r="DCB229" s="18"/>
      <c r="DCC229" s="19"/>
      <c r="DCD229" s="28"/>
      <c r="DCE229" s="32"/>
      <c r="DCF229" s="20"/>
      <c r="DCG229" s="18"/>
      <c r="DCH229" s="19"/>
      <c r="DCI229" s="28"/>
      <c r="DCJ229" s="32"/>
      <c r="DCK229" s="20"/>
      <c r="DCL229" s="18"/>
      <c r="DCM229" s="19"/>
      <c r="DCN229" s="28"/>
      <c r="DCO229" s="32"/>
      <c r="DCP229" s="20"/>
      <c r="DCQ229" s="18"/>
      <c r="DCR229" s="19"/>
      <c r="DCS229" s="28"/>
      <c r="DCT229" s="32"/>
      <c r="DCU229" s="20"/>
      <c r="DCV229" s="18"/>
      <c r="DCW229" s="19"/>
      <c r="DCX229" s="28"/>
      <c r="DCY229" s="32"/>
      <c r="DCZ229" s="20"/>
      <c r="DDA229" s="18"/>
      <c r="DDB229" s="19"/>
      <c r="DDC229" s="28"/>
      <c r="DDD229" s="32"/>
      <c r="DDE229" s="20"/>
      <c r="DDF229" s="18"/>
      <c r="DDG229" s="19"/>
      <c r="DDH229" s="28"/>
      <c r="DDI229" s="32"/>
      <c r="DDJ229" s="20"/>
      <c r="DDK229" s="18"/>
      <c r="DDL229" s="19"/>
      <c r="DDM229" s="28"/>
      <c r="DDN229" s="32"/>
      <c r="DDO229" s="20"/>
      <c r="DDP229" s="18"/>
      <c r="DDQ229" s="19"/>
      <c r="DDR229" s="28"/>
      <c r="DDS229" s="32"/>
      <c r="DDT229" s="20"/>
      <c r="DDU229" s="18"/>
      <c r="DDV229" s="19"/>
      <c r="DDW229" s="28"/>
      <c r="DDX229" s="32"/>
      <c r="DDY229" s="20"/>
      <c r="DDZ229" s="18"/>
      <c r="DEA229" s="19"/>
      <c r="DEB229" s="28"/>
      <c r="DEC229" s="32"/>
      <c r="DED229" s="20"/>
      <c r="DEE229" s="18"/>
      <c r="DEF229" s="19"/>
      <c r="DEG229" s="28"/>
      <c r="DEH229" s="32"/>
      <c r="DEI229" s="20"/>
      <c r="DEJ229" s="18"/>
      <c r="DEK229" s="19"/>
      <c r="DEL229" s="28"/>
      <c r="DEM229" s="32"/>
      <c r="DEN229" s="20"/>
      <c r="DEO229" s="18"/>
      <c r="DEP229" s="19"/>
      <c r="DEQ229" s="28"/>
      <c r="DER229" s="32"/>
      <c r="DES229" s="20"/>
      <c r="DET229" s="18"/>
      <c r="DEU229" s="19"/>
      <c r="DEV229" s="28"/>
      <c r="DEW229" s="32"/>
      <c r="DEX229" s="20"/>
      <c r="DEY229" s="18"/>
      <c r="DEZ229" s="19"/>
      <c r="DFA229" s="28"/>
      <c r="DFB229" s="32"/>
      <c r="DFC229" s="20"/>
      <c r="DFD229" s="18"/>
      <c r="DFE229" s="19"/>
      <c r="DFF229" s="28"/>
      <c r="DFG229" s="32"/>
      <c r="DFH229" s="20"/>
      <c r="DFI229" s="18"/>
      <c r="DFJ229" s="19"/>
      <c r="DFK229" s="28"/>
      <c r="DFL229" s="32"/>
      <c r="DFM229" s="20"/>
      <c r="DFN229" s="18"/>
      <c r="DFO229" s="19"/>
      <c r="DFP229" s="28"/>
      <c r="DFQ229" s="32"/>
      <c r="DFR229" s="20"/>
      <c r="DFS229" s="18"/>
      <c r="DFT229" s="19"/>
      <c r="DFU229" s="28"/>
      <c r="DFV229" s="32"/>
      <c r="DFW229" s="20"/>
      <c r="DFX229" s="18"/>
      <c r="DFY229" s="19"/>
      <c r="DFZ229" s="28"/>
      <c r="DGA229" s="32"/>
      <c r="DGB229" s="20"/>
      <c r="DGC229" s="18"/>
      <c r="DGD229" s="19"/>
      <c r="DGE229" s="28"/>
      <c r="DGF229" s="32"/>
      <c r="DGG229" s="20"/>
      <c r="DGH229" s="18"/>
      <c r="DGI229" s="19"/>
      <c r="DGJ229" s="28"/>
      <c r="DGK229" s="32"/>
      <c r="DGL229" s="20"/>
      <c r="DGM229" s="18"/>
      <c r="DGN229" s="19"/>
      <c r="DGO229" s="28"/>
      <c r="DGP229" s="32"/>
      <c r="DGQ229" s="20"/>
      <c r="DGR229" s="18"/>
      <c r="DGS229" s="19"/>
      <c r="DGT229" s="28"/>
      <c r="DGU229" s="32"/>
      <c r="DGV229" s="20"/>
      <c r="DGW229" s="18"/>
      <c r="DGX229" s="19"/>
      <c r="DGY229" s="28"/>
      <c r="DGZ229" s="32"/>
      <c r="DHA229" s="20"/>
      <c r="DHB229" s="18"/>
      <c r="DHC229" s="19"/>
      <c r="DHD229" s="28"/>
      <c r="DHE229" s="32"/>
      <c r="DHF229" s="20"/>
      <c r="DHG229" s="18"/>
      <c r="DHH229" s="19"/>
      <c r="DHI229" s="28"/>
      <c r="DHJ229" s="32"/>
      <c r="DHK229" s="20"/>
      <c r="DHL229" s="18"/>
      <c r="DHM229" s="19"/>
      <c r="DHN229" s="28"/>
      <c r="DHO229" s="32"/>
      <c r="DHP229" s="20"/>
      <c r="DHQ229" s="18"/>
      <c r="DHR229" s="19"/>
      <c r="DHS229" s="28"/>
      <c r="DHT229" s="32"/>
      <c r="DHU229" s="20"/>
      <c r="DHV229" s="18"/>
      <c r="DHW229" s="19"/>
      <c r="DHX229" s="28"/>
      <c r="DHY229" s="32"/>
      <c r="DHZ229" s="20"/>
      <c r="DIA229" s="18"/>
      <c r="DIB229" s="19"/>
      <c r="DIC229" s="28"/>
      <c r="DID229" s="32"/>
      <c r="DIE229" s="20"/>
      <c r="DIF229" s="18"/>
      <c r="DIG229" s="19"/>
      <c r="DIH229" s="28"/>
      <c r="DII229" s="32"/>
      <c r="DIJ229" s="20"/>
      <c r="DIK229" s="18"/>
      <c r="DIL229" s="19"/>
      <c r="DIM229" s="28"/>
      <c r="DIN229" s="32"/>
      <c r="DIO229" s="20"/>
      <c r="DIP229" s="18"/>
      <c r="DIQ229" s="19"/>
      <c r="DIR229" s="28"/>
      <c r="DIS229" s="32"/>
      <c r="DIT229" s="20"/>
      <c r="DIU229" s="18"/>
      <c r="DIV229" s="19"/>
      <c r="DIW229" s="28"/>
      <c r="DIX229" s="32"/>
      <c r="DIY229" s="20"/>
      <c r="DIZ229" s="18"/>
      <c r="DJA229" s="19"/>
      <c r="DJB229" s="28"/>
      <c r="DJC229" s="32"/>
      <c r="DJD229" s="20"/>
      <c r="DJE229" s="18"/>
      <c r="DJF229" s="19"/>
      <c r="DJG229" s="28"/>
      <c r="DJH229" s="32"/>
      <c r="DJI229" s="20"/>
      <c r="DJJ229" s="18"/>
      <c r="DJK229" s="19"/>
      <c r="DJL229" s="28"/>
      <c r="DJM229" s="32"/>
      <c r="DJN229" s="20"/>
      <c r="DJO229" s="18"/>
      <c r="DJP229" s="19"/>
      <c r="DJQ229" s="28"/>
      <c r="DJR229" s="32"/>
      <c r="DJS229" s="20"/>
      <c r="DJT229" s="18"/>
      <c r="DJU229" s="19"/>
      <c r="DJV229" s="28"/>
      <c r="DJW229" s="32"/>
      <c r="DJX229" s="20"/>
      <c r="DJY229" s="18"/>
      <c r="DJZ229" s="19"/>
      <c r="DKA229" s="28"/>
      <c r="DKB229" s="32"/>
      <c r="DKC229" s="20"/>
      <c r="DKD229" s="18"/>
      <c r="DKE229" s="19"/>
      <c r="DKF229" s="28"/>
      <c r="DKG229" s="32"/>
      <c r="DKH229" s="20"/>
      <c r="DKI229" s="18"/>
      <c r="DKJ229" s="19"/>
      <c r="DKK229" s="28"/>
      <c r="DKL229" s="32"/>
      <c r="DKM229" s="20"/>
      <c r="DKN229" s="18"/>
      <c r="DKO229" s="19"/>
      <c r="DKP229" s="28"/>
      <c r="DKQ229" s="32"/>
      <c r="DKR229" s="20"/>
      <c r="DKS229" s="18"/>
      <c r="DKT229" s="19"/>
      <c r="DKU229" s="28"/>
      <c r="DKV229" s="32"/>
      <c r="DKW229" s="20"/>
      <c r="DKX229" s="18"/>
      <c r="DKY229" s="19"/>
      <c r="DKZ229" s="28"/>
      <c r="DLA229" s="32"/>
      <c r="DLB229" s="20"/>
      <c r="DLC229" s="18"/>
      <c r="DLD229" s="19"/>
      <c r="DLE229" s="28"/>
      <c r="DLF229" s="32"/>
      <c r="DLG229" s="20"/>
      <c r="DLH229" s="18"/>
      <c r="DLI229" s="19"/>
      <c r="DLJ229" s="28"/>
      <c r="DLK229" s="32"/>
      <c r="DLL229" s="20"/>
      <c r="DLM229" s="18"/>
      <c r="DLN229" s="19"/>
      <c r="DLO229" s="28"/>
      <c r="DLP229" s="32"/>
      <c r="DLQ229" s="20"/>
      <c r="DLR229" s="18"/>
      <c r="DLS229" s="19"/>
      <c r="DLT229" s="28"/>
      <c r="DLU229" s="32"/>
      <c r="DLV229" s="20"/>
      <c r="DLW229" s="18"/>
      <c r="DLX229" s="19"/>
      <c r="DLY229" s="28"/>
      <c r="DLZ229" s="32"/>
      <c r="DMA229" s="20"/>
      <c r="DMB229" s="18"/>
      <c r="DMC229" s="19"/>
      <c r="DMD229" s="28"/>
      <c r="DME229" s="32"/>
      <c r="DMF229" s="20"/>
      <c r="DMG229" s="18"/>
      <c r="DMH229" s="19"/>
      <c r="DMI229" s="28"/>
      <c r="DMJ229" s="32"/>
      <c r="DMK229" s="20"/>
      <c r="DML229" s="18"/>
      <c r="DMM229" s="19"/>
      <c r="DMN229" s="28"/>
      <c r="DMO229" s="32"/>
      <c r="DMP229" s="20"/>
      <c r="DMQ229" s="18"/>
      <c r="DMR229" s="19"/>
      <c r="DMS229" s="28"/>
      <c r="DMT229" s="32"/>
      <c r="DMU229" s="20"/>
      <c r="DMV229" s="18"/>
      <c r="DMW229" s="19"/>
      <c r="DMX229" s="28"/>
      <c r="DMY229" s="32"/>
      <c r="DMZ229" s="20"/>
      <c r="DNA229" s="18"/>
      <c r="DNB229" s="19"/>
      <c r="DNC229" s="28"/>
      <c r="DND229" s="32"/>
      <c r="DNE229" s="20"/>
      <c r="DNF229" s="18"/>
      <c r="DNG229" s="19"/>
      <c r="DNH229" s="28"/>
      <c r="DNI229" s="32"/>
      <c r="DNJ229" s="20"/>
      <c r="DNK229" s="18"/>
      <c r="DNL229" s="19"/>
      <c r="DNM229" s="28"/>
      <c r="DNN229" s="32"/>
      <c r="DNO229" s="20"/>
      <c r="DNP229" s="18"/>
      <c r="DNQ229" s="19"/>
      <c r="DNR229" s="28"/>
      <c r="DNS229" s="32"/>
      <c r="DNT229" s="20"/>
      <c r="DNU229" s="18"/>
      <c r="DNV229" s="19"/>
      <c r="DNW229" s="28"/>
      <c r="DNX229" s="32"/>
      <c r="DNY229" s="20"/>
      <c r="DNZ229" s="18"/>
      <c r="DOA229" s="19"/>
      <c r="DOB229" s="28"/>
      <c r="DOC229" s="32"/>
      <c r="DOD229" s="20"/>
      <c r="DOE229" s="18"/>
      <c r="DOF229" s="19"/>
      <c r="DOG229" s="28"/>
      <c r="DOH229" s="32"/>
      <c r="DOI229" s="20"/>
      <c r="DOJ229" s="18"/>
      <c r="DOK229" s="19"/>
      <c r="DOL229" s="28"/>
      <c r="DOM229" s="32"/>
      <c r="DON229" s="20"/>
      <c r="DOO229" s="18"/>
      <c r="DOP229" s="19"/>
      <c r="DOQ229" s="28"/>
      <c r="DOR229" s="32"/>
      <c r="DOS229" s="20"/>
      <c r="DOT229" s="18"/>
      <c r="DOU229" s="19"/>
      <c r="DOV229" s="28"/>
      <c r="DOW229" s="32"/>
      <c r="DOX229" s="20"/>
      <c r="DOY229" s="18"/>
      <c r="DOZ229" s="19"/>
      <c r="DPA229" s="28"/>
      <c r="DPB229" s="32"/>
      <c r="DPC229" s="20"/>
      <c r="DPD229" s="18"/>
      <c r="DPE229" s="19"/>
      <c r="DPF229" s="28"/>
      <c r="DPG229" s="32"/>
      <c r="DPH229" s="20"/>
      <c r="DPI229" s="18"/>
      <c r="DPJ229" s="19"/>
      <c r="DPK229" s="28"/>
      <c r="DPL229" s="32"/>
      <c r="DPM229" s="20"/>
      <c r="DPN229" s="18"/>
      <c r="DPO229" s="19"/>
      <c r="DPP229" s="28"/>
      <c r="DPQ229" s="32"/>
      <c r="DPR229" s="20"/>
      <c r="DPS229" s="18"/>
      <c r="DPT229" s="19"/>
      <c r="DPU229" s="28"/>
      <c r="DPV229" s="32"/>
      <c r="DPW229" s="20"/>
      <c r="DPX229" s="18"/>
      <c r="DPY229" s="19"/>
      <c r="DPZ229" s="28"/>
      <c r="DQA229" s="32"/>
      <c r="DQB229" s="20"/>
      <c r="DQC229" s="18"/>
      <c r="DQD229" s="19"/>
      <c r="DQE229" s="28"/>
      <c r="DQF229" s="32"/>
      <c r="DQG229" s="20"/>
      <c r="DQH229" s="18"/>
      <c r="DQI229" s="19"/>
      <c r="DQJ229" s="28"/>
      <c r="DQK229" s="32"/>
      <c r="DQL229" s="20"/>
      <c r="DQM229" s="18"/>
      <c r="DQN229" s="19"/>
      <c r="DQO229" s="28"/>
      <c r="DQP229" s="32"/>
      <c r="DQQ229" s="20"/>
      <c r="DQR229" s="18"/>
      <c r="DQS229" s="19"/>
      <c r="DQT229" s="28"/>
      <c r="DQU229" s="32"/>
      <c r="DQV229" s="20"/>
      <c r="DQW229" s="18"/>
      <c r="DQX229" s="19"/>
      <c r="DQY229" s="28"/>
      <c r="DQZ229" s="32"/>
      <c r="DRA229" s="20"/>
      <c r="DRB229" s="18"/>
      <c r="DRC229" s="19"/>
      <c r="DRD229" s="28"/>
      <c r="DRE229" s="32"/>
      <c r="DRF229" s="20"/>
      <c r="DRG229" s="18"/>
      <c r="DRH229" s="19"/>
      <c r="DRI229" s="28"/>
      <c r="DRJ229" s="32"/>
      <c r="DRK229" s="20"/>
      <c r="DRL229" s="18"/>
      <c r="DRM229" s="19"/>
      <c r="DRN229" s="28"/>
      <c r="DRO229" s="32"/>
      <c r="DRP229" s="20"/>
      <c r="DRQ229" s="18"/>
      <c r="DRR229" s="19"/>
      <c r="DRS229" s="28"/>
      <c r="DRT229" s="32"/>
      <c r="DRU229" s="20"/>
      <c r="DRV229" s="18"/>
      <c r="DRW229" s="19"/>
      <c r="DRX229" s="28"/>
      <c r="DRY229" s="32"/>
      <c r="DRZ229" s="20"/>
      <c r="DSA229" s="18"/>
      <c r="DSB229" s="19"/>
      <c r="DSC229" s="28"/>
      <c r="DSD229" s="32"/>
      <c r="DSE229" s="20"/>
      <c r="DSF229" s="18"/>
      <c r="DSG229" s="19"/>
      <c r="DSH229" s="28"/>
      <c r="DSI229" s="32"/>
      <c r="DSJ229" s="20"/>
      <c r="DSK229" s="18"/>
      <c r="DSL229" s="19"/>
      <c r="DSM229" s="28"/>
      <c r="DSN229" s="32"/>
      <c r="DSO229" s="20"/>
      <c r="DSP229" s="18"/>
      <c r="DSQ229" s="19"/>
      <c r="DSR229" s="28"/>
      <c r="DSS229" s="32"/>
      <c r="DST229" s="20"/>
      <c r="DSU229" s="18"/>
      <c r="DSV229" s="19"/>
      <c r="DSW229" s="28"/>
      <c r="DSX229" s="32"/>
      <c r="DSY229" s="20"/>
      <c r="DSZ229" s="18"/>
      <c r="DTA229" s="19"/>
      <c r="DTB229" s="28"/>
      <c r="DTC229" s="32"/>
      <c r="DTD229" s="20"/>
      <c r="DTE229" s="18"/>
      <c r="DTF229" s="19"/>
      <c r="DTG229" s="28"/>
      <c r="DTH229" s="32"/>
      <c r="DTI229" s="20"/>
      <c r="DTJ229" s="18"/>
      <c r="DTK229" s="19"/>
      <c r="DTL229" s="28"/>
      <c r="DTM229" s="32"/>
      <c r="DTN229" s="20"/>
      <c r="DTO229" s="18"/>
      <c r="DTP229" s="19"/>
      <c r="DTQ229" s="28"/>
      <c r="DTR229" s="32"/>
      <c r="DTS229" s="20"/>
      <c r="DTT229" s="18"/>
      <c r="DTU229" s="19"/>
      <c r="DTV229" s="28"/>
      <c r="DTW229" s="32"/>
      <c r="DTX229" s="20"/>
      <c r="DTY229" s="18"/>
      <c r="DTZ229" s="19"/>
      <c r="DUA229" s="28"/>
      <c r="DUB229" s="32"/>
      <c r="DUC229" s="20"/>
      <c r="DUD229" s="18"/>
      <c r="DUE229" s="19"/>
      <c r="DUF229" s="28"/>
      <c r="DUG229" s="32"/>
      <c r="DUH229" s="20"/>
      <c r="DUI229" s="18"/>
      <c r="DUJ229" s="19"/>
      <c r="DUK229" s="28"/>
      <c r="DUL229" s="32"/>
      <c r="DUM229" s="20"/>
      <c r="DUN229" s="18"/>
      <c r="DUO229" s="19"/>
      <c r="DUP229" s="28"/>
      <c r="DUQ229" s="32"/>
      <c r="DUR229" s="20"/>
      <c r="DUS229" s="18"/>
      <c r="DUT229" s="19"/>
      <c r="DUU229" s="28"/>
      <c r="DUV229" s="32"/>
      <c r="DUW229" s="20"/>
      <c r="DUX229" s="18"/>
      <c r="DUY229" s="19"/>
      <c r="DUZ229" s="28"/>
      <c r="DVA229" s="32"/>
      <c r="DVB229" s="20"/>
      <c r="DVC229" s="18"/>
      <c r="DVD229" s="19"/>
      <c r="DVE229" s="28"/>
      <c r="DVF229" s="32"/>
      <c r="DVG229" s="20"/>
      <c r="DVH229" s="18"/>
      <c r="DVI229" s="19"/>
      <c r="DVJ229" s="28"/>
      <c r="DVK229" s="32"/>
      <c r="DVL229" s="20"/>
      <c r="DVM229" s="18"/>
      <c r="DVN229" s="19"/>
      <c r="DVO229" s="28"/>
      <c r="DVP229" s="32"/>
      <c r="DVQ229" s="20"/>
      <c r="DVR229" s="18"/>
      <c r="DVS229" s="19"/>
      <c r="DVT229" s="28"/>
      <c r="DVU229" s="32"/>
      <c r="DVV229" s="20"/>
      <c r="DVW229" s="18"/>
      <c r="DVX229" s="19"/>
      <c r="DVY229" s="28"/>
      <c r="DVZ229" s="32"/>
      <c r="DWA229" s="20"/>
      <c r="DWB229" s="18"/>
      <c r="DWC229" s="19"/>
      <c r="DWD229" s="28"/>
      <c r="DWE229" s="32"/>
      <c r="DWF229" s="20"/>
      <c r="DWG229" s="18"/>
      <c r="DWH229" s="19"/>
      <c r="DWI229" s="28"/>
      <c r="DWJ229" s="32"/>
      <c r="DWK229" s="20"/>
      <c r="DWL229" s="18"/>
      <c r="DWM229" s="19"/>
      <c r="DWN229" s="28"/>
      <c r="DWO229" s="32"/>
      <c r="DWP229" s="20"/>
      <c r="DWQ229" s="18"/>
      <c r="DWR229" s="19"/>
      <c r="DWS229" s="28"/>
      <c r="DWT229" s="32"/>
      <c r="DWU229" s="20"/>
      <c r="DWV229" s="18"/>
      <c r="DWW229" s="19"/>
      <c r="DWX229" s="28"/>
      <c r="DWY229" s="32"/>
      <c r="DWZ229" s="20"/>
      <c r="DXA229" s="18"/>
      <c r="DXB229" s="19"/>
      <c r="DXC229" s="28"/>
      <c r="DXD229" s="32"/>
      <c r="DXE229" s="20"/>
      <c r="DXF229" s="18"/>
      <c r="DXG229" s="19"/>
      <c r="DXH229" s="28"/>
      <c r="DXI229" s="32"/>
      <c r="DXJ229" s="20"/>
      <c r="DXK229" s="18"/>
      <c r="DXL229" s="19"/>
      <c r="DXM229" s="28"/>
      <c r="DXN229" s="32"/>
      <c r="DXO229" s="20"/>
      <c r="DXP229" s="18"/>
      <c r="DXQ229" s="19"/>
      <c r="DXR229" s="28"/>
      <c r="DXS229" s="32"/>
      <c r="DXT229" s="20"/>
      <c r="DXU229" s="18"/>
      <c r="DXV229" s="19"/>
      <c r="DXW229" s="28"/>
      <c r="DXX229" s="32"/>
      <c r="DXY229" s="20"/>
      <c r="DXZ229" s="18"/>
      <c r="DYA229" s="19"/>
      <c r="DYB229" s="28"/>
      <c r="DYC229" s="32"/>
      <c r="DYD229" s="20"/>
      <c r="DYE229" s="18"/>
      <c r="DYF229" s="19"/>
      <c r="DYG229" s="28"/>
      <c r="DYH229" s="32"/>
      <c r="DYI229" s="20"/>
      <c r="DYJ229" s="18"/>
      <c r="DYK229" s="19"/>
      <c r="DYL229" s="28"/>
      <c r="DYM229" s="32"/>
      <c r="DYN229" s="20"/>
      <c r="DYO229" s="18"/>
      <c r="DYP229" s="19"/>
      <c r="DYQ229" s="28"/>
      <c r="DYR229" s="32"/>
      <c r="DYS229" s="20"/>
      <c r="DYT229" s="18"/>
      <c r="DYU229" s="19"/>
      <c r="DYV229" s="28"/>
      <c r="DYW229" s="32"/>
      <c r="DYX229" s="20"/>
      <c r="DYY229" s="18"/>
      <c r="DYZ229" s="19"/>
      <c r="DZA229" s="28"/>
      <c r="DZB229" s="32"/>
      <c r="DZC229" s="20"/>
      <c r="DZD229" s="18"/>
      <c r="DZE229" s="19"/>
      <c r="DZF229" s="28"/>
      <c r="DZG229" s="32"/>
      <c r="DZH229" s="20"/>
      <c r="DZI229" s="18"/>
      <c r="DZJ229" s="19"/>
      <c r="DZK229" s="28"/>
      <c r="DZL229" s="32"/>
      <c r="DZM229" s="20"/>
      <c r="DZN229" s="18"/>
      <c r="DZO229" s="19"/>
      <c r="DZP229" s="28"/>
      <c r="DZQ229" s="32"/>
      <c r="DZR229" s="20"/>
      <c r="DZS229" s="18"/>
      <c r="DZT229" s="19"/>
      <c r="DZU229" s="28"/>
      <c r="DZV229" s="32"/>
      <c r="DZW229" s="20"/>
      <c r="DZX229" s="18"/>
      <c r="DZY229" s="19"/>
      <c r="DZZ229" s="28"/>
      <c r="EAA229" s="32"/>
      <c r="EAB229" s="20"/>
      <c r="EAC229" s="18"/>
      <c r="EAD229" s="19"/>
      <c r="EAE229" s="28"/>
      <c r="EAF229" s="32"/>
      <c r="EAG229" s="20"/>
      <c r="EAH229" s="18"/>
      <c r="EAI229" s="19"/>
      <c r="EAJ229" s="28"/>
      <c r="EAK229" s="32"/>
      <c r="EAL229" s="20"/>
      <c r="EAM229" s="18"/>
      <c r="EAN229" s="19"/>
      <c r="EAO229" s="28"/>
      <c r="EAP229" s="32"/>
      <c r="EAQ229" s="20"/>
      <c r="EAR229" s="18"/>
      <c r="EAS229" s="19"/>
      <c r="EAT229" s="28"/>
      <c r="EAU229" s="32"/>
      <c r="EAV229" s="20"/>
      <c r="EAW229" s="18"/>
      <c r="EAX229" s="19"/>
      <c r="EAY229" s="28"/>
      <c r="EAZ229" s="32"/>
      <c r="EBA229" s="20"/>
      <c r="EBB229" s="18"/>
      <c r="EBC229" s="19"/>
      <c r="EBD229" s="28"/>
      <c r="EBE229" s="32"/>
      <c r="EBF229" s="20"/>
      <c r="EBG229" s="18"/>
      <c r="EBH229" s="19"/>
      <c r="EBI229" s="28"/>
      <c r="EBJ229" s="32"/>
      <c r="EBK229" s="20"/>
      <c r="EBL229" s="18"/>
      <c r="EBM229" s="19"/>
      <c r="EBN229" s="28"/>
      <c r="EBO229" s="32"/>
      <c r="EBP229" s="20"/>
      <c r="EBQ229" s="18"/>
      <c r="EBR229" s="19"/>
      <c r="EBS229" s="28"/>
      <c r="EBT229" s="32"/>
      <c r="EBU229" s="20"/>
      <c r="EBV229" s="18"/>
      <c r="EBW229" s="19"/>
      <c r="EBX229" s="28"/>
      <c r="EBY229" s="32"/>
      <c r="EBZ229" s="20"/>
      <c r="ECA229" s="18"/>
      <c r="ECB229" s="19"/>
      <c r="ECC229" s="28"/>
      <c r="ECD229" s="32"/>
      <c r="ECE229" s="20"/>
      <c r="ECF229" s="18"/>
      <c r="ECG229" s="19"/>
      <c r="ECH229" s="28"/>
      <c r="ECI229" s="32"/>
      <c r="ECJ229" s="20"/>
      <c r="ECK229" s="18"/>
      <c r="ECL229" s="19"/>
      <c r="ECM229" s="28"/>
      <c r="ECN229" s="32"/>
      <c r="ECO229" s="20"/>
      <c r="ECP229" s="18"/>
      <c r="ECQ229" s="19"/>
      <c r="ECR229" s="28"/>
      <c r="ECS229" s="32"/>
      <c r="ECT229" s="20"/>
      <c r="ECU229" s="18"/>
      <c r="ECV229" s="19"/>
      <c r="ECW229" s="28"/>
      <c r="ECX229" s="32"/>
      <c r="ECY229" s="20"/>
      <c r="ECZ229" s="18"/>
      <c r="EDA229" s="19"/>
      <c r="EDB229" s="28"/>
      <c r="EDC229" s="32"/>
      <c r="EDD229" s="20"/>
      <c r="EDE229" s="18"/>
      <c r="EDF229" s="19"/>
      <c r="EDG229" s="28"/>
      <c r="EDH229" s="32"/>
      <c r="EDI229" s="20"/>
      <c r="EDJ229" s="18"/>
      <c r="EDK229" s="19"/>
      <c r="EDL229" s="28"/>
      <c r="EDM229" s="32"/>
      <c r="EDN229" s="20"/>
      <c r="EDO229" s="18"/>
      <c r="EDP229" s="19"/>
      <c r="EDQ229" s="28"/>
      <c r="EDR229" s="32"/>
      <c r="EDS229" s="20"/>
      <c r="EDT229" s="18"/>
      <c r="EDU229" s="19"/>
      <c r="EDV229" s="28"/>
      <c r="EDW229" s="32"/>
      <c r="EDX229" s="20"/>
      <c r="EDY229" s="18"/>
      <c r="EDZ229" s="19"/>
      <c r="EEA229" s="28"/>
      <c r="EEB229" s="32"/>
      <c r="EEC229" s="20"/>
      <c r="EED229" s="18"/>
      <c r="EEE229" s="19"/>
      <c r="EEF229" s="28"/>
      <c r="EEG229" s="32"/>
      <c r="EEH229" s="20"/>
      <c r="EEI229" s="18"/>
      <c r="EEJ229" s="19"/>
      <c r="EEK229" s="28"/>
      <c r="EEL229" s="32"/>
      <c r="EEM229" s="20"/>
      <c r="EEN229" s="18"/>
      <c r="EEO229" s="19"/>
      <c r="EEP229" s="28"/>
      <c r="EEQ229" s="32"/>
      <c r="EER229" s="20"/>
      <c r="EES229" s="18"/>
      <c r="EET229" s="19"/>
      <c r="EEU229" s="28"/>
      <c r="EEV229" s="32"/>
      <c r="EEW229" s="20"/>
      <c r="EEX229" s="18"/>
      <c r="EEY229" s="19"/>
      <c r="EEZ229" s="28"/>
      <c r="EFA229" s="32"/>
      <c r="EFB229" s="20"/>
      <c r="EFC229" s="18"/>
      <c r="EFD229" s="19"/>
      <c r="EFE229" s="28"/>
      <c r="EFF229" s="32"/>
      <c r="EFG229" s="20"/>
      <c r="EFH229" s="18"/>
      <c r="EFI229" s="19"/>
      <c r="EFJ229" s="28"/>
      <c r="EFK229" s="32"/>
      <c r="EFL229" s="20"/>
      <c r="EFM229" s="18"/>
      <c r="EFN229" s="19"/>
      <c r="EFO229" s="28"/>
      <c r="EFP229" s="32"/>
      <c r="EFQ229" s="20"/>
      <c r="EFR229" s="18"/>
      <c r="EFS229" s="19"/>
      <c r="EFT229" s="28"/>
      <c r="EFU229" s="32"/>
      <c r="EFV229" s="20"/>
      <c r="EFW229" s="18"/>
      <c r="EFX229" s="19"/>
      <c r="EFY229" s="28"/>
      <c r="EFZ229" s="32"/>
      <c r="EGA229" s="20"/>
      <c r="EGB229" s="18"/>
      <c r="EGC229" s="19"/>
      <c r="EGD229" s="28"/>
      <c r="EGE229" s="32"/>
      <c r="EGF229" s="20"/>
      <c r="EGG229" s="18"/>
      <c r="EGH229" s="19"/>
      <c r="EGI229" s="28"/>
      <c r="EGJ229" s="32"/>
      <c r="EGK229" s="20"/>
      <c r="EGL229" s="18"/>
      <c r="EGM229" s="19"/>
      <c r="EGN229" s="28"/>
      <c r="EGO229" s="32"/>
      <c r="EGP229" s="20"/>
      <c r="EGQ229" s="18"/>
      <c r="EGR229" s="19"/>
      <c r="EGS229" s="28"/>
      <c r="EGT229" s="32"/>
      <c r="EGU229" s="20"/>
      <c r="EGV229" s="18"/>
      <c r="EGW229" s="19"/>
      <c r="EGX229" s="28"/>
      <c r="EGY229" s="32"/>
      <c r="EGZ229" s="20"/>
      <c r="EHA229" s="18"/>
      <c r="EHB229" s="19"/>
      <c r="EHC229" s="28"/>
      <c r="EHD229" s="32"/>
      <c r="EHE229" s="20"/>
      <c r="EHF229" s="18"/>
      <c r="EHG229" s="19"/>
      <c r="EHH229" s="28"/>
      <c r="EHI229" s="32"/>
      <c r="EHJ229" s="20"/>
      <c r="EHK229" s="18"/>
      <c r="EHL229" s="19"/>
      <c r="EHM229" s="28"/>
      <c r="EHN229" s="32"/>
      <c r="EHO229" s="20"/>
      <c r="EHP229" s="18"/>
      <c r="EHQ229" s="19"/>
      <c r="EHR229" s="28"/>
      <c r="EHS229" s="32"/>
      <c r="EHT229" s="20"/>
      <c r="EHU229" s="18"/>
      <c r="EHV229" s="19"/>
      <c r="EHW229" s="28"/>
      <c r="EHX229" s="32"/>
      <c r="EHY229" s="20"/>
      <c r="EHZ229" s="18"/>
      <c r="EIA229" s="19"/>
      <c r="EIB229" s="28"/>
      <c r="EIC229" s="32"/>
      <c r="EID229" s="20"/>
      <c r="EIE229" s="18"/>
      <c r="EIF229" s="19"/>
      <c r="EIG229" s="28"/>
      <c r="EIH229" s="32"/>
      <c r="EII229" s="20"/>
      <c r="EIJ229" s="18"/>
      <c r="EIK229" s="19"/>
      <c r="EIL229" s="28"/>
      <c r="EIM229" s="32"/>
      <c r="EIN229" s="20"/>
      <c r="EIO229" s="18"/>
      <c r="EIP229" s="19"/>
      <c r="EIQ229" s="28"/>
      <c r="EIR229" s="32"/>
      <c r="EIS229" s="20"/>
      <c r="EIT229" s="18"/>
      <c r="EIU229" s="19"/>
      <c r="EIV229" s="28"/>
      <c r="EIW229" s="32"/>
      <c r="EIX229" s="20"/>
      <c r="EIY229" s="18"/>
      <c r="EIZ229" s="19"/>
      <c r="EJA229" s="28"/>
      <c r="EJB229" s="32"/>
      <c r="EJC229" s="20"/>
      <c r="EJD229" s="18"/>
      <c r="EJE229" s="19"/>
      <c r="EJF229" s="28"/>
      <c r="EJG229" s="32"/>
      <c r="EJH229" s="20"/>
      <c r="EJI229" s="18"/>
      <c r="EJJ229" s="19"/>
      <c r="EJK229" s="28"/>
      <c r="EJL229" s="32"/>
      <c r="EJM229" s="20"/>
      <c r="EJN229" s="18"/>
      <c r="EJO229" s="19"/>
      <c r="EJP229" s="28"/>
      <c r="EJQ229" s="32"/>
      <c r="EJR229" s="20"/>
      <c r="EJS229" s="18"/>
      <c r="EJT229" s="19"/>
      <c r="EJU229" s="28"/>
      <c r="EJV229" s="32"/>
      <c r="EJW229" s="20"/>
      <c r="EJX229" s="18"/>
      <c r="EJY229" s="19"/>
      <c r="EJZ229" s="28"/>
      <c r="EKA229" s="32"/>
      <c r="EKB229" s="20"/>
      <c r="EKC229" s="18"/>
      <c r="EKD229" s="19"/>
      <c r="EKE229" s="28"/>
      <c r="EKF229" s="32"/>
      <c r="EKG229" s="20"/>
      <c r="EKH229" s="18"/>
      <c r="EKI229" s="19"/>
      <c r="EKJ229" s="28"/>
      <c r="EKK229" s="32"/>
      <c r="EKL229" s="20"/>
      <c r="EKM229" s="18"/>
      <c r="EKN229" s="19"/>
      <c r="EKO229" s="28"/>
      <c r="EKP229" s="32"/>
      <c r="EKQ229" s="20"/>
      <c r="EKR229" s="18"/>
      <c r="EKS229" s="19"/>
      <c r="EKT229" s="28"/>
      <c r="EKU229" s="32"/>
      <c r="EKV229" s="20"/>
      <c r="EKW229" s="18"/>
      <c r="EKX229" s="19"/>
      <c r="EKY229" s="28"/>
      <c r="EKZ229" s="32"/>
      <c r="ELA229" s="20"/>
      <c r="ELB229" s="18"/>
      <c r="ELC229" s="19"/>
      <c r="ELD229" s="28"/>
      <c r="ELE229" s="32"/>
      <c r="ELF229" s="20"/>
      <c r="ELG229" s="18"/>
      <c r="ELH229" s="19"/>
      <c r="ELI229" s="28"/>
      <c r="ELJ229" s="32"/>
      <c r="ELK229" s="20"/>
      <c r="ELL229" s="18"/>
      <c r="ELM229" s="19"/>
      <c r="ELN229" s="28"/>
      <c r="ELO229" s="32"/>
      <c r="ELP229" s="20"/>
      <c r="ELQ229" s="18"/>
      <c r="ELR229" s="19"/>
      <c r="ELS229" s="28"/>
      <c r="ELT229" s="32"/>
      <c r="ELU229" s="20"/>
      <c r="ELV229" s="18"/>
      <c r="ELW229" s="19"/>
      <c r="ELX229" s="28"/>
      <c r="ELY229" s="32"/>
      <c r="ELZ229" s="20"/>
      <c r="EMA229" s="18"/>
      <c r="EMB229" s="19"/>
      <c r="EMC229" s="28"/>
      <c r="EMD229" s="32"/>
      <c r="EME229" s="20"/>
      <c r="EMF229" s="18"/>
      <c r="EMG229" s="19"/>
      <c r="EMH229" s="28"/>
      <c r="EMI229" s="32"/>
      <c r="EMJ229" s="20"/>
      <c r="EMK229" s="18"/>
      <c r="EML229" s="19"/>
      <c r="EMM229" s="28"/>
      <c r="EMN229" s="32"/>
      <c r="EMO229" s="20"/>
      <c r="EMP229" s="18"/>
      <c r="EMQ229" s="19"/>
      <c r="EMR229" s="28"/>
      <c r="EMS229" s="32"/>
      <c r="EMT229" s="20"/>
      <c r="EMU229" s="18"/>
      <c r="EMV229" s="19"/>
      <c r="EMW229" s="28"/>
      <c r="EMX229" s="32"/>
      <c r="EMY229" s="20"/>
      <c r="EMZ229" s="18"/>
      <c r="ENA229" s="19"/>
      <c r="ENB229" s="28"/>
      <c r="ENC229" s="32"/>
      <c r="END229" s="20"/>
      <c r="ENE229" s="18"/>
      <c r="ENF229" s="19"/>
      <c r="ENG229" s="28"/>
      <c r="ENH229" s="32"/>
      <c r="ENI229" s="20"/>
      <c r="ENJ229" s="18"/>
      <c r="ENK229" s="19"/>
      <c r="ENL229" s="28"/>
      <c r="ENM229" s="32"/>
      <c r="ENN229" s="20"/>
      <c r="ENO229" s="18"/>
      <c r="ENP229" s="19"/>
      <c r="ENQ229" s="28"/>
      <c r="ENR229" s="32"/>
      <c r="ENS229" s="20"/>
      <c r="ENT229" s="18"/>
      <c r="ENU229" s="19"/>
      <c r="ENV229" s="28"/>
      <c r="ENW229" s="32"/>
      <c r="ENX229" s="20"/>
      <c r="ENY229" s="18"/>
      <c r="ENZ229" s="19"/>
      <c r="EOA229" s="28"/>
      <c r="EOB229" s="32"/>
      <c r="EOC229" s="20"/>
      <c r="EOD229" s="18"/>
      <c r="EOE229" s="19"/>
      <c r="EOF229" s="28"/>
      <c r="EOG229" s="32"/>
      <c r="EOH229" s="20"/>
      <c r="EOI229" s="18"/>
      <c r="EOJ229" s="19"/>
      <c r="EOK229" s="28"/>
      <c r="EOL229" s="32"/>
      <c r="EOM229" s="20"/>
      <c r="EON229" s="18"/>
      <c r="EOO229" s="19"/>
      <c r="EOP229" s="28"/>
      <c r="EOQ229" s="32"/>
      <c r="EOR229" s="20"/>
      <c r="EOS229" s="18"/>
      <c r="EOT229" s="19"/>
      <c r="EOU229" s="28"/>
      <c r="EOV229" s="32"/>
      <c r="EOW229" s="20"/>
      <c r="EOX229" s="18"/>
      <c r="EOY229" s="19"/>
      <c r="EOZ229" s="28"/>
      <c r="EPA229" s="32"/>
      <c r="EPB229" s="20"/>
      <c r="EPC229" s="18"/>
      <c r="EPD229" s="19"/>
      <c r="EPE229" s="28"/>
      <c r="EPF229" s="32"/>
      <c r="EPG229" s="20"/>
      <c r="EPH229" s="18"/>
      <c r="EPI229" s="19"/>
      <c r="EPJ229" s="28"/>
      <c r="EPK229" s="32"/>
      <c r="EPL229" s="20"/>
      <c r="EPM229" s="18"/>
      <c r="EPN229" s="19"/>
      <c r="EPO229" s="28"/>
      <c r="EPP229" s="32"/>
      <c r="EPQ229" s="20"/>
      <c r="EPR229" s="18"/>
      <c r="EPS229" s="19"/>
      <c r="EPT229" s="28"/>
      <c r="EPU229" s="32"/>
      <c r="EPV229" s="20"/>
      <c r="EPW229" s="18"/>
      <c r="EPX229" s="19"/>
      <c r="EPY229" s="28"/>
      <c r="EPZ229" s="32"/>
      <c r="EQA229" s="20"/>
      <c r="EQB229" s="18"/>
      <c r="EQC229" s="19"/>
      <c r="EQD229" s="28"/>
      <c r="EQE229" s="32"/>
      <c r="EQF229" s="20"/>
      <c r="EQG229" s="18"/>
      <c r="EQH229" s="19"/>
      <c r="EQI229" s="28"/>
      <c r="EQJ229" s="32"/>
      <c r="EQK229" s="20"/>
      <c r="EQL229" s="18"/>
      <c r="EQM229" s="19"/>
      <c r="EQN229" s="28"/>
      <c r="EQO229" s="32"/>
      <c r="EQP229" s="20"/>
      <c r="EQQ229" s="18"/>
      <c r="EQR229" s="19"/>
      <c r="EQS229" s="28"/>
      <c r="EQT229" s="32"/>
      <c r="EQU229" s="20"/>
      <c r="EQV229" s="18"/>
      <c r="EQW229" s="19"/>
      <c r="EQX229" s="28"/>
      <c r="EQY229" s="32"/>
      <c r="EQZ229" s="20"/>
      <c r="ERA229" s="18"/>
      <c r="ERB229" s="19"/>
      <c r="ERC229" s="28"/>
      <c r="ERD229" s="32"/>
      <c r="ERE229" s="20"/>
      <c r="ERF229" s="18"/>
      <c r="ERG229" s="19"/>
      <c r="ERH229" s="28"/>
      <c r="ERI229" s="32"/>
      <c r="ERJ229" s="20"/>
      <c r="ERK229" s="18"/>
      <c r="ERL229" s="19"/>
      <c r="ERM229" s="28"/>
      <c r="ERN229" s="32"/>
      <c r="ERO229" s="20"/>
      <c r="ERP229" s="18"/>
      <c r="ERQ229" s="19"/>
      <c r="ERR229" s="28"/>
      <c r="ERS229" s="32"/>
      <c r="ERT229" s="20"/>
      <c r="ERU229" s="18"/>
      <c r="ERV229" s="19"/>
      <c r="ERW229" s="28"/>
      <c r="ERX229" s="32"/>
      <c r="ERY229" s="20"/>
      <c r="ERZ229" s="18"/>
      <c r="ESA229" s="19"/>
      <c r="ESB229" s="28"/>
      <c r="ESC229" s="32"/>
      <c r="ESD229" s="20"/>
      <c r="ESE229" s="18"/>
      <c r="ESF229" s="19"/>
      <c r="ESG229" s="28"/>
      <c r="ESH229" s="32"/>
      <c r="ESI229" s="20"/>
      <c r="ESJ229" s="18"/>
      <c r="ESK229" s="19"/>
      <c r="ESL229" s="28"/>
      <c r="ESM229" s="32"/>
      <c r="ESN229" s="20"/>
      <c r="ESO229" s="18"/>
      <c r="ESP229" s="19"/>
      <c r="ESQ229" s="28"/>
      <c r="ESR229" s="32"/>
      <c r="ESS229" s="20"/>
      <c r="EST229" s="18"/>
      <c r="ESU229" s="19"/>
      <c r="ESV229" s="28"/>
      <c r="ESW229" s="32"/>
      <c r="ESX229" s="20"/>
      <c r="ESY229" s="18"/>
      <c r="ESZ229" s="19"/>
      <c r="ETA229" s="28"/>
      <c r="ETB229" s="32"/>
      <c r="ETC229" s="20"/>
      <c r="ETD229" s="18"/>
      <c r="ETE229" s="19"/>
      <c r="ETF229" s="28"/>
      <c r="ETG229" s="32"/>
      <c r="ETH229" s="20"/>
      <c r="ETI229" s="18"/>
      <c r="ETJ229" s="19"/>
      <c r="ETK229" s="28"/>
      <c r="ETL229" s="32"/>
      <c r="ETM229" s="20"/>
      <c r="ETN229" s="18"/>
      <c r="ETO229" s="19"/>
      <c r="ETP229" s="28"/>
      <c r="ETQ229" s="32"/>
      <c r="ETR229" s="20"/>
      <c r="ETS229" s="18"/>
      <c r="ETT229" s="19"/>
      <c r="ETU229" s="28"/>
      <c r="ETV229" s="32"/>
      <c r="ETW229" s="20"/>
      <c r="ETX229" s="18"/>
      <c r="ETY229" s="19"/>
      <c r="ETZ229" s="28"/>
      <c r="EUA229" s="32"/>
      <c r="EUB229" s="20"/>
      <c r="EUC229" s="18"/>
      <c r="EUD229" s="19"/>
      <c r="EUE229" s="28"/>
      <c r="EUF229" s="32"/>
      <c r="EUG229" s="20"/>
      <c r="EUH229" s="18"/>
      <c r="EUI229" s="19"/>
      <c r="EUJ229" s="28"/>
      <c r="EUK229" s="32"/>
      <c r="EUL229" s="20"/>
      <c r="EUM229" s="18"/>
      <c r="EUN229" s="19"/>
      <c r="EUO229" s="28"/>
      <c r="EUP229" s="32"/>
      <c r="EUQ229" s="20"/>
      <c r="EUR229" s="18"/>
      <c r="EUS229" s="19"/>
      <c r="EUT229" s="28"/>
      <c r="EUU229" s="32"/>
      <c r="EUV229" s="20"/>
      <c r="EUW229" s="18"/>
      <c r="EUX229" s="19"/>
      <c r="EUY229" s="28"/>
      <c r="EUZ229" s="32"/>
      <c r="EVA229" s="20"/>
      <c r="EVB229" s="18"/>
      <c r="EVC229" s="19"/>
      <c r="EVD229" s="28"/>
      <c r="EVE229" s="32"/>
      <c r="EVF229" s="20"/>
      <c r="EVG229" s="18"/>
      <c r="EVH229" s="19"/>
      <c r="EVI229" s="28"/>
      <c r="EVJ229" s="32"/>
      <c r="EVK229" s="20"/>
      <c r="EVL229" s="18"/>
      <c r="EVM229" s="19"/>
      <c r="EVN229" s="28"/>
      <c r="EVO229" s="32"/>
      <c r="EVP229" s="20"/>
      <c r="EVQ229" s="18"/>
      <c r="EVR229" s="19"/>
      <c r="EVS229" s="28"/>
      <c r="EVT229" s="32"/>
      <c r="EVU229" s="20"/>
      <c r="EVV229" s="18"/>
      <c r="EVW229" s="19"/>
      <c r="EVX229" s="28"/>
      <c r="EVY229" s="32"/>
      <c r="EVZ229" s="20"/>
      <c r="EWA229" s="18"/>
      <c r="EWB229" s="19"/>
      <c r="EWC229" s="28"/>
      <c r="EWD229" s="32"/>
      <c r="EWE229" s="20"/>
      <c r="EWF229" s="18"/>
      <c r="EWG229" s="19"/>
      <c r="EWH229" s="28"/>
      <c r="EWI229" s="32"/>
      <c r="EWJ229" s="20"/>
      <c r="EWK229" s="18"/>
      <c r="EWL229" s="19"/>
      <c r="EWM229" s="28"/>
      <c r="EWN229" s="32"/>
      <c r="EWO229" s="20"/>
      <c r="EWP229" s="18"/>
      <c r="EWQ229" s="19"/>
      <c r="EWR229" s="28"/>
      <c r="EWS229" s="32"/>
      <c r="EWT229" s="20"/>
      <c r="EWU229" s="18"/>
      <c r="EWV229" s="19"/>
      <c r="EWW229" s="28"/>
      <c r="EWX229" s="32"/>
      <c r="EWY229" s="20"/>
      <c r="EWZ229" s="18"/>
      <c r="EXA229" s="19"/>
      <c r="EXB229" s="28"/>
      <c r="EXC229" s="32"/>
      <c r="EXD229" s="20"/>
      <c r="EXE229" s="18"/>
      <c r="EXF229" s="19"/>
      <c r="EXG229" s="28"/>
      <c r="EXH229" s="32"/>
      <c r="EXI229" s="20"/>
      <c r="EXJ229" s="18"/>
      <c r="EXK229" s="19"/>
      <c r="EXL229" s="28"/>
      <c r="EXM229" s="32"/>
      <c r="EXN229" s="20"/>
      <c r="EXO229" s="18"/>
      <c r="EXP229" s="19"/>
      <c r="EXQ229" s="28"/>
      <c r="EXR229" s="32"/>
      <c r="EXS229" s="20"/>
      <c r="EXT229" s="18"/>
      <c r="EXU229" s="19"/>
      <c r="EXV229" s="28"/>
      <c r="EXW229" s="32"/>
      <c r="EXX229" s="20"/>
      <c r="EXY229" s="18"/>
      <c r="EXZ229" s="19"/>
      <c r="EYA229" s="28"/>
      <c r="EYB229" s="32"/>
      <c r="EYC229" s="20"/>
      <c r="EYD229" s="18"/>
      <c r="EYE229" s="19"/>
      <c r="EYF229" s="28"/>
      <c r="EYG229" s="32"/>
      <c r="EYH229" s="20"/>
      <c r="EYI229" s="18"/>
      <c r="EYJ229" s="19"/>
      <c r="EYK229" s="28"/>
      <c r="EYL229" s="32"/>
      <c r="EYM229" s="20"/>
      <c r="EYN229" s="18"/>
      <c r="EYO229" s="19"/>
      <c r="EYP229" s="28"/>
      <c r="EYQ229" s="32"/>
      <c r="EYR229" s="20"/>
      <c r="EYS229" s="18"/>
      <c r="EYT229" s="19"/>
      <c r="EYU229" s="28"/>
      <c r="EYV229" s="32"/>
      <c r="EYW229" s="20"/>
      <c r="EYX229" s="18"/>
      <c r="EYY229" s="19"/>
      <c r="EYZ229" s="28"/>
      <c r="EZA229" s="32"/>
      <c r="EZB229" s="20"/>
      <c r="EZC229" s="18"/>
      <c r="EZD229" s="19"/>
      <c r="EZE229" s="28"/>
      <c r="EZF229" s="32"/>
      <c r="EZG229" s="20"/>
      <c r="EZH229" s="18"/>
      <c r="EZI229" s="19"/>
      <c r="EZJ229" s="28"/>
      <c r="EZK229" s="32"/>
      <c r="EZL229" s="20"/>
      <c r="EZM229" s="18"/>
      <c r="EZN229" s="19"/>
      <c r="EZO229" s="28"/>
      <c r="EZP229" s="32"/>
      <c r="EZQ229" s="20"/>
      <c r="EZR229" s="18"/>
      <c r="EZS229" s="19"/>
      <c r="EZT229" s="28"/>
      <c r="EZU229" s="32"/>
      <c r="EZV229" s="20"/>
      <c r="EZW229" s="18"/>
      <c r="EZX229" s="19"/>
      <c r="EZY229" s="28"/>
      <c r="EZZ229" s="32"/>
      <c r="FAA229" s="20"/>
      <c r="FAB229" s="18"/>
      <c r="FAC229" s="19"/>
      <c r="FAD229" s="28"/>
      <c r="FAE229" s="32"/>
      <c r="FAF229" s="20"/>
      <c r="FAG229" s="18"/>
      <c r="FAH229" s="19"/>
      <c r="FAI229" s="28"/>
      <c r="FAJ229" s="32"/>
      <c r="FAK229" s="20"/>
      <c r="FAL229" s="18"/>
      <c r="FAM229" s="19"/>
      <c r="FAN229" s="28"/>
      <c r="FAO229" s="32"/>
      <c r="FAP229" s="20"/>
      <c r="FAQ229" s="18"/>
      <c r="FAR229" s="19"/>
      <c r="FAS229" s="28"/>
      <c r="FAT229" s="32"/>
      <c r="FAU229" s="20"/>
      <c r="FAV229" s="18"/>
      <c r="FAW229" s="19"/>
      <c r="FAX229" s="28"/>
      <c r="FAY229" s="32"/>
      <c r="FAZ229" s="20"/>
      <c r="FBA229" s="18"/>
      <c r="FBB229" s="19"/>
      <c r="FBC229" s="28"/>
      <c r="FBD229" s="32"/>
      <c r="FBE229" s="20"/>
      <c r="FBF229" s="18"/>
      <c r="FBG229" s="19"/>
      <c r="FBH229" s="28"/>
      <c r="FBI229" s="32"/>
      <c r="FBJ229" s="20"/>
      <c r="FBK229" s="18"/>
      <c r="FBL229" s="19"/>
      <c r="FBM229" s="28"/>
      <c r="FBN229" s="32"/>
      <c r="FBO229" s="20"/>
      <c r="FBP229" s="18"/>
      <c r="FBQ229" s="19"/>
      <c r="FBR229" s="28"/>
      <c r="FBS229" s="32"/>
      <c r="FBT229" s="20"/>
      <c r="FBU229" s="18"/>
      <c r="FBV229" s="19"/>
      <c r="FBW229" s="28"/>
      <c r="FBX229" s="32"/>
      <c r="FBY229" s="20"/>
      <c r="FBZ229" s="18"/>
      <c r="FCA229" s="19"/>
      <c r="FCB229" s="28"/>
      <c r="FCC229" s="32"/>
      <c r="FCD229" s="20"/>
      <c r="FCE229" s="18"/>
      <c r="FCF229" s="19"/>
      <c r="FCG229" s="28"/>
      <c r="FCH229" s="32"/>
      <c r="FCI229" s="20"/>
      <c r="FCJ229" s="18"/>
      <c r="FCK229" s="19"/>
      <c r="FCL229" s="28"/>
      <c r="FCM229" s="32"/>
      <c r="FCN229" s="20"/>
      <c r="FCO229" s="18"/>
      <c r="FCP229" s="19"/>
      <c r="FCQ229" s="28"/>
      <c r="FCR229" s="32"/>
      <c r="FCS229" s="20"/>
      <c r="FCT229" s="18"/>
      <c r="FCU229" s="19"/>
      <c r="FCV229" s="28"/>
      <c r="FCW229" s="32"/>
      <c r="FCX229" s="20"/>
      <c r="FCY229" s="18"/>
      <c r="FCZ229" s="19"/>
      <c r="FDA229" s="28"/>
      <c r="FDB229" s="32"/>
      <c r="FDC229" s="20"/>
      <c r="FDD229" s="18"/>
      <c r="FDE229" s="19"/>
      <c r="FDF229" s="28"/>
      <c r="FDG229" s="32"/>
      <c r="FDH229" s="20"/>
      <c r="FDI229" s="18"/>
      <c r="FDJ229" s="19"/>
      <c r="FDK229" s="28"/>
      <c r="FDL229" s="32"/>
      <c r="FDM229" s="20"/>
      <c r="FDN229" s="18"/>
      <c r="FDO229" s="19"/>
      <c r="FDP229" s="28"/>
      <c r="FDQ229" s="32"/>
      <c r="FDR229" s="20"/>
      <c r="FDS229" s="18"/>
      <c r="FDT229" s="19"/>
      <c r="FDU229" s="28"/>
      <c r="FDV229" s="32"/>
      <c r="FDW229" s="20"/>
      <c r="FDX229" s="18"/>
      <c r="FDY229" s="19"/>
      <c r="FDZ229" s="28"/>
      <c r="FEA229" s="32"/>
      <c r="FEB229" s="20"/>
      <c r="FEC229" s="18"/>
      <c r="FED229" s="19"/>
      <c r="FEE229" s="28"/>
      <c r="FEF229" s="32"/>
      <c r="FEG229" s="20"/>
      <c r="FEH229" s="18"/>
      <c r="FEI229" s="19"/>
      <c r="FEJ229" s="28"/>
      <c r="FEK229" s="32"/>
      <c r="FEL229" s="20"/>
      <c r="FEM229" s="18"/>
      <c r="FEN229" s="19"/>
      <c r="FEO229" s="28"/>
      <c r="FEP229" s="32"/>
      <c r="FEQ229" s="20"/>
      <c r="FER229" s="18"/>
      <c r="FES229" s="19"/>
      <c r="FET229" s="28"/>
      <c r="FEU229" s="32"/>
      <c r="FEV229" s="20"/>
      <c r="FEW229" s="18"/>
      <c r="FEX229" s="19"/>
      <c r="FEY229" s="28"/>
      <c r="FEZ229" s="32"/>
      <c r="FFA229" s="20"/>
      <c r="FFB229" s="18"/>
      <c r="FFC229" s="19"/>
      <c r="FFD229" s="28"/>
      <c r="FFE229" s="32"/>
      <c r="FFF229" s="20"/>
      <c r="FFG229" s="18"/>
      <c r="FFH229" s="19"/>
      <c r="FFI229" s="28"/>
      <c r="FFJ229" s="32"/>
      <c r="FFK229" s="20"/>
      <c r="FFL229" s="18"/>
      <c r="FFM229" s="19"/>
      <c r="FFN229" s="28"/>
      <c r="FFO229" s="32"/>
      <c r="FFP229" s="20"/>
      <c r="FFQ229" s="18"/>
      <c r="FFR229" s="19"/>
      <c r="FFS229" s="28"/>
      <c r="FFT229" s="32"/>
      <c r="FFU229" s="20"/>
      <c r="FFV229" s="18"/>
      <c r="FFW229" s="19"/>
      <c r="FFX229" s="28"/>
      <c r="FFY229" s="32"/>
      <c r="FFZ229" s="20"/>
      <c r="FGA229" s="18"/>
      <c r="FGB229" s="19"/>
      <c r="FGC229" s="28"/>
      <c r="FGD229" s="32"/>
      <c r="FGE229" s="20"/>
      <c r="FGF229" s="18"/>
      <c r="FGG229" s="19"/>
      <c r="FGH229" s="28"/>
      <c r="FGI229" s="32"/>
      <c r="FGJ229" s="20"/>
      <c r="FGK229" s="18"/>
      <c r="FGL229" s="19"/>
      <c r="FGM229" s="28"/>
      <c r="FGN229" s="32"/>
      <c r="FGO229" s="20"/>
      <c r="FGP229" s="18"/>
      <c r="FGQ229" s="19"/>
      <c r="FGR229" s="28"/>
      <c r="FGS229" s="32"/>
      <c r="FGT229" s="20"/>
      <c r="FGU229" s="18"/>
      <c r="FGV229" s="19"/>
      <c r="FGW229" s="28"/>
      <c r="FGX229" s="32"/>
      <c r="FGY229" s="20"/>
      <c r="FGZ229" s="18"/>
      <c r="FHA229" s="19"/>
      <c r="FHB229" s="28"/>
      <c r="FHC229" s="32"/>
      <c r="FHD229" s="20"/>
      <c r="FHE229" s="18"/>
      <c r="FHF229" s="19"/>
      <c r="FHG229" s="28"/>
      <c r="FHH229" s="32"/>
      <c r="FHI229" s="20"/>
      <c r="FHJ229" s="18"/>
      <c r="FHK229" s="19"/>
      <c r="FHL229" s="28"/>
      <c r="FHM229" s="32"/>
      <c r="FHN229" s="20"/>
      <c r="FHO229" s="18"/>
      <c r="FHP229" s="19"/>
      <c r="FHQ229" s="28"/>
      <c r="FHR229" s="32"/>
      <c r="FHS229" s="20"/>
      <c r="FHT229" s="18"/>
      <c r="FHU229" s="19"/>
      <c r="FHV229" s="28"/>
      <c r="FHW229" s="32"/>
      <c r="FHX229" s="20"/>
      <c r="FHY229" s="18"/>
      <c r="FHZ229" s="19"/>
      <c r="FIA229" s="28"/>
      <c r="FIB229" s="32"/>
      <c r="FIC229" s="20"/>
      <c r="FID229" s="18"/>
      <c r="FIE229" s="19"/>
      <c r="FIF229" s="28"/>
      <c r="FIG229" s="32"/>
      <c r="FIH229" s="20"/>
      <c r="FII229" s="18"/>
      <c r="FIJ229" s="19"/>
      <c r="FIK229" s="28"/>
      <c r="FIL229" s="32"/>
      <c r="FIM229" s="20"/>
      <c r="FIN229" s="18"/>
      <c r="FIO229" s="19"/>
      <c r="FIP229" s="28"/>
      <c r="FIQ229" s="32"/>
      <c r="FIR229" s="20"/>
      <c r="FIS229" s="18"/>
      <c r="FIT229" s="19"/>
      <c r="FIU229" s="28"/>
      <c r="FIV229" s="32"/>
      <c r="FIW229" s="20"/>
      <c r="FIX229" s="18"/>
      <c r="FIY229" s="19"/>
      <c r="FIZ229" s="28"/>
      <c r="FJA229" s="32"/>
      <c r="FJB229" s="20"/>
      <c r="FJC229" s="18"/>
      <c r="FJD229" s="19"/>
      <c r="FJE229" s="28"/>
      <c r="FJF229" s="32"/>
      <c r="FJG229" s="20"/>
      <c r="FJH229" s="18"/>
      <c r="FJI229" s="19"/>
      <c r="FJJ229" s="28"/>
      <c r="FJK229" s="32"/>
      <c r="FJL229" s="20"/>
      <c r="FJM229" s="18"/>
      <c r="FJN229" s="19"/>
      <c r="FJO229" s="28"/>
      <c r="FJP229" s="32"/>
      <c r="FJQ229" s="20"/>
      <c r="FJR229" s="18"/>
      <c r="FJS229" s="19"/>
      <c r="FJT229" s="28"/>
      <c r="FJU229" s="32"/>
      <c r="FJV229" s="20"/>
      <c r="FJW229" s="18"/>
      <c r="FJX229" s="19"/>
      <c r="FJY229" s="28"/>
      <c r="FJZ229" s="32"/>
      <c r="FKA229" s="20"/>
      <c r="FKB229" s="18"/>
      <c r="FKC229" s="19"/>
      <c r="FKD229" s="28"/>
      <c r="FKE229" s="32"/>
      <c r="FKF229" s="20"/>
      <c r="FKG229" s="18"/>
      <c r="FKH229" s="19"/>
      <c r="FKI229" s="28"/>
      <c r="FKJ229" s="32"/>
      <c r="FKK229" s="20"/>
      <c r="FKL229" s="18"/>
      <c r="FKM229" s="19"/>
      <c r="FKN229" s="28"/>
      <c r="FKO229" s="32"/>
      <c r="FKP229" s="20"/>
      <c r="FKQ229" s="18"/>
      <c r="FKR229" s="19"/>
      <c r="FKS229" s="28"/>
      <c r="FKT229" s="32"/>
      <c r="FKU229" s="20"/>
      <c r="FKV229" s="18"/>
      <c r="FKW229" s="19"/>
      <c r="FKX229" s="28"/>
      <c r="FKY229" s="32"/>
      <c r="FKZ229" s="20"/>
      <c r="FLA229" s="18"/>
      <c r="FLB229" s="19"/>
      <c r="FLC229" s="28"/>
      <c r="FLD229" s="32"/>
      <c r="FLE229" s="20"/>
      <c r="FLF229" s="18"/>
      <c r="FLG229" s="19"/>
      <c r="FLH229" s="28"/>
      <c r="FLI229" s="32"/>
      <c r="FLJ229" s="20"/>
      <c r="FLK229" s="18"/>
      <c r="FLL229" s="19"/>
      <c r="FLM229" s="28"/>
      <c r="FLN229" s="32"/>
      <c r="FLO229" s="20"/>
      <c r="FLP229" s="18"/>
      <c r="FLQ229" s="19"/>
      <c r="FLR229" s="28"/>
      <c r="FLS229" s="32"/>
      <c r="FLT229" s="20"/>
      <c r="FLU229" s="18"/>
      <c r="FLV229" s="19"/>
      <c r="FLW229" s="28"/>
      <c r="FLX229" s="32"/>
      <c r="FLY229" s="20"/>
      <c r="FLZ229" s="18"/>
      <c r="FMA229" s="19"/>
      <c r="FMB229" s="28"/>
      <c r="FMC229" s="32"/>
      <c r="FMD229" s="20"/>
      <c r="FME229" s="18"/>
      <c r="FMF229" s="19"/>
      <c r="FMG229" s="28"/>
      <c r="FMH229" s="32"/>
      <c r="FMI229" s="20"/>
      <c r="FMJ229" s="18"/>
      <c r="FMK229" s="19"/>
      <c r="FML229" s="28"/>
      <c r="FMM229" s="32"/>
      <c r="FMN229" s="20"/>
      <c r="FMO229" s="18"/>
      <c r="FMP229" s="19"/>
      <c r="FMQ229" s="28"/>
      <c r="FMR229" s="32"/>
      <c r="FMS229" s="20"/>
      <c r="FMT229" s="18"/>
      <c r="FMU229" s="19"/>
      <c r="FMV229" s="28"/>
      <c r="FMW229" s="32"/>
      <c r="FMX229" s="20"/>
      <c r="FMY229" s="18"/>
      <c r="FMZ229" s="19"/>
      <c r="FNA229" s="28"/>
      <c r="FNB229" s="32"/>
      <c r="FNC229" s="20"/>
      <c r="FND229" s="18"/>
      <c r="FNE229" s="19"/>
      <c r="FNF229" s="28"/>
      <c r="FNG229" s="32"/>
      <c r="FNH229" s="20"/>
      <c r="FNI229" s="18"/>
      <c r="FNJ229" s="19"/>
      <c r="FNK229" s="28"/>
      <c r="FNL229" s="32"/>
      <c r="FNM229" s="20"/>
      <c r="FNN229" s="18"/>
      <c r="FNO229" s="19"/>
      <c r="FNP229" s="28"/>
      <c r="FNQ229" s="32"/>
      <c r="FNR229" s="20"/>
      <c r="FNS229" s="18"/>
      <c r="FNT229" s="19"/>
      <c r="FNU229" s="28"/>
      <c r="FNV229" s="32"/>
      <c r="FNW229" s="20"/>
      <c r="FNX229" s="18"/>
      <c r="FNY229" s="19"/>
      <c r="FNZ229" s="28"/>
      <c r="FOA229" s="32"/>
      <c r="FOB229" s="20"/>
      <c r="FOC229" s="18"/>
      <c r="FOD229" s="19"/>
      <c r="FOE229" s="28"/>
      <c r="FOF229" s="32"/>
      <c r="FOG229" s="20"/>
      <c r="FOH229" s="18"/>
      <c r="FOI229" s="19"/>
      <c r="FOJ229" s="28"/>
      <c r="FOK229" s="32"/>
      <c r="FOL229" s="20"/>
      <c r="FOM229" s="18"/>
      <c r="FON229" s="19"/>
      <c r="FOO229" s="28"/>
      <c r="FOP229" s="32"/>
      <c r="FOQ229" s="20"/>
      <c r="FOR229" s="18"/>
      <c r="FOS229" s="19"/>
      <c r="FOT229" s="28"/>
      <c r="FOU229" s="32"/>
      <c r="FOV229" s="20"/>
      <c r="FOW229" s="18"/>
      <c r="FOX229" s="19"/>
      <c r="FOY229" s="28"/>
      <c r="FOZ229" s="32"/>
      <c r="FPA229" s="20"/>
      <c r="FPB229" s="18"/>
      <c r="FPC229" s="19"/>
      <c r="FPD229" s="28"/>
      <c r="FPE229" s="32"/>
      <c r="FPF229" s="20"/>
      <c r="FPG229" s="18"/>
      <c r="FPH229" s="19"/>
      <c r="FPI229" s="28"/>
      <c r="FPJ229" s="32"/>
      <c r="FPK229" s="20"/>
      <c r="FPL229" s="18"/>
      <c r="FPM229" s="19"/>
      <c r="FPN229" s="28"/>
      <c r="FPO229" s="32"/>
      <c r="FPP229" s="20"/>
      <c r="FPQ229" s="18"/>
      <c r="FPR229" s="19"/>
      <c r="FPS229" s="28"/>
      <c r="FPT229" s="32"/>
      <c r="FPU229" s="20"/>
      <c r="FPV229" s="18"/>
      <c r="FPW229" s="19"/>
      <c r="FPX229" s="28"/>
      <c r="FPY229" s="32"/>
      <c r="FPZ229" s="20"/>
      <c r="FQA229" s="18"/>
      <c r="FQB229" s="19"/>
      <c r="FQC229" s="28"/>
      <c r="FQD229" s="32"/>
      <c r="FQE229" s="20"/>
      <c r="FQF229" s="18"/>
      <c r="FQG229" s="19"/>
      <c r="FQH229" s="28"/>
      <c r="FQI229" s="32"/>
      <c r="FQJ229" s="20"/>
      <c r="FQK229" s="18"/>
      <c r="FQL229" s="19"/>
      <c r="FQM229" s="28"/>
      <c r="FQN229" s="32"/>
      <c r="FQO229" s="20"/>
      <c r="FQP229" s="18"/>
      <c r="FQQ229" s="19"/>
      <c r="FQR229" s="28"/>
      <c r="FQS229" s="32"/>
      <c r="FQT229" s="20"/>
      <c r="FQU229" s="18"/>
      <c r="FQV229" s="19"/>
      <c r="FQW229" s="28"/>
      <c r="FQX229" s="32"/>
      <c r="FQY229" s="20"/>
      <c r="FQZ229" s="18"/>
      <c r="FRA229" s="19"/>
      <c r="FRB229" s="28"/>
      <c r="FRC229" s="32"/>
      <c r="FRD229" s="20"/>
      <c r="FRE229" s="18"/>
      <c r="FRF229" s="19"/>
      <c r="FRG229" s="28"/>
      <c r="FRH229" s="32"/>
      <c r="FRI229" s="20"/>
      <c r="FRJ229" s="18"/>
      <c r="FRK229" s="19"/>
      <c r="FRL229" s="28"/>
      <c r="FRM229" s="32"/>
      <c r="FRN229" s="20"/>
      <c r="FRO229" s="18"/>
      <c r="FRP229" s="19"/>
      <c r="FRQ229" s="28"/>
      <c r="FRR229" s="32"/>
      <c r="FRS229" s="20"/>
      <c r="FRT229" s="18"/>
      <c r="FRU229" s="19"/>
      <c r="FRV229" s="28"/>
      <c r="FRW229" s="32"/>
      <c r="FRX229" s="20"/>
      <c r="FRY229" s="18"/>
      <c r="FRZ229" s="19"/>
      <c r="FSA229" s="28"/>
      <c r="FSB229" s="32"/>
      <c r="FSC229" s="20"/>
      <c r="FSD229" s="18"/>
      <c r="FSE229" s="19"/>
      <c r="FSF229" s="28"/>
      <c r="FSG229" s="32"/>
      <c r="FSH229" s="20"/>
      <c r="FSI229" s="18"/>
      <c r="FSJ229" s="19"/>
      <c r="FSK229" s="28"/>
      <c r="FSL229" s="32"/>
      <c r="FSM229" s="20"/>
      <c r="FSN229" s="18"/>
      <c r="FSO229" s="19"/>
      <c r="FSP229" s="28"/>
      <c r="FSQ229" s="32"/>
      <c r="FSR229" s="20"/>
      <c r="FSS229" s="18"/>
      <c r="FST229" s="19"/>
      <c r="FSU229" s="28"/>
      <c r="FSV229" s="32"/>
      <c r="FSW229" s="20"/>
      <c r="FSX229" s="18"/>
      <c r="FSY229" s="19"/>
      <c r="FSZ229" s="28"/>
      <c r="FTA229" s="32"/>
      <c r="FTB229" s="20"/>
      <c r="FTC229" s="18"/>
      <c r="FTD229" s="19"/>
      <c r="FTE229" s="28"/>
      <c r="FTF229" s="32"/>
      <c r="FTG229" s="20"/>
      <c r="FTH229" s="18"/>
      <c r="FTI229" s="19"/>
      <c r="FTJ229" s="28"/>
      <c r="FTK229" s="32"/>
      <c r="FTL229" s="20"/>
      <c r="FTM229" s="18"/>
      <c r="FTN229" s="19"/>
      <c r="FTO229" s="28"/>
      <c r="FTP229" s="32"/>
      <c r="FTQ229" s="20"/>
      <c r="FTR229" s="18"/>
      <c r="FTS229" s="19"/>
      <c r="FTT229" s="28"/>
      <c r="FTU229" s="32"/>
      <c r="FTV229" s="20"/>
      <c r="FTW229" s="18"/>
      <c r="FTX229" s="19"/>
      <c r="FTY229" s="28"/>
      <c r="FTZ229" s="32"/>
      <c r="FUA229" s="20"/>
      <c r="FUB229" s="18"/>
      <c r="FUC229" s="19"/>
      <c r="FUD229" s="28"/>
      <c r="FUE229" s="32"/>
      <c r="FUF229" s="20"/>
      <c r="FUG229" s="18"/>
      <c r="FUH229" s="19"/>
      <c r="FUI229" s="28"/>
      <c r="FUJ229" s="32"/>
      <c r="FUK229" s="20"/>
      <c r="FUL229" s="18"/>
      <c r="FUM229" s="19"/>
      <c r="FUN229" s="28"/>
      <c r="FUO229" s="32"/>
      <c r="FUP229" s="20"/>
      <c r="FUQ229" s="18"/>
      <c r="FUR229" s="19"/>
      <c r="FUS229" s="28"/>
      <c r="FUT229" s="32"/>
      <c r="FUU229" s="20"/>
      <c r="FUV229" s="18"/>
      <c r="FUW229" s="19"/>
      <c r="FUX229" s="28"/>
      <c r="FUY229" s="32"/>
      <c r="FUZ229" s="20"/>
      <c r="FVA229" s="18"/>
      <c r="FVB229" s="19"/>
      <c r="FVC229" s="28"/>
      <c r="FVD229" s="32"/>
      <c r="FVE229" s="20"/>
      <c r="FVF229" s="18"/>
      <c r="FVG229" s="19"/>
      <c r="FVH229" s="28"/>
      <c r="FVI229" s="32"/>
      <c r="FVJ229" s="20"/>
      <c r="FVK229" s="18"/>
      <c r="FVL229" s="19"/>
      <c r="FVM229" s="28"/>
      <c r="FVN229" s="32"/>
      <c r="FVO229" s="20"/>
      <c r="FVP229" s="18"/>
      <c r="FVQ229" s="19"/>
      <c r="FVR229" s="28"/>
      <c r="FVS229" s="32"/>
      <c r="FVT229" s="20"/>
      <c r="FVU229" s="18"/>
      <c r="FVV229" s="19"/>
      <c r="FVW229" s="28"/>
      <c r="FVX229" s="32"/>
      <c r="FVY229" s="20"/>
      <c r="FVZ229" s="18"/>
      <c r="FWA229" s="19"/>
      <c r="FWB229" s="28"/>
      <c r="FWC229" s="32"/>
      <c r="FWD229" s="20"/>
      <c r="FWE229" s="18"/>
      <c r="FWF229" s="19"/>
      <c r="FWG229" s="28"/>
      <c r="FWH229" s="32"/>
      <c r="FWI229" s="20"/>
      <c r="FWJ229" s="18"/>
      <c r="FWK229" s="19"/>
      <c r="FWL229" s="28"/>
      <c r="FWM229" s="32"/>
      <c r="FWN229" s="20"/>
      <c r="FWO229" s="18"/>
      <c r="FWP229" s="19"/>
      <c r="FWQ229" s="28"/>
      <c r="FWR229" s="32"/>
      <c r="FWS229" s="20"/>
      <c r="FWT229" s="18"/>
      <c r="FWU229" s="19"/>
      <c r="FWV229" s="28"/>
      <c r="FWW229" s="32"/>
      <c r="FWX229" s="20"/>
      <c r="FWY229" s="18"/>
      <c r="FWZ229" s="19"/>
      <c r="FXA229" s="28"/>
      <c r="FXB229" s="32"/>
      <c r="FXC229" s="20"/>
      <c r="FXD229" s="18"/>
      <c r="FXE229" s="19"/>
      <c r="FXF229" s="28"/>
      <c r="FXG229" s="32"/>
      <c r="FXH229" s="20"/>
      <c r="FXI229" s="18"/>
      <c r="FXJ229" s="19"/>
      <c r="FXK229" s="28"/>
      <c r="FXL229" s="32"/>
      <c r="FXM229" s="20"/>
      <c r="FXN229" s="18"/>
      <c r="FXO229" s="19"/>
      <c r="FXP229" s="28"/>
      <c r="FXQ229" s="32"/>
      <c r="FXR229" s="20"/>
      <c r="FXS229" s="18"/>
      <c r="FXT229" s="19"/>
      <c r="FXU229" s="28"/>
      <c r="FXV229" s="32"/>
      <c r="FXW229" s="20"/>
      <c r="FXX229" s="18"/>
      <c r="FXY229" s="19"/>
      <c r="FXZ229" s="28"/>
      <c r="FYA229" s="32"/>
      <c r="FYB229" s="20"/>
      <c r="FYC229" s="18"/>
      <c r="FYD229" s="19"/>
      <c r="FYE229" s="28"/>
      <c r="FYF229" s="32"/>
      <c r="FYG229" s="20"/>
      <c r="FYH229" s="18"/>
      <c r="FYI229" s="19"/>
      <c r="FYJ229" s="28"/>
      <c r="FYK229" s="32"/>
      <c r="FYL229" s="20"/>
      <c r="FYM229" s="18"/>
      <c r="FYN229" s="19"/>
      <c r="FYO229" s="28"/>
      <c r="FYP229" s="32"/>
      <c r="FYQ229" s="20"/>
      <c r="FYR229" s="18"/>
      <c r="FYS229" s="19"/>
      <c r="FYT229" s="28"/>
      <c r="FYU229" s="32"/>
      <c r="FYV229" s="20"/>
      <c r="FYW229" s="18"/>
      <c r="FYX229" s="19"/>
      <c r="FYY229" s="28"/>
      <c r="FYZ229" s="32"/>
      <c r="FZA229" s="20"/>
      <c r="FZB229" s="18"/>
      <c r="FZC229" s="19"/>
      <c r="FZD229" s="28"/>
      <c r="FZE229" s="32"/>
      <c r="FZF229" s="20"/>
      <c r="FZG229" s="18"/>
      <c r="FZH229" s="19"/>
      <c r="FZI229" s="28"/>
      <c r="FZJ229" s="32"/>
      <c r="FZK229" s="20"/>
      <c r="FZL229" s="18"/>
      <c r="FZM229" s="19"/>
      <c r="FZN229" s="28"/>
      <c r="FZO229" s="32"/>
      <c r="FZP229" s="20"/>
      <c r="FZQ229" s="18"/>
      <c r="FZR229" s="19"/>
      <c r="FZS229" s="28"/>
      <c r="FZT229" s="32"/>
      <c r="FZU229" s="20"/>
      <c r="FZV229" s="18"/>
      <c r="FZW229" s="19"/>
      <c r="FZX229" s="28"/>
      <c r="FZY229" s="32"/>
      <c r="FZZ229" s="20"/>
      <c r="GAA229" s="18"/>
      <c r="GAB229" s="19"/>
      <c r="GAC229" s="28"/>
      <c r="GAD229" s="32"/>
      <c r="GAE229" s="20"/>
      <c r="GAF229" s="18"/>
      <c r="GAG229" s="19"/>
      <c r="GAH229" s="28"/>
      <c r="GAI229" s="32"/>
      <c r="GAJ229" s="20"/>
      <c r="GAK229" s="18"/>
      <c r="GAL229" s="19"/>
      <c r="GAM229" s="28"/>
      <c r="GAN229" s="32"/>
      <c r="GAO229" s="20"/>
      <c r="GAP229" s="18"/>
      <c r="GAQ229" s="19"/>
      <c r="GAR229" s="28"/>
      <c r="GAS229" s="32"/>
      <c r="GAT229" s="20"/>
      <c r="GAU229" s="18"/>
      <c r="GAV229" s="19"/>
      <c r="GAW229" s="28"/>
      <c r="GAX229" s="32"/>
      <c r="GAY229" s="20"/>
      <c r="GAZ229" s="18"/>
      <c r="GBA229" s="19"/>
      <c r="GBB229" s="28"/>
      <c r="GBC229" s="32"/>
      <c r="GBD229" s="20"/>
      <c r="GBE229" s="18"/>
      <c r="GBF229" s="19"/>
      <c r="GBG229" s="28"/>
      <c r="GBH229" s="32"/>
      <c r="GBI229" s="20"/>
      <c r="GBJ229" s="18"/>
      <c r="GBK229" s="19"/>
      <c r="GBL229" s="28"/>
      <c r="GBM229" s="32"/>
      <c r="GBN229" s="20"/>
      <c r="GBO229" s="18"/>
      <c r="GBP229" s="19"/>
      <c r="GBQ229" s="28"/>
      <c r="GBR229" s="32"/>
      <c r="GBS229" s="20"/>
      <c r="GBT229" s="18"/>
      <c r="GBU229" s="19"/>
      <c r="GBV229" s="28"/>
      <c r="GBW229" s="32"/>
      <c r="GBX229" s="20"/>
      <c r="GBY229" s="18"/>
      <c r="GBZ229" s="19"/>
      <c r="GCA229" s="28"/>
      <c r="GCB229" s="32"/>
      <c r="GCC229" s="20"/>
      <c r="GCD229" s="18"/>
      <c r="GCE229" s="19"/>
      <c r="GCF229" s="28"/>
      <c r="GCG229" s="32"/>
      <c r="GCH229" s="20"/>
      <c r="GCI229" s="18"/>
      <c r="GCJ229" s="19"/>
      <c r="GCK229" s="28"/>
      <c r="GCL229" s="32"/>
      <c r="GCM229" s="20"/>
      <c r="GCN229" s="18"/>
      <c r="GCO229" s="19"/>
      <c r="GCP229" s="28"/>
      <c r="GCQ229" s="32"/>
      <c r="GCR229" s="20"/>
      <c r="GCS229" s="18"/>
      <c r="GCT229" s="19"/>
      <c r="GCU229" s="28"/>
      <c r="GCV229" s="32"/>
      <c r="GCW229" s="20"/>
      <c r="GCX229" s="18"/>
      <c r="GCY229" s="19"/>
      <c r="GCZ229" s="28"/>
      <c r="GDA229" s="32"/>
      <c r="GDB229" s="20"/>
      <c r="GDC229" s="18"/>
      <c r="GDD229" s="19"/>
      <c r="GDE229" s="28"/>
      <c r="GDF229" s="32"/>
      <c r="GDG229" s="20"/>
      <c r="GDH229" s="18"/>
      <c r="GDI229" s="19"/>
      <c r="GDJ229" s="28"/>
      <c r="GDK229" s="32"/>
      <c r="GDL229" s="20"/>
      <c r="GDM229" s="18"/>
      <c r="GDN229" s="19"/>
      <c r="GDO229" s="28"/>
      <c r="GDP229" s="32"/>
      <c r="GDQ229" s="20"/>
      <c r="GDR229" s="18"/>
      <c r="GDS229" s="19"/>
      <c r="GDT229" s="28"/>
      <c r="GDU229" s="32"/>
      <c r="GDV229" s="20"/>
      <c r="GDW229" s="18"/>
      <c r="GDX229" s="19"/>
      <c r="GDY229" s="28"/>
      <c r="GDZ229" s="32"/>
      <c r="GEA229" s="20"/>
      <c r="GEB229" s="18"/>
      <c r="GEC229" s="19"/>
      <c r="GED229" s="28"/>
      <c r="GEE229" s="32"/>
      <c r="GEF229" s="20"/>
      <c r="GEG229" s="18"/>
      <c r="GEH229" s="19"/>
      <c r="GEI229" s="28"/>
      <c r="GEJ229" s="32"/>
      <c r="GEK229" s="20"/>
      <c r="GEL229" s="18"/>
      <c r="GEM229" s="19"/>
      <c r="GEN229" s="28"/>
      <c r="GEO229" s="32"/>
      <c r="GEP229" s="20"/>
      <c r="GEQ229" s="18"/>
      <c r="GER229" s="19"/>
      <c r="GES229" s="28"/>
      <c r="GET229" s="32"/>
      <c r="GEU229" s="20"/>
      <c r="GEV229" s="18"/>
      <c r="GEW229" s="19"/>
      <c r="GEX229" s="28"/>
      <c r="GEY229" s="32"/>
      <c r="GEZ229" s="20"/>
      <c r="GFA229" s="18"/>
      <c r="GFB229" s="19"/>
      <c r="GFC229" s="28"/>
      <c r="GFD229" s="32"/>
      <c r="GFE229" s="20"/>
      <c r="GFF229" s="18"/>
      <c r="GFG229" s="19"/>
      <c r="GFH229" s="28"/>
      <c r="GFI229" s="32"/>
      <c r="GFJ229" s="20"/>
      <c r="GFK229" s="18"/>
      <c r="GFL229" s="19"/>
      <c r="GFM229" s="28"/>
      <c r="GFN229" s="32"/>
      <c r="GFO229" s="20"/>
      <c r="GFP229" s="18"/>
      <c r="GFQ229" s="19"/>
      <c r="GFR229" s="28"/>
      <c r="GFS229" s="32"/>
      <c r="GFT229" s="20"/>
      <c r="GFU229" s="18"/>
      <c r="GFV229" s="19"/>
      <c r="GFW229" s="28"/>
      <c r="GFX229" s="32"/>
      <c r="GFY229" s="20"/>
      <c r="GFZ229" s="18"/>
      <c r="GGA229" s="19"/>
      <c r="GGB229" s="28"/>
      <c r="GGC229" s="32"/>
      <c r="GGD229" s="20"/>
      <c r="GGE229" s="18"/>
      <c r="GGF229" s="19"/>
      <c r="GGG229" s="28"/>
      <c r="GGH229" s="32"/>
      <c r="GGI229" s="20"/>
      <c r="GGJ229" s="18"/>
      <c r="GGK229" s="19"/>
      <c r="GGL229" s="28"/>
      <c r="GGM229" s="32"/>
      <c r="GGN229" s="20"/>
      <c r="GGO229" s="18"/>
      <c r="GGP229" s="19"/>
      <c r="GGQ229" s="28"/>
      <c r="GGR229" s="32"/>
      <c r="GGS229" s="20"/>
      <c r="GGT229" s="18"/>
      <c r="GGU229" s="19"/>
      <c r="GGV229" s="28"/>
      <c r="GGW229" s="32"/>
      <c r="GGX229" s="20"/>
      <c r="GGY229" s="18"/>
      <c r="GGZ229" s="19"/>
      <c r="GHA229" s="28"/>
      <c r="GHB229" s="32"/>
      <c r="GHC229" s="20"/>
      <c r="GHD229" s="18"/>
      <c r="GHE229" s="19"/>
      <c r="GHF229" s="28"/>
      <c r="GHG229" s="32"/>
      <c r="GHH229" s="20"/>
      <c r="GHI229" s="18"/>
      <c r="GHJ229" s="19"/>
      <c r="GHK229" s="28"/>
      <c r="GHL229" s="32"/>
      <c r="GHM229" s="20"/>
      <c r="GHN229" s="18"/>
      <c r="GHO229" s="19"/>
      <c r="GHP229" s="28"/>
      <c r="GHQ229" s="32"/>
      <c r="GHR229" s="20"/>
      <c r="GHS229" s="18"/>
      <c r="GHT229" s="19"/>
      <c r="GHU229" s="28"/>
      <c r="GHV229" s="32"/>
      <c r="GHW229" s="20"/>
      <c r="GHX229" s="18"/>
      <c r="GHY229" s="19"/>
      <c r="GHZ229" s="28"/>
      <c r="GIA229" s="32"/>
      <c r="GIB229" s="20"/>
      <c r="GIC229" s="18"/>
      <c r="GID229" s="19"/>
      <c r="GIE229" s="28"/>
      <c r="GIF229" s="32"/>
      <c r="GIG229" s="20"/>
      <c r="GIH229" s="18"/>
      <c r="GII229" s="19"/>
      <c r="GIJ229" s="28"/>
      <c r="GIK229" s="32"/>
      <c r="GIL229" s="20"/>
      <c r="GIM229" s="18"/>
      <c r="GIN229" s="19"/>
      <c r="GIO229" s="28"/>
      <c r="GIP229" s="32"/>
      <c r="GIQ229" s="20"/>
      <c r="GIR229" s="18"/>
      <c r="GIS229" s="19"/>
      <c r="GIT229" s="28"/>
      <c r="GIU229" s="32"/>
      <c r="GIV229" s="20"/>
      <c r="GIW229" s="18"/>
      <c r="GIX229" s="19"/>
      <c r="GIY229" s="28"/>
      <c r="GIZ229" s="32"/>
      <c r="GJA229" s="20"/>
      <c r="GJB229" s="18"/>
      <c r="GJC229" s="19"/>
      <c r="GJD229" s="28"/>
      <c r="GJE229" s="32"/>
      <c r="GJF229" s="20"/>
      <c r="GJG229" s="18"/>
      <c r="GJH229" s="19"/>
      <c r="GJI229" s="28"/>
      <c r="GJJ229" s="32"/>
      <c r="GJK229" s="20"/>
      <c r="GJL229" s="18"/>
      <c r="GJM229" s="19"/>
      <c r="GJN229" s="28"/>
      <c r="GJO229" s="32"/>
      <c r="GJP229" s="20"/>
      <c r="GJQ229" s="18"/>
      <c r="GJR229" s="19"/>
      <c r="GJS229" s="28"/>
      <c r="GJT229" s="32"/>
      <c r="GJU229" s="20"/>
      <c r="GJV229" s="18"/>
      <c r="GJW229" s="19"/>
      <c r="GJX229" s="28"/>
      <c r="GJY229" s="32"/>
      <c r="GJZ229" s="20"/>
      <c r="GKA229" s="18"/>
      <c r="GKB229" s="19"/>
      <c r="GKC229" s="28"/>
      <c r="GKD229" s="32"/>
      <c r="GKE229" s="20"/>
      <c r="GKF229" s="18"/>
      <c r="GKG229" s="19"/>
      <c r="GKH229" s="28"/>
      <c r="GKI229" s="32"/>
      <c r="GKJ229" s="20"/>
      <c r="GKK229" s="18"/>
      <c r="GKL229" s="19"/>
      <c r="GKM229" s="28"/>
      <c r="GKN229" s="32"/>
      <c r="GKO229" s="20"/>
      <c r="GKP229" s="18"/>
      <c r="GKQ229" s="19"/>
      <c r="GKR229" s="28"/>
      <c r="GKS229" s="32"/>
      <c r="GKT229" s="20"/>
      <c r="GKU229" s="18"/>
      <c r="GKV229" s="19"/>
      <c r="GKW229" s="28"/>
      <c r="GKX229" s="32"/>
      <c r="GKY229" s="20"/>
      <c r="GKZ229" s="18"/>
      <c r="GLA229" s="19"/>
      <c r="GLB229" s="28"/>
      <c r="GLC229" s="32"/>
      <c r="GLD229" s="20"/>
      <c r="GLE229" s="18"/>
      <c r="GLF229" s="19"/>
      <c r="GLG229" s="28"/>
      <c r="GLH229" s="32"/>
      <c r="GLI229" s="20"/>
      <c r="GLJ229" s="18"/>
      <c r="GLK229" s="19"/>
      <c r="GLL229" s="28"/>
      <c r="GLM229" s="32"/>
      <c r="GLN229" s="20"/>
      <c r="GLO229" s="18"/>
      <c r="GLP229" s="19"/>
      <c r="GLQ229" s="28"/>
      <c r="GLR229" s="32"/>
      <c r="GLS229" s="20"/>
      <c r="GLT229" s="18"/>
      <c r="GLU229" s="19"/>
      <c r="GLV229" s="28"/>
      <c r="GLW229" s="32"/>
      <c r="GLX229" s="20"/>
      <c r="GLY229" s="18"/>
      <c r="GLZ229" s="19"/>
      <c r="GMA229" s="28"/>
      <c r="GMB229" s="32"/>
      <c r="GMC229" s="20"/>
      <c r="GMD229" s="18"/>
      <c r="GME229" s="19"/>
      <c r="GMF229" s="28"/>
      <c r="GMG229" s="32"/>
      <c r="GMH229" s="20"/>
      <c r="GMI229" s="18"/>
      <c r="GMJ229" s="19"/>
      <c r="GMK229" s="28"/>
      <c r="GML229" s="32"/>
      <c r="GMM229" s="20"/>
      <c r="GMN229" s="18"/>
      <c r="GMO229" s="19"/>
      <c r="GMP229" s="28"/>
      <c r="GMQ229" s="32"/>
      <c r="GMR229" s="20"/>
      <c r="GMS229" s="18"/>
      <c r="GMT229" s="19"/>
      <c r="GMU229" s="28"/>
      <c r="GMV229" s="32"/>
      <c r="GMW229" s="20"/>
      <c r="GMX229" s="18"/>
      <c r="GMY229" s="19"/>
      <c r="GMZ229" s="28"/>
      <c r="GNA229" s="32"/>
      <c r="GNB229" s="20"/>
      <c r="GNC229" s="18"/>
      <c r="GND229" s="19"/>
      <c r="GNE229" s="28"/>
      <c r="GNF229" s="32"/>
      <c r="GNG229" s="20"/>
      <c r="GNH229" s="18"/>
      <c r="GNI229" s="19"/>
      <c r="GNJ229" s="28"/>
      <c r="GNK229" s="32"/>
      <c r="GNL229" s="20"/>
      <c r="GNM229" s="18"/>
      <c r="GNN229" s="19"/>
      <c r="GNO229" s="28"/>
      <c r="GNP229" s="32"/>
      <c r="GNQ229" s="20"/>
      <c r="GNR229" s="18"/>
      <c r="GNS229" s="19"/>
      <c r="GNT229" s="28"/>
      <c r="GNU229" s="32"/>
      <c r="GNV229" s="20"/>
      <c r="GNW229" s="18"/>
      <c r="GNX229" s="19"/>
      <c r="GNY229" s="28"/>
      <c r="GNZ229" s="32"/>
      <c r="GOA229" s="20"/>
      <c r="GOB229" s="18"/>
      <c r="GOC229" s="19"/>
      <c r="GOD229" s="28"/>
      <c r="GOE229" s="32"/>
      <c r="GOF229" s="20"/>
      <c r="GOG229" s="18"/>
      <c r="GOH229" s="19"/>
      <c r="GOI229" s="28"/>
      <c r="GOJ229" s="32"/>
      <c r="GOK229" s="20"/>
      <c r="GOL229" s="18"/>
      <c r="GOM229" s="19"/>
      <c r="GON229" s="28"/>
      <c r="GOO229" s="32"/>
      <c r="GOP229" s="20"/>
      <c r="GOQ229" s="18"/>
      <c r="GOR229" s="19"/>
      <c r="GOS229" s="28"/>
      <c r="GOT229" s="32"/>
      <c r="GOU229" s="20"/>
      <c r="GOV229" s="18"/>
      <c r="GOW229" s="19"/>
      <c r="GOX229" s="28"/>
      <c r="GOY229" s="32"/>
      <c r="GOZ229" s="20"/>
      <c r="GPA229" s="18"/>
      <c r="GPB229" s="19"/>
      <c r="GPC229" s="28"/>
      <c r="GPD229" s="32"/>
      <c r="GPE229" s="20"/>
      <c r="GPF229" s="18"/>
      <c r="GPG229" s="19"/>
      <c r="GPH229" s="28"/>
      <c r="GPI229" s="32"/>
      <c r="GPJ229" s="20"/>
      <c r="GPK229" s="18"/>
      <c r="GPL229" s="19"/>
      <c r="GPM229" s="28"/>
      <c r="GPN229" s="32"/>
      <c r="GPO229" s="20"/>
      <c r="GPP229" s="18"/>
      <c r="GPQ229" s="19"/>
      <c r="GPR229" s="28"/>
      <c r="GPS229" s="32"/>
      <c r="GPT229" s="20"/>
      <c r="GPU229" s="18"/>
      <c r="GPV229" s="19"/>
      <c r="GPW229" s="28"/>
      <c r="GPX229" s="32"/>
      <c r="GPY229" s="20"/>
      <c r="GPZ229" s="18"/>
      <c r="GQA229" s="19"/>
      <c r="GQB229" s="28"/>
      <c r="GQC229" s="32"/>
      <c r="GQD229" s="20"/>
      <c r="GQE229" s="18"/>
      <c r="GQF229" s="19"/>
      <c r="GQG229" s="28"/>
      <c r="GQH229" s="32"/>
      <c r="GQI229" s="20"/>
      <c r="GQJ229" s="18"/>
      <c r="GQK229" s="19"/>
      <c r="GQL229" s="28"/>
      <c r="GQM229" s="32"/>
      <c r="GQN229" s="20"/>
      <c r="GQO229" s="18"/>
      <c r="GQP229" s="19"/>
      <c r="GQQ229" s="28"/>
      <c r="GQR229" s="32"/>
      <c r="GQS229" s="20"/>
      <c r="GQT229" s="18"/>
      <c r="GQU229" s="19"/>
      <c r="GQV229" s="28"/>
      <c r="GQW229" s="32"/>
      <c r="GQX229" s="20"/>
      <c r="GQY229" s="18"/>
      <c r="GQZ229" s="19"/>
      <c r="GRA229" s="28"/>
      <c r="GRB229" s="32"/>
      <c r="GRC229" s="20"/>
      <c r="GRD229" s="18"/>
      <c r="GRE229" s="19"/>
      <c r="GRF229" s="28"/>
      <c r="GRG229" s="32"/>
      <c r="GRH229" s="20"/>
      <c r="GRI229" s="18"/>
      <c r="GRJ229" s="19"/>
      <c r="GRK229" s="28"/>
      <c r="GRL229" s="32"/>
      <c r="GRM229" s="20"/>
      <c r="GRN229" s="18"/>
      <c r="GRO229" s="19"/>
      <c r="GRP229" s="28"/>
      <c r="GRQ229" s="32"/>
      <c r="GRR229" s="20"/>
      <c r="GRS229" s="18"/>
      <c r="GRT229" s="19"/>
      <c r="GRU229" s="28"/>
      <c r="GRV229" s="32"/>
      <c r="GRW229" s="20"/>
      <c r="GRX229" s="18"/>
      <c r="GRY229" s="19"/>
      <c r="GRZ229" s="28"/>
      <c r="GSA229" s="32"/>
      <c r="GSB229" s="20"/>
      <c r="GSC229" s="18"/>
      <c r="GSD229" s="19"/>
      <c r="GSE229" s="28"/>
      <c r="GSF229" s="32"/>
      <c r="GSG229" s="20"/>
      <c r="GSH229" s="18"/>
      <c r="GSI229" s="19"/>
      <c r="GSJ229" s="28"/>
      <c r="GSK229" s="32"/>
      <c r="GSL229" s="20"/>
      <c r="GSM229" s="18"/>
      <c r="GSN229" s="19"/>
      <c r="GSO229" s="28"/>
      <c r="GSP229" s="32"/>
      <c r="GSQ229" s="20"/>
      <c r="GSR229" s="18"/>
      <c r="GSS229" s="19"/>
      <c r="GST229" s="28"/>
      <c r="GSU229" s="32"/>
      <c r="GSV229" s="20"/>
      <c r="GSW229" s="18"/>
      <c r="GSX229" s="19"/>
      <c r="GSY229" s="28"/>
      <c r="GSZ229" s="32"/>
      <c r="GTA229" s="20"/>
      <c r="GTB229" s="18"/>
      <c r="GTC229" s="19"/>
      <c r="GTD229" s="28"/>
      <c r="GTE229" s="32"/>
      <c r="GTF229" s="20"/>
      <c r="GTG229" s="18"/>
      <c r="GTH229" s="19"/>
      <c r="GTI229" s="28"/>
      <c r="GTJ229" s="32"/>
      <c r="GTK229" s="20"/>
      <c r="GTL229" s="18"/>
      <c r="GTM229" s="19"/>
      <c r="GTN229" s="28"/>
      <c r="GTO229" s="32"/>
      <c r="GTP229" s="20"/>
      <c r="GTQ229" s="18"/>
      <c r="GTR229" s="19"/>
      <c r="GTS229" s="28"/>
      <c r="GTT229" s="32"/>
      <c r="GTU229" s="20"/>
      <c r="GTV229" s="18"/>
      <c r="GTW229" s="19"/>
      <c r="GTX229" s="28"/>
      <c r="GTY229" s="32"/>
      <c r="GTZ229" s="20"/>
      <c r="GUA229" s="18"/>
      <c r="GUB229" s="19"/>
      <c r="GUC229" s="28"/>
      <c r="GUD229" s="32"/>
      <c r="GUE229" s="20"/>
      <c r="GUF229" s="18"/>
      <c r="GUG229" s="19"/>
      <c r="GUH229" s="28"/>
      <c r="GUI229" s="32"/>
      <c r="GUJ229" s="20"/>
      <c r="GUK229" s="18"/>
      <c r="GUL229" s="19"/>
      <c r="GUM229" s="28"/>
      <c r="GUN229" s="32"/>
      <c r="GUO229" s="20"/>
      <c r="GUP229" s="18"/>
      <c r="GUQ229" s="19"/>
      <c r="GUR229" s="28"/>
      <c r="GUS229" s="32"/>
      <c r="GUT229" s="20"/>
      <c r="GUU229" s="18"/>
      <c r="GUV229" s="19"/>
      <c r="GUW229" s="28"/>
      <c r="GUX229" s="32"/>
      <c r="GUY229" s="20"/>
      <c r="GUZ229" s="18"/>
      <c r="GVA229" s="19"/>
      <c r="GVB229" s="28"/>
      <c r="GVC229" s="32"/>
      <c r="GVD229" s="20"/>
      <c r="GVE229" s="18"/>
      <c r="GVF229" s="19"/>
      <c r="GVG229" s="28"/>
      <c r="GVH229" s="32"/>
      <c r="GVI229" s="20"/>
      <c r="GVJ229" s="18"/>
      <c r="GVK229" s="19"/>
      <c r="GVL229" s="28"/>
      <c r="GVM229" s="32"/>
      <c r="GVN229" s="20"/>
      <c r="GVO229" s="18"/>
      <c r="GVP229" s="19"/>
      <c r="GVQ229" s="28"/>
      <c r="GVR229" s="32"/>
      <c r="GVS229" s="20"/>
      <c r="GVT229" s="18"/>
      <c r="GVU229" s="19"/>
      <c r="GVV229" s="28"/>
      <c r="GVW229" s="32"/>
      <c r="GVX229" s="20"/>
      <c r="GVY229" s="18"/>
      <c r="GVZ229" s="19"/>
      <c r="GWA229" s="28"/>
      <c r="GWB229" s="32"/>
      <c r="GWC229" s="20"/>
      <c r="GWD229" s="18"/>
      <c r="GWE229" s="19"/>
      <c r="GWF229" s="28"/>
      <c r="GWG229" s="32"/>
      <c r="GWH229" s="20"/>
      <c r="GWI229" s="18"/>
      <c r="GWJ229" s="19"/>
      <c r="GWK229" s="28"/>
      <c r="GWL229" s="32"/>
      <c r="GWM229" s="20"/>
      <c r="GWN229" s="18"/>
      <c r="GWO229" s="19"/>
      <c r="GWP229" s="28"/>
      <c r="GWQ229" s="32"/>
      <c r="GWR229" s="20"/>
      <c r="GWS229" s="18"/>
      <c r="GWT229" s="19"/>
      <c r="GWU229" s="28"/>
      <c r="GWV229" s="32"/>
      <c r="GWW229" s="20"/>
      <c r="GWX229" s="18"/>
      <c r="GWY229" s="19"/>
      <c r="GWZ229" s="28"/>
      <c r="GXA229" s="32"/>
      <c r="GXB229" s="20"/>
      <c r="GXC229" s="18"/>
      <c r="GXD229" s="19"/>
      <c r="GXE229" s="28"/>
      <c r="GXF229" s="32"/>
      <c r="GXG229" s="20"/>
      <c r="GXH229" s="18"/>
      <c r="GXI229" s="19"/>
      <c r="GXJ229" s="28"/>
      <c r="GXK229" s="32"/>
      <c r="GXL229" s="20"/>
      <c r="GXM229" s="18"/>
      <c r="GXN229" s="19"/>
      <c r="GXO229" s="28"/>
      <c r="GXP229" s="32"/>
      <c r="GXQ229" s="20"/>
      <c r="GXR229" s="18"/>
      <c r="GXS229" s="19"/>
      <c r="GXT229" s="28"/>
      <c r="GXU229" s="32"/>
      <c r="GXV229" s="20"/>
      <c r="GXW229" s="18"/>
      <c r="GXX229" s="19"/>
      <c r="GXY229" s="28"/>
      <c r="GXZ229" s="32"/>
      <c r="GYA229" s="20"/>
      <c r="GYB229" s="18"/>
      <c r="GYC229" s="19"/>
      <c r="GYD229" s="28"/>
      <c r="GYE229" s="32"/>
      <c r="GYF229" s="20"/>
      <c r="GYG229" s="18"/>
      <c r="GYH229" s="19"/>
      <c r="GYI229" s="28"/>
      <c r="GYJ229" s="32"/>
      <c r="GYK229" s="20"/>
      <c r="GYL229" s="18"/>
      <c r="GYM229" s="19"/>
      <c r="GYN229" s="28"/>
      <c r="GYO229" s="32"/>
      <c r="GYP229" s="20"/>
      <c r="GYQ229" s="18"/>
      <c r="GYR229" s="19"/>
      <c r="GYS229" s="28"/>
      <c r="GYT229" s="32"/>
      <c r="GYU229" s="20"/>
      <c r="GYV229" s="18"/>
      <c r="GYW229" s="19"/>
      <c r="GYX229" s="28"/>
      <c r="GYY229" s="32"/>
      <c r="GYZ229" s="20"/>
      <c r="GZA229" s="18"/>
      <c r="GZB229" s="19"/>
      <c r="GZC229" s="28"/>
      <c r="GZD229" s="32"/>
      <c r="GZE229" s="20"/>
      <c r="GZF229" s="18"/>
      <c r="GZG229" s="19"/>
      <c r="GZH229" s="28"/>
      <c r="GZI229" s="32"/>
      <c r="GZJ229" s="20"/>
      <c r="GZK229" s="18"/>
      <c r="GZL229" s="19"/>
      <c r="GZM229" s="28"/>
      <c r="GZN229" s="32"/>
      <c r="GZO229" s="20"/>
      <c r="GZP229" s="18"/>
      <c r="GZQ229" s="19"/>
      <c r="GZR229" s="28"/>
      <c r="GZS229" s="32"/>
      <c r="GZT229" s="20"/>
      <c r="GZU229" s="18"/>
      <c r="GZV229" s="19"/>
      <c r="GZW229" s="28"/>
      <c r="GZX229" s="32"/>
      <c r="GZY229" s="20"/>
      <c r="GZZ229" s="18"/>
      <c r="HAA229" s="19"/>
      <c r="HAB229" s="28"/>
      <c r="HAC229" s="32"/>
      <c r="HAD229" s="20"/>
      <c r="HAE229" s="18"/>
      <c r="HAF229" s="19"/>
      <c r="HAG229" s="28"/>
      <c r="HAH229" s="32"/>
      <c r="HAI229" s="20"/>
      <c r="HAJ229" s="18"/>
      <c r="HAK229" s="19"/>
      <c r="HAL229" s="28"/>
      <c r="HAM229" s="32"/>
      <c r="HAN229" s="20"/>
      <c r="HAO229" s="18"/>
      <c r="HAP229" s="19"/>
      <c r="HAQ229" s="28"/>
      <c r="HAR229" s="32"/>
      <c r="HAS229" s="20"/>
      <c r="HAT229" s="18"/>
      <c r="HAU229" s="19"/>
      <c r="HAV229" s="28"/>
      <c r="HAW229" s="32"/>
      <c r="HAX229" s="20"/>
      <c r="HAY229" s="18"/>
      <c r="HAZ229" s="19"/>
      <c r="HBA229" s="28"/>
      <c r="HBB229" s="32"/>
      <c r="HBC229" s="20"/>
      <c r="HBD229" s="18"/>
      <c r="HBE229" s="19"/>
      <c r="HBF229" s="28"/>
      <c r="HBG229" s="32"/>
      <c r="HBH229" s="20"/>
      <c r="HBI229" s="18"/>
      <c r="HBJ229" s="19"/>
      <c r="HBK229" s="28"/>
      <c r="HBL229" s="32"/>
      <c r="HBM229" s="20"/>
      <c r="HBN229" s="18"/>
      <c r="HBO229" s="19"/>
      <c r="HBP229" s="28"/>
      <c r="HBQ229" s="32"/>
      <c r="HBR229" s="20"/>
      <c r="HBS229" s="18"/>
      <c r="HBT229" s="19"/>
      <c r="HBU229" s="28"/>
      <c r="HBV229" s="32"/>
      <c r="HBW229" s="20"/>
      <c r="HBX229" s="18"/>
      <c r="HBY229" s="19"/>
      <c r="HBZ229" s="28"/>
      <c r="HCA229" s="32"/>
      <c r="HCB229" s="20"/>
      <c r="HCC229" s="18"/>
      <c r="HCD229" s="19"/>
      <c r="HCE229" s="28"/>
      <c r="HCF229" s="32"/>
      <c r="HCG229" s="20"/>
      <c r="HCH229" s="18"/>
      <c r="HCI229" s="19"/>
      <c r="HCJ229" s="28"/>
      <c r="HCK229" s="32"/>
      <c r="HCL229" s="20"/>
      <c r="HCM229" s="18"/>
      <c r="HCN229" s="19"/>
      <c r="HCO229" s="28"/>
      <c r="HCP229" s="32"/>
      <c r="HCQ229" s="20"/>
      <c r="HCR229" s="18"/>
      <c r="HCS229" s="19"/>
      <c r="HCT229" s="28"/>
      <c r="HCU229" s="32"/>
      <c r="HCV229" s="20"/>
      <c r="HCW229" s="18"/>
      <c r="HCX229" s="19"/>
      <c r="HCY229" s="28"/>
      <c r="HCZ229" s="32"/>
      <c r="HDA229" s="20"/>
      <c r="HDB229" s="18"/>
      <c r="HDC229" s="19"/>
      <c r="HDD229" s="28"/>
      <c r="HDE229" s="32"/>
      <c r="HDF229" s="20"/>
      <c r="HDG229" s="18"/>
      <c r="HDH229" s="19"/>
      <c r="HDI229" s="28"/>
      <c r="HDJ229" s="32"/>
      <c r="HDK229" s="20"/>
      <c r="HDL229" s="18"/>
      <c r="HDM229" s="19"/>
      <c r="HDN229" s="28"/>
      <c r="HDO229" s="32"/>
      <c r="HDP229" s="20"/>
      <c r="HDQ229" s="18"/>
      <c r="HDR229" s="19"/>
      <c r="HDS229" s="28"/>
      <c r="HDT229" s="32"/>
      <c r="HDU229" s="20"/>
      <c r="HDV229" s="18"/>
      <c r="HDW229" s="19"/>
      <c r="HDX229" s="28"/>
      <c r="HDY229" s="32"/>
      <c r="HDZ229" s="20"/>
      <c r="HEA229" s="18"/>
      <c r="HEB229" s="19"/>
      <c r="HEC229" s="28"/>
      <c r="HED229" s="32"/>
      <c r="HEE229" s="20"/>
      <c r="HEF229" s="18"/>
      <c r="HEG229" s="19"/>
      <c r="HEH229" s="28"/>
      <c r="HEI229" s="32"/>
      <c r="HEJ229" s="20"/>
      <c r="HEK229" s="18"/>
      <c r="HEL229" s="19"/>
      <c r="HEM229" s="28"/>
      <c r="HEN229" s="32"/>
      <c r="HEO229" s="20"/>
      <c r="HEP229" s="18"/>
      <c r="HEQ229" s="19"/>
      <c r="HER229" s="28"/>
      <c r="HES229" s="32"/>
      <c r="HET229" s="20"/>
      <c r="HEU229" s="18"/>
      <c r="HEV229" s="19"/>
      <c r="HEW229" s="28"/>
      <c r="HEX229" s="32"/>
      <c r="HEY229" s="20"/>
      <c r="HEZ229" s="18"/>
      <c r="HFA229" s="19"/>
      <c r="HFB229" s="28"/>
      <c r="HFC229" s="32"/>
      <c r="HFD229" s="20"/>
      <c r="HFE229" s="18"/>
      <c r="HFF229" s="19"/>
      <c r="HFG229" s="28"/>
      <c r="HFH229" s="32"/>
      <c r="HFI229" s="20"/>
      <c r="HFJ229" s="18"/>
      <c r="HFK229" s="19"/>
      <c r="HFL229" s="28"/>
      <c r="HFM229" s="32"/>
      <c r="HFN229" s="20"/>
      <c r="HFO229" s="18"/>
      <c r="HFP229" s="19"/>
      <c r="HFQ229" s="28"/>
      <c r="HFR229" s="32"/>
      <c r="HFS229" s="20"/>
      <c r="HFT229" s="18"/>
      <c r="HFU229" s="19"/>
      <c r="HFV229" s="28"/>
      <c r="HFW229" s="32"/>
      <c r="HFX229" s="20"/>
      <c r="HFY229" s="18"/>
      <c r="HFZ229" s="19"/>
      <c r="HGA229" s="28"/>
      <c r="HGB229" s="32"/>
      <c r="HGC229" s="20"/>
      <c r="HGD229" s="18"/>
      <c r="HGE229" s="19"/>
      <c r="HGF229" s="28"/>
      <c r="HGG229" s="32"/>
      <c r="HGH229" s="20"/>
      <c r="HGI229" s="18"/>
      <c r="HGJ229" s="19"/>
      <c r="HGK229" s="28"/>
      <c r="HGL229" s="32"/>
      <c r="HGM229" s="20"/>
      <c r="HGN229" s="18"/>
      <c r="HGO229" s="19"/>
      <c r="HGP229" s="28"/>
      <c r="HGQ229" s="32"/>
      <c r="HGR229" s="20"/>
      <c r="HGS229" s="18"/>
      <c r="HGT229" s="19"/>
      <c r="HGU229" s="28"/>
      <c r="HGV229" s="32"/>
      <c r="HGW229" s="20"/>
      <c r="HGX229" s="18"/>
      <c r="HGY229" s="19"/>
      <c r="HGZ229" s="28"/>
      <c r="HHA229" s="32"/>
      <c r="HHB229" s="20"/>
      <c r="HHC229" s="18"/>
      <c r="HHD229" s="19"/>
      <c r="HHE229" s="28"/>
      <c r="HHF229" s="32"/>
      <c r="HHG229" s="20"/>
      <c r="HHH229" s="18"/>
      <c r="HHI229" s="19"/>
      <c r="HHJ229" s="28"/>
      <c r="HHK229" s="32"/>
      <c r="HHL229" s="20"/>
      <c r="HHM229" s="18"/>
      <c r="HHN229" s="19"/>
      <c r="HHO229" s="28"/>
      <c r="HHP229" s="32"/>
      <c r="HHQ229" s="20"/>
      <c r="HHR229" s="18"/>
      <c r="HHS229" s="19"/>
      <c r="HHT229" s="28"/>
      <c r="HHU229" s="32"/>
      <c r="HHV229" s="20"/>
      <c r="HHW229" s="18"/>
      <c r="HHX229" s="19"/>
      <c r="HHY229" s="28"/>
      <c r="HHZ229" s="32"/>
      <c r="HIA229" s="20"/>
      <c r="HIB229" s="18"/>
      <c r="HIC229" s="19"/>
      <c r="HID229" s="28"/>
      <c r="HIE229" s="32"/>
      <c r="HIF229" s="20"/>
      <c r="HIG229" s="18"/>
      <c r="HIH229" s="19"/>
      <c r="HII229" s="28"/>
      <c r="HIJ229" s="32"/>
      <c r="HIK229" s="20"/>
      <c r="HIL229" s="18"/>
      <c r="HIM229" s="19"/>
      <c r="HIN229" s="28"/>
      <c r="HIO229" s="32"/>
      <c r="HIP229" s="20"/>
      <c r="HIQ229" s="18"/>
      <c r="HIR229" s="19"/>
      <c r="HIS229" s="28"/>
      <c r="HIT229" s="32"/>
      <c r="HIU229" s="20"/>
      <c r="HIV229" s="18"/>
      <c r="HIW229" s="19"/>
      <c r="HIX229" s="28"/>
      <c r="HIY229" s="32"/>
      <c r="HIZ229" s="20"/>
      <c r="HJA229" s="18"/>
      <c r="HJB229" s="19"/>
      <c r="HJC229" s="28"/>
      <c r="HJD229" s="32"/>
      <c r="HJE229" s="20"/>
      <c r="HJF229" s="18"/>
      <c r="HJG229" s="19"/>
      <c r="HJH229" s="28"/>
      <c r="HJI229" s="32"/>
      <c r="HJJ229" s="20"/>
      <c r="HJK229" s="18"/>
      <c r="HJL229" s="19"/>
      <c r="HJM229" s="28"/>
      <c r="HJN229" s="32"/>
      <c r="HJO229" s="20"/>
      <c r="HJP229" s="18"/>
      <c r="HJQ229" s="19"/>
      <c r="HJR229" s="28"/>
      <c r="HJS229" s="32"/>
      <c r="HJT229" s="20"/>
      <c r="HJU229" s="18"/>
      <c r="HJV229" s="19"/>
      <c r="HJW229" s="28"/>
      <c r="HJX229" s="32"/>
      <c r="HJY229" s="20"/>
      <c r="HJZ229" s="18"/>
      <c r="HKA229" s="19"/>
      <c r="HKB229" s="28"/>
      <c r="HKC229" s="32"/>
      <c r="HKD229" s="20"/>
      <c r="HKE229" s="18"/>
      <c r="HKF229" s="19"/>
      <c r="HKG229" s="28"/>
      <c r="HKH229" s="32"/>
      <c r="HKI229" s="20"/>
      <c r="HKJ229" s="18"/>
      <c r="HKK229" s="19"/>
      <c r="HKL229" s="28"/>
      <c r="HKM229" s="32"/>
      <c r="HKN229" s="20"/>
      <c r="HKO229" s="18"/>
      <c r="HKP229" s="19"/>
      <c r="HKQ229" s="28"/>
      <c r="HKR229" s="32"/>
      <c r="HKS229" s="20"/>
      <c r="HKT229" s="18"/>
      <c r="HKU229" s="19"/>
      <c r="HKV229" s="28"/>
      <c r="HKW229" s="32"/>
      <c r="HKX229" s="20"/>
      <c r="HKY229" s="18"/>
      <c r="HKZ229" s="19"/>
      <c r="HLA229" s="28"/>
      <c r="HLB229" s="32"/>
      <c r="HLC229" s="20"/>
      <c r="HLD229" s="18"/>
      <c r="HLE229" s="19"/>
      <c r="HLF229" s="28"/>
      <c r="HLG229" s="32"/>
      <c r="HLH229" s="20"/>
      <c r="HLI229" s="18"/>
      <c r="HLJ229" s="19"/>
      <c r="HLK229" s="28"/>
      <c r="HLL229" s="32"/>
      <c r="HLM229" s="20"/>
      <c r="HLN229" s="18"/>
      <c r="HLO229" s="19"/>
      <c r="HLP229" s="28"/>
      <c r="HLQ229" s="32"/>
      <c r="HLR229" s="20"/>
      <c r="HLS229" s="18"/>
      <c r="HLT229" s="19"/>
      <c r="HLU229" s="28"/>
      <c r="HLV229" s="32"/>
      <c r="HLW229" s="20"/>
      <c r="HLX229" s="18"/>
      <c r="HLY229" s="19"/>
      <c r="HLZ229" s="28"/>
      <c r="HMA229" s="32"/>
      <c r="HMB229" s="20"/>
      <c r="HMC229" s="18"/>
      <c r="HMD229" s="19"/>
      <c r="HME229" s="28"/>
      <c r="HMF229" s="32"/>
      <c r="HMG229" s="20"/>
      <c r="HMH229" s="18"/>
      <c r="HMI229" s="19"/>
      <c r="HMJ229" s="28"/>
      <c r="HMK229" s="32"/>
      <c r="HML229" s="20"/>
      <c r="HMM229" s="18"/>
      <c r="HMN229" s="19"/>
      <c r="HMO229" s="28"/>
      <c r="HMP229" s="32"/>
      <c r="HMQ229" s="20"/>
      <c r="HMR229" s="18"/>
      <c r="HMS229" s="19"/>
      <c r="HMT229" s="28"/>
      <c r="HMU229" s="32"/>
      <c r="HMV229" s="20"/>
      <c r="HMW229" s="18"/>
      <c r="HMX229" s="19"/>
      <c r="HMY229" s="28"/>
      <c r="HMZ229" s="32"/>
      <c r="HNA229" s="20"/>
      <c r="HNB229" s="18"/>
      <c r="HNC229" s="19"/>
      <c r="HND229" s="28"/>
      <c r="HNE229" s="32"/>
      <c r="HNF229" s="20"/>
      <c r="HNG229" s="18"/>
      <c r="HNH229" s="19"/>
      <c r="HNI229" s="28"/>
      <c r="HNJ229" s="32"/>
      <c r="HNK229" s="20"/>
      <c r="HNL229" s="18"/>
      <c r="HNM229" s="19"/>
      <c r="HNN229" s="28"/>
      <c r="HNO229" s="32"/>
      <c r="HNP229" s="20"/>
      <c r="HNQ229" s="18"/>
      <c r="HNR229" s="19"/>
      <c r="HNS229" s="28"/>
      <c r="HNT229" s="32"/>
      <c r="HNU229" s="20"/>
      <c r="HNV229" s="18"/>
      <c r="HNW229" s="19"/>
      <c r="HNX229" s="28"/>
      <c r="HNY229" s="32"/>
      <c r="HNZ229" s="20"/>
      <c r="HOA229" s="18"/>
      <c r="HOB229" s="19"/>
      <c r="HOC229" s="28"/>
      <c r="HOD229" s="32"/>
      <c r="HOE229" s="20"/>
      <c r="HOF229" s="18"/>
      <c r="HOG229" s="19"/>
      <c r="HOH229" s="28"/>
      <c r="HOI229" s="32"/>
      <c r="HOJ229" s="20"/>
      <c r="HOK229" s="18"/>
      <c r="HOL229" s="19"/>
      <c r="HOM229" s="28"/>
      <c r="HON229" s="32"/>
      <c r="HOO229" s="20"/>
      <c r="HOP229" s="18"/>
      <c r="HOQ229" s="19"/>
      <c r="HOR229" s="28"/>
      <c r="HOS229" s="32"/>
      <c r="HOT229" s="20"/>
      <c r="HOU229" s="18"/>
      <c r="HOV229" s="19"/>
      <c r="HOW229" s="28"/>
      <c r="HOX229" s="32"/>
      <c r="HOY229" s="20"/>
      <c r="HOZ229" s="18"/>
      <c r="HPA229" s="19"/>
      <c r="HPB229" s="28"/>
      <c r="HPC229" s="32"/>
      <c r="HPD229" s="20"/>
      <c r="HPE229" s="18"/>
      <c r="HPF229" s="19"/>
      <c r="HPG229" s="28"/>
      <c r="HPH229" s="32"/>
      <c r="HPI229" s="20"/>
      <c r="HPJ229" s="18"/>
      <c r="HPK229" s="19"/>
      <c r="HPL229" s="28"/>
      <c r="HPM229" s="32"/>
      <c r="HPN229" s="20"/>
      <c r="HPO229" s="18"/>
      <c r="HPP229" s="19"/>
      <c r="HPQ229" s="28"/>
      <c r="HPR229" s="32"/>
      <c r="HPS229" s="20"/>
      <c r="HPT229" s="18"/>
      <c r="HPU229" s="19"/>
      <c r="HPV229" s="28"/>
      <c r="HPW229" s="32"/>
      <c r="HPX229" s="20"/>
      <c r="HPY229" s="18"/>
      <c r="HPZ229" s="19"/>
      <c r="HQA229" s="28"/>
      <c r="HQB229" s="32"/>
      <c r="HQC229" s="20"/>
      <c r="HQD229" s="18"/>
      <c r="HQE229" s="19"/>
      <c r="HQF229" s="28"/>
      <c r="HQG229" s="32"/>
      <c r="HQH229" s="20"/>
      <c r="HQI229" s="18"/>
      <c r="HQJ229" s="19"/>
      <c r="HQK229" s="28"/>
      <c r="HQL229" s="32"/>
      <c r="HQM229" s="20"/>
      <c r="HQN229" s="18"/>
      <c r="HQO229" s="19"/>
      <c r="HQP229" s="28"/>
      <c r="HQQ229" s="32"/>
      <c r="HQR229" s="20"/>
      <c r="HQS229" s="18"/>
      <c r="HQT229" s="19"/>
      <c r="HQU229" s="28"/>
      <c r="HQV229" s="32"/>
      <c r="HQW229" s="20"/>
      <c r="HQX229" s="18"/>
      <c r="HQY229" s="19"/>
      <c r="HQZ229" s="28"/>
      <c r="HRA229" s="32"/>
      <c r="HRB229" s="20"/>
      <c r="HRC229" s="18"/>
      <c r="HRD229" s="19"/>
      <c r="HRE229" s="28"/>
      <c r="HRF229" s="32"/>
      <c r="HRG229" s="20"/>
      <c r="HRH229" s="18"/>
      <c r="HRI229" s="19"/>
      <c r="HRJ229" s="28"/>
      <c r="HRK229" s="32"/>
      <c r="HRL229" s="20"/>
      <c r="HRM229" s="18"/>
      <c r="HRN229" s="19"/>
      <c r="HRO229" s="28"/>
      <c r="HRP229" s="32"/>
      <c r="HRQ229" s="20"/>
      <c r="HRR229" s="18"/>
      <c r="HRS229" s="19"/>
      <c r="HRT229" s="28"/>
      <c r="HRU229" s="32"/>
      <c r="HRV229" s="20"/>
      <c r="HRW229" s="18"/>
      <c r="HRX229" s="19"/>
      <c r="HRY229" s="28"/>
      <c r="HRZ229" s="32"/>
      <c r="HSA229" s="20"/>
      <c r="HSB229" s="18"/>
      <c r="HSC229" s="19"/>
      <c r="HSD229" s="28"/>
      <c r="HSE229" s="32"/>
      <c r="HSF229" s="20"/>
      <c r="HSG229" s="18"/>
      <c r="HSH229" s="19"/>
      <c r="HSI229" s="28"/>
      <c r="HSJ229" s="32"/>
      <c r="HSK229" s="20"/>
      <c r="HSL229" s="18"/>
      <c r="HSM229" s="19"/>
      <c r="HSN229" s="28"/>
      <c r="HSO229" s="32"/>
      <c r="HSP229" s="20"/>
      <c r="HSQ229" s="18"/>
      <c r="HSR229" s="19"/>
      <c r="HSS229" s="28"/>
      <c r="HST229" s="32"/>
      <c r="HSU229" s="20"/>
      <c r="HSV229" s="18"/>
      <c r="HSW229" s="19"/>
      <c r="HSX229" s="28"/>
      <c r="HSY229" s="32"/>
      <c r="HSZ229" s="20"/>
      <c r="HTA229" s="18"/>
      <c r="HTB229" s="19"/>
      <c r="HTC229" s="28"/>
      <c r="HTD229" s="32"/>
      <c r="HTE229" s="20"/>
      <c r="HTF229" s="18"/>
      <c r="HTG229" s="19"/>
      <c r="HTH229" s="28"/>
      <c r="HTI229" s="32"/>
      <c r="HTJ229" s="20"/>
      <c r="HTK229" s="18"/>
      <c r="HTL229" s="19"/>
      <c r="HTM229" s="28"/>
      <c r="HTN229" s="32"/>
      <c r="HTO229" s="20"/>
      <c r="HTP229" s="18"/>
      <c r="HTQ229" s="19"/>
      <c r="HTR229" s="28"/>
      <c r="HTS229" s="32"/>
      <c r="HTT229" s="20"/>
      <c r="HTU229" s="18"/>
      <c r="HTV229" s="19"/>
      <c r="HTW229" s="28"/>
      <c r="HTX229" s="32"/>
      <c r="HTY229" s="20"/>
      <c r="HTZ229" s="18"/>
      <c r="HUA229" s="19"/>
      <c r="HUB229" s="28"/>
      <c r="HUC229" s="32"/>
      <c r="HUD229" s="20"/>
      <c r="HUE229" s="18"/>
      <c r="HUF229" s="19"/>
      <c r="HUG229" s="28"/>
      <c r="HUH229" s="32"/>
      <c r="HUI229" s="20"/>
      <c r="HUJ229" s="18"/>
      <c r="HUK229" s="19"/>
      <c r="HUL229" s="28"/>
      <c r="HUM229" s="32"/>
      <c r="HUN229" s="20"/>
      <c r="HUO229" s="18"/>
      <c r="HUP229" s="19"/>
      <c r="HUQ229" s="28"/>
      <c r="HUR229" s="32"/>
      <c r="HUS229" s="20"/>
      <c r="HUT229" s="18"/>
      <c r="HUU229" s="19"/>
      <c r="HUV229" s="28"/>
      <c r="HUW229" s="32"/>
      <c r="HUX229" s="20"/>
      <c r="HUY229" s="18"/>
      <c r="HUZ229" s="19"/>
      <c r="HVA229" s="28"/>
      <c r="HVB229" s="32"/>
      <c r="HVC229" s="20"/>
      <c r="HVD229" s="18"/>
      <c r="HVE229" s="19"/>
      <c r="HVF229" s="28"/>
      <c r="HVG229" s="32"/>
      <c r="HVH229" s="20"/>
      <c r="HVI229" s="18"/>
      <c r="HVJ229" s="19"/>
      <c r="HVK229" s="28"/>
      <c r="HVL229" s="32"/>
      <c r="HVM229" s="20"/>
      <c r="HVN229" s="18"/>
      <c r="HVO229" s="19"/>
      <c r="HVP229" s="28"/>
      <c r="HVQ229" s="32"/>
      <c r="HVR229" s="20"/>
      <c r="HVS229" s="18"/>
      <c r="HVT229" s="19"/>
      <c r="HVU229" s="28"/>
      <c r="HVV229" s="32"/>
      <c r="HVW229" s="20"/>
      <c r="HVX229" s="18"/>
      <c r="HVY229" s="19"/>
      <c r="HVZ229" s="28"/>
      <c r="HWA229" s="32"/>
      <c r="HWB229" s="20"/>
      <c r="HWC229" s="18"/>
      <c r="HWD229" s="19"/>
      <c r="HWE229" s="28"/>
      <c r="HWF229" s="32"/>
      <c r="HWG229" s="20"/>
      <c r="HWH229" s="18"/>
      <c r="HWI229" s="19"/>
      <c r="HWJ229" s="28"/>
      <c r="HWK229" s="32"/>
      <c r="HWL229" s="20"/>
      <c r="HWM229" s="18"/>
      <c r="HWN229" s="19"/>
      <c r="HWO229" s="28"/>
      <c r="HWP229" s="32"/>
      <c r="HWQ229" s="20"/>
      <c r="HWR229" s="18"/>
      <c r="HWS229" s="19"/>
      <c r="HWT229" s="28"/>
      <c r="HWU229" s="32"/>
      <c r="HWV229" s="20"/>
      <c r="HWW229" s="18"/>
      <c r="HWX229" s="19"/>
      <c r="HWY229" s="28"/>
      <c r="HWZ229" s="32"/>
      <c r="HXA229" s="20"/>
      <c r="HXB229" s="18"/>
      <c r="HXC229" s="19"/>
      <c r="HXD229" s="28"/>
      <c r="HXE229" s="32"/>
      <c r="HXF229" s="20"/>
      <c r="HXG229" s="18"/>
      <c r="HXH229" s="19"/>
      <c r="HXI229" s="28"/>
      <c r="HXJ229" s="32"/>
      <c r="HXK229" s="20"/>
      <c r="HXL229" s="18"/>
      <c r="HXM229" s="19"/>
      <c r="HXN229" s="28"/>
      <c r="HXO229" s="32"/>
      <c r="HXP229" s="20"/>
      <c r="HXQ229" s="18"/>
      <c r="HXR229" s="19"/>
      <c r="HXS229" s="28"/>
      <c r="HXT229" s="32"/>
      <c r="HXU229" s="20"/>
      <c r="HXV229" s="18"/>
      <c r="HXW229" s="19"/>
      <c r="HXX229" s="28"/>
      <c r="HXY229" s="32"/>
      <c r="HXZ229" s="20"/>
      <c r="HYA229" s="18"/>
      <c r="HYB229" s="19"/>
      <c r="HYC229" s="28"/>
      <c r="HYD229" s="32"/>
      <c r="HYE229" s="20"/>
      <c r="HYF229" s="18"/>
      <c r="HYG229" s="19"/>
      <c r="HYH229" s="28"/>
      <c r="HYI229" s="32"/>
      <c r="HYJ229" s="20"/>
      <c r="HYK229" s="18"/>
      <c r="HYL229" s="19"/>
      <c r="HYM229" s="28"/>
      <c r="HYN229" s="32"/>
      <c r="HYO229" s="20"/>
      <c r="HYP229" s="18"/>
      <c r="HYQ229" s="19"/>
      <c r="HYR229" s="28"/>
      <c r="HYS229" s="32"/>
      <c r="HYT229" s="20"/>
      <c r="HYU229" s="18"/>
      <c r="HYV229" s="19"/>
      <c r="HYW229" s="28"/>
      <c r="HYX229" s="32"/>
      <c r="HYY229" s="20"/>
      <c r="HYZ229" s="18"/>
      <c r="HZA229" s="19"/>
      <c r="HZB229" s="28"/>
      <c r="HZC229" s="32"/>
      <c r="HZD229" s="20"/>
      <c r="HZE229" s="18"/>
      <c r="HZF229" s="19"/>
      <c r="HZG229" s="28"/>
      <c r="HZH229" s="32"/>
      <c r="HZI229" s="20"/>
      <c r="HZJ229" s="18"/>
      <c r="HZK229" s="19"/>
      <c r="HZL229" s="28"/>
      <c r="HZM229" s="32"/>
      <c r="HZN229" s="20"/>
      <c r="HZO229" s="18"/>
      <c r="HZP229" s="19"/>
      <c r="HZQ229" s="28"/>
      <c r="HZR229" s="32"/>
      <c r="HZS229" s="20"/>
      <c r="HZT229" s="18"/>
      <c r="HZU229" s="19"/>
      <c r="HZV229" s="28"/>
      <c r="HZW229" s="32"/>
      <c r="HZX229" s="20"/>
      <c r="HZY229" s="18"/>
      <c r="HZZ229" s="19"/>
      <c r="IAA229" s="28"/>
      <c r="IAB229" s="32"/>
      <c r="IAC229" s="20"/>
      <c r="IAD229" s="18"/>
      <c r="IAE229" s="19"/>
      <c r="IAF229" s="28"/>
      <c r="IAG229" s="32"/>
      <c r="IAH229" s="20"/>
      <c r="IAI229" s="18"/>
      <c r="IAJ229" s="19"/>
      <c r="IAK229" s="28"/>
      <c r="IAL229" s="32"/>
      <c r="IAM229" s="20"/>
      <c r="IAN229" s="18"/>
      <c r="IAO229" s="19"/>
      <c r="IAP229" s="28"/>
      <c r="IAQ229" s="32"/>
      <c r="IAR229" s="20"/>
      <c r="IAS229" s="18"/>
      <c r="IAT229" s="19"/>
      <c r="IAU229" s="28"/>
      <c r="IAV229" s="32"/>
      <c r="IAW229" s="20"/>
      <c r="IAX229" s="18"/>
      <c r="IAY229" s="19"/>
      <c r="IAZ229" s="28"/>
      <c r="IBA229" s="32"/>
      <c r="IBB229" s="20"/>
      <c r="IBC229" s="18"/>
      <c r="IBD229" s="19"/>
      <c r="IBE229" s="28"/>
      <c r="IBF229" s="32"/>
      <c r="IBG229" s="20"/>
      <c r="IBH229" s="18"/>
      <c r="IBI229" s="19"/>
      <c r="IBJ229" s="28"/>
      <c r="IBK229" s="32"/>
      <c r="IBL229" s="20"/>
      <c r="IBM229" s="18"/>
      <c r="IBN229" s="19"/>
      <c r="IBO229" s="28"/>
      <c r="IBP229" s="32"/>
      <c r="IBQ229" s="20"/>
      <c r="IBR229" s="18"/>
      <c r="IBS229" s="19"/>
      <c r="IBT229" s="28"/>
      <c r="IBU229" s="32"/>
      <c r="IBV229" s="20"/>
      <c r="IBW229" s="18"/>
      <c r="IBX229" s="19"/>
      <c r="IBY229" s="28"/>
      <c r="IBZ229" s="32"/>
      <c r="ICA229" s="20"/>
      <c r="ICB229" s="18"/>
      <c r="ICC229" s="19"/>
      <c r="ICD229" s="28"/>
      <c r="ICE229" s="32"/>
      <c r="ICF229" s="20"/>
      <c r="ICG229" s="18"/>
      <c r="ICH229" s="19"/>
      <c r="ICI229" s="28"/>
      <c r="ICJ229" s="32"/>
      <c r="ICK229" s="20"/>
      <c r="ICL229" s="18"/>
      <c r="ICM229" s="19"/>
      <c r="ICN229" s="28"/>
      <c r="ICO229" s="32"/>
      <c r="ICP229" s="20"/>
      <c r="ICQ229" s="18"/>
      <c r="ICR229" s="19"/>
      <c r="ICS229" s="28"/>
      <c r="ICT229" s="32"/>
      <c r="ICU229" s="20"/>
      <c r="ICV229" s="18"/>
      <c r="ICW229" s="19"/>
      <c r="ICX229" s="28"/>
      <c r="ICY229" s="32"/>
      <c r="ICZ229" s="20"/>
      <c r="IDA229" s="18"/>
      <c r="IDB229" s="19"/>
      <c r="IDC229" s="28"/>
      <c r="IDD229" s="32"/>
      <c r="IDE229" s="20"/>
      <c r="IDF229" s="18"/>
      <c r="IDG229" s="19"/>
      <c r="IDH229" s="28"/>
      <c r="IDI229" s="32"/>
      <c r="IDJ229" s="20"/>
      <c r="IDK229" s="18"/>
      <c r="IDL229" s="19"/>
      <c r="IDM229" s="28"/>
      <c r="IDN229" s="32"/>
      <c r="IDO229" s="20"/>
      <c r="IDP229" s="18"/>
      <c r="IDQ229" s="19"/>
      <c r="IDR229" s="28"/>
      <c r="IDS229" s="32"/>
      <c r="IDT229" s="20"/>
      <c r="IDU229" s="18"/>
      <c r="IDV229" s="19"/>
      <c r="IDW229" s="28"/>
      <c r="IDX229" s="32"/>
      <c r="IDY229" s="20"/>
      <c r="IDZ229" s="18"/>
      <c r="IEA229" s="19"/>
      <c r="IEB229" s="28"/>
      <c r="IEC229" s="32"/>
      <c r="IED229" s="20"/>
      <c r="IEE229" s="18"/>
      <c r="IEF229" s="19"/>
      <c r="IEG229" s="28"/>
      <c r="IEH229" s="32"/>
      <c r="IEI229" s="20"/>
      <c r="IEJ229" s="18"/>
      <c r="IEK229" s="19"/>
      <c r="IEL229" s="28"/>
      <c r="IEM229" s="32"/>
      <c r="IEN229" s="20"/>
      <c r="IEO229" s="18"/>
      <c r="IEP229" s="19"/>
      <c r="IEQ229" s="28"/>
      <c r="IER229" s="32"/>
      <c r="IES229" s="20"/>
      <c r="IET229" s="18"/>
      <c r="IEU229" s="19"/>
      <c r="IEV229" s="28"/>
      <c r="IEW229" s="32"/>
      <c r="IEX229" s="20"/>
      <c r="IEY229" s="18"/>
      <c r="IEZ229" s="19"/>
      <c r="IFA229" s="28"/>
      <c r="IFB229" s="32"/>
      <c r="IFC229" s="20"/>
      <c r="IFD229" s="18"/>
      <c r="IFE229" s="19"/>
      <c r="IFF229" s="28"/>
      <c r="IFG229" s="32"/>
      <c r="IFH229" s="20"/>
      <c r="IFI229" s="18"/>
      <c r="IFJ229" s="19"/>
      <c r="IFK229" s="28"/>
      <c r="IFL229" s="32"/>
      <c r="IFM229" s="20"/>
      <c r="IFN229" s="18"/>
      <c r="IFO229" s="19"/>
      <c r="IFP229" s="28"/>
      <c r="IFQ229" s="32"/>
      <c r="IFR229" s="20"/>
      <c r="IFS229" s="18"/>
      <c r="IFT229" s="19"/>
      <c r="IFU229" s="28"/>
      <c r="IFV229" s="32"/>
      <c r="IFW229" s="20"/>
      <c r="IFX229" s="18"/>
      <c r="IFY229" s="19"/>
      <c r="IFZ229" s="28"/>
      <c r="IGA229" s="32"/>
      <c r="IGB229" s="20"/>
      <c r="IGC229" s="18"/>
      <c r="IGD229" s="19"/>
      <c r="IGE229" s="28"/>
      <c r="IGF229" s="32"/>
      <c r="IGG229" s="20"/>
      <c r="IGH229" s="18"/>
      <c r="IGI229" s="19"/>
      <c r="IGJ229" s="28"/>
      <c r="IGK229" s="32"/>
      <c r="IGL229" s="20"/>
      <c r="IGM229" s="18"/>
      <c r="IGN229" s="19"/>
      <c r="IGO229" s="28"/>
      <c r="IGP229" s="32"/>
      <c r="IGQ229" s="20"/>
      <c r="IGR229" s="18"/>
      <c r="IGS229" s="19"/>
      <c r="IGT229" s="28"/>
      <c r="IGU229" s="32"/>
      <c r="IGV229" s="20"/>
      <c r="IGW229" s="18"/>
      <c r="IGX229" s="19"/>
      <c r="IGY229" s="28"/>
      <c r="IGZ229" s="32"/>
      <c r="IHA229" s="20"/>
      <c r="IHB229" s="18"/>
      <c r="IHC229" s="19"/>
      <c r="IHD229" s="28"/>
      <c r="IHE229" s="32"/>
      <c r="IHF229" s="20"/>
      <c r="IHG229" s="18"/>
      <c r="IHH229" s="19"/>
      <c r="IHI229" s="28"/>
      <c r="IHJ229" s="32"/>
      <c r="IHK229" s="20"/>
      <c r="IHL229" s="18"/>
      <c r="IHM229" s="19"/>
      <c r="IHN229" s="28"/>
      <c r="IHO229" s="32"/>
      <c r="IHP229" s="20"/>
      <c r="IHQ229" s="18"/>
      <c r="IHR229" s="19"/>
      <c r="IHS229" s="28"/>
      <c r="IHT229" s="32"/>
      <c r="IHU229" s="20"/>
      <c r="IHV229" s="18"/>
      <c r="IHW229" s="19"/>
      <c r="IHX229" s="28"/>
      <c r="IHY229" s="32"/>
      <c r="IHZ229" s="20"/>
      <c r="IIA229" s="18"/>
      <c r="IIB229" s="19"/>
      <c r="IIC229" s="28"/>
      <c r="IID229" s="32"/>
      <c r="IIE229" s="20"/>
      <c r="IIF229" s="18"/>
      <c r="IIG229" s="19"/>
      <c r="IIH229" s="28"/>
      <c r="III229" s="32"/>
      <c r="IIJ229" s="20"/>
      <c r="IIK229" s="18"/>
      <c r="IIL229" s="19"/>
      <c r="IIM229" s="28"/>
      <c r="IIN229" s="32"/>
      <c r="IIO229" s="20"/>
      <c r="IIP229" s="18"/>
      <c r="IIQ229" s="19"/>
      <c r="IIR229" s="28"/>
      <c r="IIS229" s="32"/>
      <c r="IIT229" s="20"/>
      <c r="IIU229" s="18"/>
      <c r="IIV229" s="19"/>
      <c r="IIW229" s="28"/>
      <c r="IIX229" s="32"/>
      <c r="IIY229" s="20"/>
      <c r="IIZ229" s="18"/>
      <c r="IJA229" s="19"/>
      <c r="IJB229" s="28"/>
      <c r="IJC229" s="32"/>
      <c r="IJD229" s="20"/>
      <c r="IJE229" s="18"/>
      <c r="IJF229" s="19"/>
      <c r="IJG229" s="28"/>
      <c r="IJH229" s="32"/>
      <c r="IJI229" s="20"/>
      <c r="IJJ229" s="18"/>
      <c r="IJK229" s="19"/>
      <c r="IJL229" s="28"/>
      <c r="IJM229" s="32"/>
      <c r="IJN229" s="20"/>
      <c r="IJO229" s="18"/>
      <c r="IJP229" s="19"/>
      <c r="IJQ229" s="28"/>
      <c r="IJR229" s="32"/>
      <c r="IJS229" s="20"/>
      <c r="IJT229" s="18"/>
      <c r="IJU229" s="19"/>
      <c r="IJV229" s="28"/>
      <c r="IJW229" s="32"/>
      <c r="IJX229" s="20"/>
      <c r="IJY229" s="18"/>
      <c r="IJZ229" s="19"/>
      <c r="IKA229" s="28"/>
      <c r="IKB229" s="32"/>
      <c r="IKC229" s="20"/>
      <c r="IKD229" s="18"/>
      <c r="IKE229" s="19"/>
      <c r="IKF229" s="28"/>
      <c r="IKG229" s="32"/>
      <c r="IKH229" s="20"/>
      <c r="IKI229" s="18"/>
      <c r="IKJ229" s="19"/>
      <c r="IKK229" s="28"/>
      <c r="IKL229" s="32"/>
      <c r="IKM229" s="20"/>
      <c r="IKN229" s="18"/>
      <c r="IKO229" s="19"/>
      <c r="IKP229" s="28"/>
      <c r="IKQ229" s="32"/>
      <c r="IKR229" s="20"/>
      <c r="IKS229" s="18"/>
      <c r="IKT229" s="19"/>
      <c r="IKU229" s="28"/>
      <c r="IKV229" s="32"/>
      <c r="IKW229" s="20"/>
      <c r="IKX229" s="18"/>
      <c r="IKY229" s="19"/>
      <c r="IKZ229" s="28"/>
      <c r="ILA229" s="32"/>
      <c r="ILB229" s="20"/>
      <c r="ILC229" s="18"/>
      <c r="ILD229" s="19"/>
      <c r="ILE229" s="28"/>
      <c r="ILF229" s="32"/>
      <c r="ILG229" s="20"/>
      <c r="ILH229" s="18"/>
      <c r="ILI229" s="19"/>
      <c r="ILJ229" s="28"/>
      <c r="ILK229" s="32"/>
      <c r="ILL229" s="20"/>
      <c r="ILM229" s="18"/>
      <c r="ILN229" s="19"/>
      <c r="ILO229" s="28"/>
      <c r="ILP229" s="32"/>
      <c r="ILQ229" s="20"/>
      <c r="ILR229" s="18"/>
      <c r="ILS229" s="19"/>
      <c r="ILT229" s="28"/>
      <c r="ILU229" s="32"/>
      <c r="ILV229" s="20"/>
      <c r="ILW229" s="18"/>
      <c r="ILX229" s="19"/>
      <c r="ILY229" s="28"/>
      <c r="ILZ229" s="32"/>
      <c r="IMA229" s="20"/>
      <c r="IMB229" s="18"/>
      <c r="IMC229" s="19"/>
      <c r="IMD229" s="28"/>
      <c r="IME229" s="32"/>
      <c r="IMF229" s="20"/>
      <c r="IMG229" s="18"/>
      <c r="IMH229" s="19"/>
      <c r="IMI229" s="28"/>
      <c r="IMJ229" s="32"/>
      <c r="IMK229" s="20"/>
      <c r="IML229" s="18"/>
      <c r="IMM229" s="19"/>
      <c r="IMN229" s="28"/>
      <c r="IMO229" s="32"/>
      <c r="IMP229" s="20"/>
      <c r="IMQ229" s="18"/>
      <c r="IMR229" s="19"/>
      <c r="IMS229" s="28"/>
      <c r="IMT229" s="32"/>
      <c r="IMU229" s="20"/>
      <c r="IMV229" s="18"/>
      <c r="IMW229" s="19"/>
      <c r="IMX229" s="28"/>
      <c r="IMY229" s="32"/>
      <c r="IMZ229" s="20"/>
      <c r="INA229" s="18"/>
      <c r="INB229" s="19"/>
      <c r="INC229" s="28"/>
      <c r="IND229" s="32"/>
      <c r="INE229" s="20"/>
      <c r="INF229" s="18"/>
      <c r="ING229" s="19"/>
      <c r="INH229" s="28"/>
      <c r="INI229" s="32"/>
      <c r="INJ229" s="20"/>
      <c r="INK229" s="18"/>
      <c r="INL229" s="19"/>
      <c r="INM229" s="28"/>
      <c r="INN229" s="32"/>
      <c r="INO229" s="20"/>
      <c r="INP229" s="18"/>
      <c r="INQ229" s="19"/>
      <c r="INR229" s="28"/>
      <c r="INS229" s="32"/>
      <c r="INT229" s="20"/>
      <c r="INU229" s="18"/>
      <c r="INV229" s="19"/>
      <c r="INW229" s="28"/>
      <c r="INX229" s="32"/>
      <c r="INY229" s="20"/>
      <c r="INZ229" s="18"/>
      <c r="IOA229" s="19"/>
      <c r="IOB229" s="28"/>
      <c r="IOC229" s="32"/>
      <c r="IOD229" s="20"/>
      <c r="IOE229" s="18"/>
      <c r="IOF229" s="19"/>
      <c r="IOG229" s="28"/>
      <c r="IOH229" s="32"/>
      <c r="IOI229" s="20"/>
      <c r="IOJ229" s="18"/>
      <c r="IOK229" s="19"/>
      <c r="IOL229" s="28"/>
      <c r="IOM229" s="32"/>
      <c r="ION229" s="20"/>
      <c r="IOO229" s="18"/>
      <c r="IOP229" s="19"/>
      <c r="IOQ229" s="28"/>
      <c r="IOR229" s="32"/>
      <c r="IOS229" s="20"/>
      <c r="IOT229" s="18"/>
      <c r="IOU229" s="19"/>
      <c r="IOV229" s="28"/>
      <c r="IOW229" s="32"/>
      <c r="IOX229" s="20"/>
      <c r="IOY229" s="18"/>
      <c r="IOZ229" s="19"/>
      <c r="IPA229" s="28"/>
      <c r="IPB229" s="32"/>
      <c r="IPC229" s="20"/>
      <c r="IPD229" s="18"/>
      <c r="IPE229" s="19"/>
      <c r="IPF229" s="28"/>
      <c r="IPG229" s="32"/>
      <c r="IPH229" s="20"/>
      <c r="IPI229" s="18"/>
      <c r="IPJ229" s="19"/>
      <c r="IPK229" s="28"/>
      <c r="IPL229" s="32"/>
      <c r="IPM229" s="20"/>
      <c r="IPN229" s="18"/>
      <c r="IPO229" s="19"/>
      <c r="IPP229" s="28"/>
      <c r="IPQ229" s="32"/>
      <c r="IPR229" s="20"/>
      <c r="IPS229" s="18"/>
      <c r="IPT229" s="19"/>
      <c r="IPU229" s="28"/>
      <c r="IPV229" s="32"/>
      <c r="IPW229" s="20"/>
      <c r="IPX229" s="18"/>
      <c r="IPY229" s="19"/>
      <c r="IPZ229" s="28"/>
      <c r="IQA229" s="32"/>
      <c r="IQB229" s="20"/>
      <c r="IQC229" s="18"/>
      <c r="IQD229" s="19"/>
      <c r="IQE229" s="28"/>
      <c r="IQF229" s="32"/>
      <c r="IQG229" s="20"/>
      <c r="IQH229" s="18"/>
      <c r="IQI229" s="19"/>
      <c r="IQJ229" s="28"/>
      <c r="IQK229" s="32"/>
      <c r="IQL229" s="20"/>
      <c r="IQM229" s="18"/>
      <c r="IQN229" s="19"/>
      <c r="IQO229" s="28"/>
      <c r="IQP229" s="32"/>
      <c r="IQQ229" s="20"/>
      <c r="IQR229" s="18"/>
      <c r="IQS229" s="19"/>
      <c r="IQT229" s="28"/>
      <c r="IQU229" s="32"/>
      <c r="IQV229" s="20"/>
      <c r="IQW229" s="18"/>
      <c r="IQX229" s="19"/>
      <c r="IQY229" s="28"/>
      <c r="IQZ229" s="32"/>
      <c r="IRA229" s="20"/>
      <c r="IRB229" s="18"/>
      <c r="IRC229" s="19"/>
      <c r="IRD229" s="28"/>
      <c r="IRE229" s="32"/>
      <c r="IRF229" s="20"/>
      <c r="IRG229" s="18"/>
      <c r="IRH229" s="19"/>
      <c r="IRI229" s="28"/>
      <c r="IRJ229" s="32"/>
      <c r="IRK229" s="20"/>
      <c r="IRL229" s="18"/>
      <c r="IRM229" s="19"/>
      <c r="IRN229" s="28"/>
      <c r="IRO229" s="32"/>
      <c r="IRP229" s="20"/>
      <c r="IRQ229" s="18"/>
      <c r="IRR229" s="19"/>
      <c r="IRS229" s="28"/>
      <c r="IRT229" s="32"/>
      <c r="IRU229" s="20"/>
      <c r="IRV229" s="18"/>
      <c r="IRW229" s="19"/>
      <c r="IRX229" s="28"/>
      <c r="IRY229" s="32"/>
      <c r="IRZ229" s="20"/>
      <c r="ISA229" s="18"/>
      <c r="ISB229" s="19"/>
      <c r="ISC229" s="28"/>
      <c r="ISD229" s="32"/>
      <c r="ISE229" s="20"/>
      <c r="ISF229" s="18"/>
      <c r="ISG229" s="19"/>
      <c r="ISH229" s="28"/>
      <c r="ISI229" s="32"/>
      <c r="ISJ229" s="20"/>
      <c r="ISK229" s="18"/>
      <c r="ISL229" s="19"/>
      <c r="ISM229" s="28"/>
      <c r="ISN229" s="32"/>
      <c r="ISO229" s="20"/>
      <c r="ISP229" s="18"/>
      <c r="ISQ229" s="19"/>
      <c r="ISR229" s="28"/>
      <c r="ISS229" s="32"/>
      <c r="IST229" s="20"/>
      <c r="ISU229" s="18"/>
      <c r="ISV229" s="19"/>
      <c r="ISW229" s="28"/>
      <c r="ISX229" s="32"/>
      <c r="ISY229" s="20"/>
      <c r="ISZ229" s="18"/>
      <c r="ITA229" s="19"/>
      <c r="ITB229" s="28"/>
      <c r="ITC229" s="32"/>
      <c r="ITD229" s="20"/>
      <c r="ITE229" s="18"/>
      <c r="ITF229" s="19"/>
      <c r="ITG229" s="28"/>
      <c r="ITH229" s="32"/>
      <c r="ITI229" s="20"/>
      <c r="ITJ229" s="18"/>
      <c r="ITK229" s="19"/>
      <c r="ITL229" s="28"/>
      <c r="ITM229" s="32"/>
      <c r="ITN229" s="20"/>
      <c r="ITO229" s="18"/>
      <c r="ITP229" s="19"/>
      <c r="ITQ229" s="28"/>
      <c r="ITR229" s="32"/>
      <c r="ITS229" s="20"/>
      <c r="ITT229" s="18"/>
      <c r="ITU229" s="19"/>
      <c r="ITV229" s="28"/>
      <c r="ITW229" s="32"/>
      <c r="ITX229" s="20"/>
      <c r="ITY229" s="18"/>
      <c r="ITZ229" s="19"/>
      <c r="IUA229" s="28"/>
      <c r="IUB229" s="32"/>
      <c r="IUC229" s="20"/>
      <c r="IUD229" s="18"/>
      <c r="IUE229" s="19"/>
      <c r="IUF229" s="28"/>
      <c r="IUG229" s="32"/>
      <c r="IUH229" s="20"/>
      <c r="IUI229" s="18"/>
      <c r="IUJ229" s="19"/>
      <c r="IUK229" s="28"/>
      <c r="IUL229" s="32"/>
      <c r="IUM229" s="20"/>
      <c r="IUN229" s="18"/>
      <c r="IUO229" s="19"/>
      <c r="IUP229" s="28"/>
      <c r="IUQ229" s="32"/>
      <c r="IUR229" s="20"/>
      <c r="IUS229" s="18"/>
      <c r="IUT229" s="19"/>
      <c r="IUU229" s="28"/>
      <c r="IUV229" s="32"/>
      <c r="IUW229" s="20"/>
      <c r="IUX229" s="18"/>
      <c r="IUY229" s="19"/>
      <c r="IUZ229" s="28"/>
      <c r="IVA229" s="32"/>
      <c r="IVB229" s="20"/>
      <c r="IVC229" s="18"/>
      <c r="IVD229" s="19"/>
      <c r="IVE229" s="28"/>
      <c r="IVF229" s="32"/>
      <c r="IVG229" s="20"/>
      <c r="IVH229" s="18"/>
      <c r="IVI229" s="19"/>
      <c r="IVJ229" s="28"/>
      <c r="IVK229" s="32"/>
      <c r="IVL229" s="20"/>
      <c r="IVM229" s="18"/>
      <c r="IVN229" s="19"/>
      <c r="IVO229" s="28"/>
      <c r="IVP229" s="32"/>
      <c r="IVQ229" s="20"/>
      <c r="IVR229" s="18"/>
      <c r="IVS229" s="19"/>
      <c r="IVT229" s="28"/>
      <c r="IVU229" s="32"/>
      <c r="IVV229" s="20"/>
      <c r="IVW229" s="18"/>
      <c r="IVX229" s="19"/>
      <c r="IVY229" s="28"/>
      <c r="IVZ229" s="32"/>
      <c r="IWA229" s="20"/>
      <c r="IWB229" s="18"/>
      <c r="IWC229" s="19"/>
      <c r="IWD229" s="28"/>
      <c r="IWE229" s="32"/>
      <c r="IWF229" s="20"/>
      <c r="IWG229" s="18"/>
      <c r="IWH229" s="19"/>
      <c r="IWI229" s="28"/>
      <c r="IWJ229" s="32"/>
      <c r="IWK229" s="20"/>
      <c r="IWL229" s="18"/>
      <c r="IWM229" s="19"/>
      <c r="IWN229" s="28"/>
      <c r="IWO229" s="32"/>
      <c r="IWP229" s="20"/>
      <c r="IWQ229" s="18"/>
      <c r="IWR229" s="19"/>
      <c r="IWS229" s="28"/>
      <c r="IWT229" s="32"/>
      <c r="IWU229" s="20"/>
      <c r="IWV229" s="18"/>
      <c r="IWW229" s="19"/>
      <c r="IWX229" s="28"/>
      <c r="IWY229" s="32"/>
      <c r="IWZ229" s="20"/>
      <c r="IXA229" s="18"/>
      <c r="IXB229" s="19"/>
      <c r="IXC229" s="28"/>
      <c r="IXD229" s="32"/>
      <c r="IXE229" s="20"/>
      <c r="IXF229" s="18"/>
      <c r="IXG229" s="19"/>
      <c r="IXH229" s="28"/>
      <c r="IXI229" s="32"/>
      <c r="IXJ229" s="20"/>
      <c r="IXK229" s="18"/>
      <c r="IXL229" s="19"/>
      <c r="IXM229" s="28"/>
      <c r="IXN229" s="32"/>
      <c r="IXO229" s="20"/>
      <c r="IXP229" s="18"/>
      <c r="IXQ229" s="19"/>
      <c r="IXR229" s="28"/>
      <c r="IXS229" s="32"/>
      <c r="IXT229" s="20"/>
      <c r="IXU229" s="18"/>
      <c r="IXV229" s="19"/>
      <c r="IXW229" s="28"/>
      <c r="IXX229" s="32"/>
      <c r="IXY229" s="20"/>
      <c r="IXZ229" s="18"/>
      <c r="IYA229" s="19"/>
      <c r="IYB229" s="28"/>
      <c r="IYC229" s="32"/>
      <c r="IYD229" s="20"/>
      <c r="IYE229" s="18"/>
      <c r="IYF229" s="19"/>
      <c r="IYG229" s="28"/>
      <c r="IYH229" s="32"/>
      <c r="IYI229" s="20"/>
      <c r="IYJ229" s="18"/>
      <c r="IYK229" s="19"/>
      <c r="IYL229" s="28"/>
      <c r="IYM229" s="32"/>
      <c r="IYN229" s="20"/>
      <c r="IYO229" s="18"/>
      <c r="IYP229" s="19"/>
      <c r="IYQ229" s="28"/>
      <c r="IYR229" s="32"/>
      <c r="IYS229" s="20"/>
      <c r="IYT229" s="18"/>
      <c r="IYU229" s="19"/>
      <c r="IYV229" s="28"/>
      <c r="IYW229" s="32"/>
      <c r="IYX229" s="20"/>
      <c r="IYY229" s="18"/>
      <c r="IYZ229" s="19"/>
      <c r="IZA229" s="28"/>
      <c r="IZB229" s="32"/>
      <c r="IZC229" s="20"/>
      <c r="IZD229" s="18"/>
      <c r="IZE229" s="19"/>
      <c r="IZF229" s="28"/>
      <c r="IZG229" s="32"/>
      <c r="IZH229" s="20"/>
      <c r="IZI229" s="18"/>
      <c r="IZJ229" s="19"/>
      <c r="IZK229" s="28"/>
      <c r="IZL229" s="32"/>
      <c r="IZM229" s="20"/>
      <c r="IZN229" s="18"/>
      <c r="IZO229" s="19"/>
      <c r="IZP229" s="28"/>
      <c r="IZQ229" s="32"/>
      <c r="IZR229" s="20"/>
      <c r="IZS229" s="18"/>
      <c r="IZT229" s="19"/>
      <c r="IZU229" s="28"/>
      <c r="IZV229" s="32"/>
      <c r="IZW229" s="20"/>
      <c r="IZX229" s="18"/>
      <c r="IZY229" s="19"/>
      <c r="IZZ229" s="28"/>
      <c r="JAA229" s="32"/>
      <c r="JAB229" s="20"/>
      <c r="JAC229" s="18"/>
      <c r="JAD229" s="19"/>
      <c r="JAE229" s="28"/>
      <c r="JAF229" s="32"/>
      <c r="JAG229" s="20"/>
      <c r="JAH229" s="18"/>
      <c r="JAI229" s="19"/>
      <c r="JAJ229" s="28"/>
      <c r="JAK229" s="32"/>
      <c r="JAL229" s="20"/>
      <c r="JAM229" s="18"/>
      <c r="JAN229" s="19"/>
      <c r="JAO229" s="28"/>
      <c r="JAP229" s="32"/>
      <c r="JAQ229" s="20"/>
      <c r="JAR229" s="18"/>
      <c r="JAS229" s="19"/>
      <c r="JAT229" s="28"/>
      <c r="JAU229" s="32"/>
      <c r="JAV229" s="20"/>
      <c r="JAW229" s="18"/>
      <c r="JAX229" s="19"/>
      <c r="JAY229" s="28"/>
      <c r="JAZ229" s="32"/>
      <c r="JBA229" s="20"/>
      <c r="JBB229" s="18"/>
      <c r="JBC229" s="19"/>
      <c r="JBD229" s="28"/>
      <c r="JBE229" s="32"/>
      <c r="JBF229" s="20"/>
      <c r="JBG229" s="18"/>
      <c r="JBH229" s="19"/>
      <c r="JBI229" s="28"/>
      <c r="JBJ229" s="32"/>
      <c r="JBK229" s="20"/>
      <c r="JBL229" s="18"/>
      <c r="JBM229" s="19"/>
      <c r="JBN229" s="28"/>
      <c r="JBO229" s="32"/>
      <c r="JBP229" s="20"/>
      <c r="JBQ229" s="18"/>
      <c r="JBR229" s="19"/>
      <c r="JBS229" s="28"/>
      <c r="JBT229" s="32"/>
      <c r="JBU229" s="20"/>
      <c r="JBV229" s="18"/>
      <c r="JBW229" s="19"/>
      <c r="JBX229" s="28"/>
      <c r="JBY229" s="32"/>
      <c r="JBZ229" s="20"/>
      <c r="JCA229" s="18"/>
      <c r="JCB229" s="19"/>
      <c r="JCC229" s="28"/>
      <c r="JCD229" s="32"/>
      <c r="JCE229" s="20"/>
      <c r="JCF229" s="18"/>
      <c r="JCG229" s="19"/>
      <c r="JCH229" s="28"/>
      <c r="JCI229" s="32"/>
      <c r="JCJ229" s="20"/>
      <c r="JCK229" s="18"/>
      <c r="JCL229" s="19"/>
      <c r="JCM229" s="28"/>
      <c r="JCN229" s="32"/>
      <c r="JCO229" s="20"/>
      <c r="JCP229" s="18"/>
      <c r="JCQ229" s="19"/>
      <c r="JCR229" s="28"/>
      <c r="JCS229" s="32"/>
      <c r="JCT229" s="20"/>
      <c r="JCU229" s="18"/>
      <c r="JCV229" s="19"/>
      <c r="JCW229" s="28"/>
      <c r="JCX229" s="32"/>
      <c r="JCY229" s="20"/>
      <c r="JCZ229" s="18"/>
      <c r="JDA229" s="19"/>
      <c r="JDB229" s="28"/>
      <c r="JDC229" s="32"/>
      <c r="JDD229" s="20"/>
      <c r="JDE229" s="18"/>
      <c r="JDF229" s="19"/>
      <c r="JDG229" s="28"/>
      <c r="JDH229" s="32"/>
      <c r="JDI229" s="20"/>
      <c r="JDJ229" s="18"/>
      <c r="JDK229" s="19"/>
      <c r="JDL229" s="28"/>
      <c r="JDM229" s="32"/>
      <c r="JDN229" s="20"/>
      <c r="JDO229" s="18"/>
      <c r="JDP229" s="19"/>
      <c r="JDQ229" s="28"/>
      <c r="JDR229" s="32"/>
      <c r="JDS229" s="20"/>
      <c r="JDT229" s="18"/>
      <c r="JDU229" s="19"/>
      <c r="JDV229" s="28"/>
      <c r="JDW229" s="32"/>
      <c r="JDX229" s="20"/>
      <c r="JDY229" s="18"/>
      <c r="JDZ229" s="19"/>
      <c r="JEA229" s="28"/>
      <c r="JEB229" s="32"/>
      <c r="JEC229" s="20"/>
      <c r="JED229" s="18"/>
      <c r="JEE229" s="19"/>
      <c r="JEF229" s="28"/>
      <c r="JEG229" s="32"/>
      <c r="JEH229" s="20"/>
      <c r="JEI229" s="18"/>
      <c r="JEJ229" s="19"/>
      <c r="JEK229" s="28"/>
      <c r="JEL229" s="32"/>
      <c r="JEM229" s="20"/>
      <c r="JEN229" s="18"/>
      <c r="JEO229" s="19"/>
      <c r="JEP229" s="28"/>
      <c r="JEQ229" s="32"/>
      <c r="JER229" s="20"/>
      <c r="JES229" s="18"/>
      <c r="JET229" s="19"/>
      <c r="JEU229" s="28"/>
      <c r="JEV229" s="32"/>
      <c r="JEW229" s="20"/>
      <c r="JEX229" s="18"/>
      <c r="JEY229" s="19"/>
      <c r="JEZ229" s="28"/>
      <c r="JFA229" s="32"/>
      <c r="JFB229" s="20"/>
      <c r="JFC229" s="18"/>
      <c r="JFD229" s="19"/>
      <c r="JFE229" s="28"/>
      <c r="JFF229" s="32"/>
      <c r="JFG229" s="20"/>
      <c r="JFH229" s="18"/>
      <c r="JFI229" s="19"/>
      <c r="JFJ229" s="28"/>
      <c r="JFK229" s="32"/>
      <c r="JFL229" s="20"/>
      <c r="JFM229" s="18"/>
      <c r="JFN229" s="19"/>
      <c r="JFO229" s="28"/>
      <c r="JFP229" s="32"/>
      <c r="JFQ229" s="20"/>
      <c r="JFR229" s="18"/>
      <c r="JFS229" s="19"/>
      <c r="JFT229" s="28"/>
      <c r="JFU229" s="32"/>
      <c r="JFV229" s="20"/>
      <c r="JFW229" s="18"/>
      <c r="JFX229" s="19"/>
      <c r="JFY229" s="28"/>
      <c r="JFZ229" s="32"/>
      <c r="JGA229" s="20"/>
      <c r="JGB229" s="18"/>
      <c r="JGC229" s="19"/>
      <c r="JGD229" s="28"/>
      <c r="JGE229" s="32"/>
      <c r="JGF229" s="20"/>
      <c r="JGG229" s="18"/>
      <c r="JGH229" s="19"/>
      <c r="JGI229" s="28"/>
      <c r="JGJ229" s="32"/>
      <c r="JGK229" s="20"/>
      <c r="JGL229" s="18"/>
      <c r="JGM229" s="19"/>
      <c r="JGN229" s="28"/>
      <c r="JGO229" s="32"/>
      <c r="JGP229" s="20"/>
      <c r="JGQ229" s="18"/>
      <c r="JGR229" s="19"/>
      <c r="JGS229" s="28"/>
      <c r="JGT229" s="32"/>
      <c r="JGU229" s="20"/>
      <c r="JGV229" s="18"/>
      <c r="JGW229" s="19"/>
      <c r="JGX229" s="28"/>
      <c r="JGY229" s="32"/>
      <c r="JGZ229" s="20"/>
      <c r="JHA229" s="18"/>
      <c r="JHB229" s="19"/>
      <c r="JHC229" s="28"/>
      <c r="JHD229" s="32"/>
      <c r="JHE229" s="20"/>
      <c r="JHF229" s="18"/>
      <c r="JHG229" s="19"/>
      <c r="JHH229" s="28"/>
      <c r="JHI229" s="32"/>
      <c r="JHJ229" s="20"/>
      <c r="JHK229" s="18"/>
      <c r="JHL229" s="19"/>
      <c r="JHM229" s="28"/>
      <c r="JHN229" s="32"/>
      <c r="JHO229" s="20"/>
      <c r="JHP229" s="18"/>
      <c r="JHQ229" s="19"/>
      <c r="JHR229" s="28"/>
      <c r="JHS229" s="32"/>
      <c r="JHT229" s="20"/>
      <c r="JHU229" s="18"/>
      <c r="JHV229" s="19"/>
      <c r="JHW229" s="28"/>
      <c r="JHX229" s="32"/>
      <c r="JHY229" s="20"/>
      <c r="JHZ229" s="18"/>
      <c r="JIA229" s="19"/>
      <c r="JIB229" s="28"/>
      <c r="JIC229" s="32"/>
      <c r="JID229" s="20"/>
      <c r="JIE229" s="18"/>
      <c r="JIF229" s="19"/>
      <c r="JIG229" s="28"/>
      <c r="JIH229" s="32"/>
      <c r="JII229" s="20"/>
      <c r="JIJ229" s="18"/>
      <c r="JIK229" s="19"/>
      <c r="JIL229" s="28"/>
      <c r="JIM229" s="32"/>
      <c r="JIN229" s="20"/>
      <c r="JIO229" s="18"/>
      <c r="JIP229" s="19"/>
      <c r="JIQ229" s="28"/>
      <c r="JIR229" s="32"/>
      <c r="JIS229" s="20"/>
      <c r="JIT229" s="18"/>
      <c r="JIU229" s="19"/>
      <c r="JIV229" s="28"/>
      <c r="JIW229" s="32"/>
      <c r="JIX229" s="20"/>
      <c r="JIY229" s="18"/>
      <c r="JIZ229" s="19"/>
      <c r="JJA229" s="28"/>
      <c r="JJB229" s="32"/>
      <c r="JJC229" s="20"/>
      <c r="JJD229" s="18"/>
      <c r="JJE229" s="19"/>
      <c r="JJF229" s="28"/>
      <c r="JJG229" s="32"/>
      <c r="JJH229" s="20"/>
      <c r="JJI229" s="18"/>
      <c r="JJJ229" s="19"/>
      <c r="JJK229" s="28"/>
      <c r="JJL229" s="32"/>
      <c r="JJM229" s="20"/>
      <c r="JJN229" s="18"/>
      <c r="JJO229" s="19"/>
      <c r="JJP229" s="28"/>
      <c r="JJQ229" s="32"/>
      <c r="JJR229" s="20"/>
      <c r="JJS229" s="18"/>
      <c r="JJT229" s="19"/>
      <c r="JJU229" s="28"/>
      <c r="JJV229" s="32"/>
      <c r="JJW229" s="20"/>
      <c r="JJX229" s="18"/>
      <c r="JJY229" s="19"/>
      <c r="JJZ229" s="28"/>
      <c r="JKA229" s="32"/>
      <c r="JKB229" s="20"/>
      <c r="JKC229" s="18"/>
      <c r="JKD229" s="19"/>
      <c r="JKE229" s="28"/>
      <c r="JKF229" s="32"/>
      <c r="JKG229" s="20"/>
      <c r="JKH229" s="18"/>
      <c r="JKI229" s="19"/>
      <c r="JKJ229" s="28"/>
      <c r="JKK229" s="32"/>
      <c r="JKL229" s="20"/>
      <c r="JKM229" s="18"/>
      <c r="JKN229" s="19"/>
      <c r="JKO229" s="28"/>
      <c r="JKP229" s="32"/>
      <c r="JKQ229" s="20"/>
      <c r="JKR229" s="18"/>
      <c r="JKS229" s="19"/>
      <c r="JKT229" s="28"/>
      <c r="JKU229" s="32"/>
      <c r="JKV229" s="20"/>
      <c r="JKW229" s="18"/>
      <c r="JKX229" s="19"/>
      <c r="JKY229" s="28"/>
      <c r="JKZ229" s="32"/>
      <c r="JLA229" s="20"/>
      <c r="JLB229" s="18"/>
      <c r="JLC229" s="19"/>
      <c r="JLD229" s="28"/>
      <c r="JLE229" s="32"/>
      <c r="JLF229" s="20"/>
      <c r="JLG229" s="18"/>
      <c r="JLH229" s="19"/>
      <c r="JLI229" s="28"/>
      <c r="JLJ229" s="32"/>
      <c r="JLK229" s="20"/>
      <c r="JLL229" s="18"/>
      <c r="JLM229" s="19"/>
      <c r="JLN229" s="28"/>
      <c r="JLO229" s="32"/>
      <c r="JLP229" s="20"/>
      <c r="JLQ229" s="18"/>
      <c r="JLR229" s="19"/>
      <c r="JLS229" s="28"/>
      <c r="JLT229" s="32"/>
      <c r="JLU229" s="20"/>
      <c r="JLV229" s="18"/>
      <c r="JLW229" s="19"/>
      <c r="JLX229" s="28"/>
      <c r="JLY229" s="32"/>
      <c r="JLZ229" s="20"/>
      <c r="JMA229" s="18"/>
      <c r="JMB229" s="19"/>
      <c r="JMC229" s="28"/>
      <c r="JMD229" s="32"/>
      <c r="JME229" s="20"/>
      <c r="JMF229" s="18"/>
      <c r="JMG229" s="19"/>
      <c r="JMH229" s="28"/>
      <c r="JMI229" s="32"/>
      <c r="JMJ229" s="20"/>
      <c r="JMK229" s="18"/>
      <c r="JML229" s="19"/>
      <c r="JMM229" s="28"/>
      <c r="JMN229" s="32"/>
      <c r="JMO229" s="20"/>
      <c r="JMP229" s="18"/>
      <c r="JMQ229" s="19"/>
      <c r="JMR229" s="28"/>
      <c r="JMS229" s="32"/>
      <c r="JMT229" s="20"/>
      <c r="JMU229" s="18"/>
      <c r="JMV229" s="19"/>
      <c r="JMW229" s="28"/>
      <c r="JMX229" s="32"/>
      <c r="JMY229" s="20"/>
      <c r="JMZ229" s="18"/>
      <c r="JNA229" s="19"/>
      <c r="JNB229" s="28"/>
      <c r="JNC229" s="32"/>
      <c r="JND229" s="20"/>
      <c r="JNE229" s="18"/>
      <c r="JNF229" s="19"/>
      <c r="JNG229" s="28"/>
      <c r="JNH229" s="32"/>
      <c r="JNI229" s="20"/>
      <c r="JNJ229" s="18"/>
      <c r="JNK229" s="19"/>
      <c r="JNL229" s="28"/>
      <c r="JNM229" s="32"/>
      <c r="JNN229" s="20"/>
      <c r="JNO229" s="18"/>
      <c r="JNP229" s="19"/>
      <c r="JNQ229" s="28"/>
      <c r="JNR229" s="32"/>
      <c r="JNS229" s="20"/>
      <c r="JNT229" s="18"/>
      <c r="JNU229" s="19"/>
      <c r="JNV229" s="28"/>
      <c r="JNW229" s="32"/>
      <c r="JNX229" s="20"/>
      <c r="JNY229" s="18"/>
      <c r="JNZ229" s="19"/>
      <c r="JOA229" s="28"/>
      <c r="JOB229" s="32"/>
      <c r="JOC229" s="20"/>
      <c r="JOD229" s="18"/>
      <c r="JOE229" s="19"/>
      <c r="JOF229" s="28"/>
      <c r="JOG229" s="32"/>
      <c r="JOH229" s="20"/>
      <c r="JOI229" s="18"/>
      <c r="JOJ229" s="19"/>
      <c r="JOK229" s="28"/>
      <c r="JOL229" s="32"/>
      <c r="JOM229" s="20"/>
      <c r="JON229" s="18"/>
      <c r="JOO229" s="19"/>
      <c r="JOP229" s="28"/>
      <c r="JOQ229" s="32"/>
      <c r="JOR229" s="20"/>
      <c r="JOS229" s="18"/>
      <c r="JOT229" s="19"/>
      <c r="JOU229" s="28"/>
      <c r="JOV229" s="32"/>
      <c r="JOW229" s="20"/>
      <c r="JOX229" s="18"/>
      <c r="JOY229" s="19"/>
      <c r="JOZ229" s="28"/>
      <c r="JPA229" s="32"/>
      <c r="JPB229" s="20"/>
      <c r="JPC229" s="18"/>
      <c r="JPD229" s="19"/>
      <c r="JPE229" s="28"/>
      <c r="JPF229" s="32"/>
      <c r="JPG229" s="20"/>
      <c r="JPH229" s="18"/>
      <c r="JPI229" s="19"/>
      <c r="JPJ229" s="28"/>
      <c r="JPK229" s="32"/>
      <c r="JPL229" s="20"/>
      <c r="JPM229" s="18"/>
      <c r="JPN229" s="19"/>
      <c r="JPO229" s="28"/>
      <c r="JPP229" s="32"/>
      <c r="JPQ229" s="20"/>
      <c r="JPR229" s="18"/>
      <c r="JPS229" s="19"/>
      <c r="JPT229" s="28"/>
      <c r="JPU229" s="32"/>
      <c r="JPV229" s="20"/>
      <c r="JPW229" s="18"/>
      <c r="JPX229" s="19"/>
      <c r="JPY229" s="28"/>
      <c r="JPZ229" s="32"/>
      <c r="JQA229" s="20"/>
      <c r="JQB229" s="18"/>
      <c r="JQC229" s="19"/>
      <c r="JQD229" s="28"/>
      <c r="JQE229" s="32"/>
      <c r="JQF229" s="20"/>
      <c r="JQG229" s="18"/>
      <c r="JQH229" s="19"/>
      <c r="JQI229" s="28"/>
      <c r="JQJ229" s="32"/>
      <c r="JQK229" s="20"/>
      <c r="JQL229" s="18"/>
      <c r="JQM229" s="19"/>
      <c r="JQN229" s="28"/>
      <c r="JQO229" s="32"/>
      <c r="JQP229" s="20"/>
      <c r="JQQ229" s="18"/>
      <c r="JQR229" s="19"/>
      <c r="JQS229" s="28"/>
      <c r="JQT229" s="32"/>
      <c r="JQU229" s="20"/>
      <c r="JQV229" s="18"/>
      <c r="JQW229" s="19"/>
      <c r="JQX229" s="28"/>
      <c r="JQY229" s="32"/>
      <c r="JQZ229" s="20"/>
      <c r="JRA229" s="18"/>
      <c r="JRB229" s="19"/>
      <c r="JRC229" s="28"/>
      <c r="JRD229" s="32"/>
      <c r="JRE229" s="20"/>
      <c r="JRF229" s="18"/>
      <c r="JRG229" s="19"/>
      <c r="JRH229" s="28"/>
      <c r="JRI229" s="32"/>
      <c r="JRJ229" s="20"/>
      <c r="JRK229" s="18"/>
      <c r="JRL229" s="19"/>
      <c r="JRM229" s="28"/>
      <c r="JRN229" s="32"/>
      <c r="JRO229" s="20"/>
      <c r="JRP229" s="18"/>
      <c r="JRQ229" s="19"/>
      <c r="JRR229" s="28"/>
      <c r="JRS229" s="32"/>
      <c r="JRT229" s="20"/>
      <c r="JRU229" s="18"/>
      <c r="JRV229" s="19"/>
      <c r="JRW229" s="28"/>
      <c r="JRX229" s="32"/>
      <c r="JRY229" s="20"/>
      <c r="JRZ229" s="18"/>
      <c r="JSA229" s="19"/>
      <c r="JSB229" s="28"/>
      <c r="JSC229" s="32"/>
      <c r="JSD229" s="20"/>
      <c r="JSE229" s="18"/>
      <c r="JSF229" s="19"/>
      <c r="JSG229" s="28"/>
      <c r="JSH229" s="32"/>
      <c r="JSI229" s="20"/>
      <c r="JSJ229" s="18"/>
      <c r="JSK229" s="19"/>
      <c r="JSL229" s="28"/>
      <c r="JSM229" s="32"/>
      <c r="JSN229" s="20"/>
      <c r="JSO229" s="18"/>
      <c r="JSP229" s="19"/>
      <c r="JSQ229" s="28"/>
      <c r="JSR229" s="32"/>
      <c r="JSS229" s="20"/>
      <c r="JST229" s="18"/>
      <c r="JSU229" s="19"/>
      <c r="JSV229" s="28"/>
      <c r="JSW229" s="32"/>
      <c r="JSX229" s="20"/>
      <c r="JSY229" s="18"/>
      <c r="JSZ229" s="19"/>
      <c r="JTA229" s="28"/>
      <c r="JTB229" s="32"/>
      <c r="JTC229" s="20"/>
      <c r="JTD229" s="18"/>
      <c r="JTE229" s="19"/>
      <c r="JTF229" s="28"/>
      <c r="JTG229" s="32"/>
      <c r="JTH229" s="20"/>
      <c r="JTI229" s="18"/>
      <c r="JTJ229" s="19"/>
      <c r="JTK229" s="28"/>
      <c r="JTL229" s="32"/>
      <c r="JTM229" s="20"/>
      <c r="JTN229" s="18"/>
      <c r="JTO229" s="19"/>
      <c r="JTP229" s="28"/>
      <c r="JTQ229" s="32"/>
      <c r="JTR229" s="20"/>
      <c r="JTS229" s="18"/>
      <c r="JTT229" s="19"/>
      <c r="JTU229" s="28"/>
      <c r="JTV229" s="32"/>
      <c r="JTW229" s="20"/>
      <c r="JTX229" s="18"/>
      <c r="JTY229" s="19"/>
      <c r="JTZ229" s="28"/>
      <c r="JUA229" s="32"/>
      <c r="JUB229" s="20"/>
      <c r="JUC229" s="18"/>
      <c r="JUD229" s="19"/>
      <c r="JUE229" s="28"/>
      <c r="JUF229" s="32"/>
      <c r="JUG229" s="20"/>
      <c r="JUH229" s="18"/>
      <c r="JUI229" s="19"/>
      <c r="JUJ229" s="28"/>
      <c r="JUK229" s="32"/>
      <c r="JUL229" s="20"/>
      <c r="JUM229" s="18"/>
      <c r="JUN229" s="19"/>
      <c r="JUO229" s="28"/>
      <c r="JUP229" s="32"/>
      <c r="JUQ229" s="20"/>
      <c r="JUR229" s="18"/>
      <c r="JUS229" s="19"/>
      <c r="JUT229" s="28"/>
      <c r="JUU229" s="32"/>
      <c r="JUV229" s="20"/>
      <c r="JUW229" s="18"/>
      <c r="JUX229" s="19"/>
      <c r="JUY229" s="28"/>
      <c r="JUZ229" s="32"/>
      <c r="JVA229" s="20"/>
      <c r="JVB229" s="18"/>
      <c r="JVC229" s="19"/>
      <c r="JVD229" s="28"/>
      <c r="JVE229" s="32"/>
      <c r="JVF229" s="20"/>
      <c r="JVG229" s="18"/>
      <c r="JVH229" s="19"/>
      <c r="JVI229" s="28"/>
      <c r="JVJ229" s="32"/>
      <c r="JVK229" s="20"/>
      <c r="JVL229" s="18"/>
      <c r="JVM229" s="19"/>
      <c r="JVN229" s="28"/>
      <c r="JVO229" s="32"/>
      <c r="JVP229" s="20"/>
      <c r="JVQ229" s="18"/>
      <c r="JVR229" s="19"/>
      <c r="JVS229" s="28"/>
      <c r="JVT229" s="32"/>
      <c r="JVU229" s="20"/>
      <c r="JVV229" s="18"/>
      <c r="JVW229" s="19"/>
      <c r="JVX229" s="28"/>
      <c r="JVY229" s="32"/>
      <c r="JVZ229" s="20"/>
      <c r="JWA229" s="18"/>
      <c r="JWB229" s="19"/>
      <c r="JWC229" s="28"/>
      <c r="JWD229" s="32"/>
      <c r="JWE229" s="20"/>
      <c r="JWF229" s="18"/>
      <c r="JWG229" s="19"/>
      <c r="JWH229" s="28"/>
      <c r="JWI229" s="32"/>
      <c r="JWJ229" s="20"/>
      <c r="JWK229" s="18"/>
      <c r="JWL229" s="19"/>
      <c r="JWM229" s="28"/>
      <c r="JWN229" s="32"/>
      <c r="JWO229" s="20"/>
      <c r="JWP229" s="18"/>
      <c r="JWQ229" s="19"/>
      <c r="JWR229" s="28"/>
      <c r="JWS229" s="32"/>
      <c r="JWT229" s="20"/>
      <c r="JWU229" s="18"/>
      <c r="JWV229" s="19"/>
      <c r="JWW229" s="28"/>
      <c r="JWX229" s="32"/>
      <c r="JWY229" s="20"/>
      <c r="JWZ229" s="18"/>
      <c r="JXA229" s="19"/>
      <c r="JXB229" s="28"/>
      <c r="JXC229" s="32"/>
      <c r="JXD229" s="20"/>
      <c r="JXE229" s="18"/>
      <c r="JXF229" s="19"/>
      <c r="JXG229" s="28"/>
      <c r="JXH229" s="32"/>
      <c r="JXI229" s="20"/>
      <c r="JXJ229" s="18"/>
      <c r="JXK229" s="19"/>
      <c r="JXL229" s="28"/>
      <c r="JXM229" s="32"/>
      <c r="JXN229" s="20"/>
      <c r="JXO229" s="18"/>
      <c r="JXP229" s="19"/>
      <c r="JXQ229" s="28"/>
      <c r="JXR229" s="32"/>
      <c r="JXS229" s="20"/>
      <c r="JXT229" s="18"/>
      <c r="JXU229" s="19"/>
      <c r="JXV229" s="28"/>
      <c r="JXW229" s="32"/>
      <c r="JXX229" s="20"/>
      <c r="JXY229" s="18"/>
      <c r="JXZ229" s="19"/>
      <c r="JYA229" s="28"/>
      <c r="JYB229" s="32"/>
      <c r="JYC229" s="20"/>
      <c r="JYD229" s="18"/>
      <c r="JYE229" s="19"/>
      <c r="JYF229" s="28"/>
      <c r="JYG229" s="32"/>
      <c r="JYH229" s="20"/>
      <c r="JYI229" s="18"/>
      <c r="JYJ229" s="19"/>
      <c r="JYK229" s="28"/>
      <c r="JYL229" s="32"/>
      <c r="JYM229" s="20"/>
      <c r="JYN229" s="18"/>
      <c r="JYO229" s="19"/>
      <c r="JYP229" s="28"/>
      <c r="JYQ229" s="32"/>
      <c r="JYR229" s="20"/>
      <c r="JYS229" s="18"/>
      <c r="JYT229" s="19"/>
      <c r="JYU229" s="28"/>
      <c r="JYV229" s="32"/>
      <c r="JYW229" s="20"/>
      <c r="JYX229" s="18"/>
      <c r="JYY229" s="19"/>
      <c r="JYZ229" s="28"/>
      <c r="JZA229" s="32"/>
      <c r="JZB229" s="20"/>
      <c r="JZC229" s="18"/>
      <c r="JZD229" s="19"/>
      <c r="JZE229" s="28"/>
      <c r="JZF229" s="32"/>
      <c r="JZG229" s="20"/>
      <c r="JZH229" s="18"/>
      <c r="JZI229" s="19"/>
      <c r="JZJ229" s="28"/>
      <c r="JZK229" s="32"/>
      <c r="JZL229" s="20"/>
      <c r="JZM229" s="18"/>
      <c r="JZN229" s="19"/>
      <c r="JZO229" s="28"/>
      <c r="JZP229" s="32"/>
      <c r="JZQ229" s="20"/>
      <c r="JZR229" s="18"/>
      <c r="JZS229" s="19"/>
      <c r="JZT229" s="28"/>
      <c r="JZU229" s="32"/>
      <c r="JZV229" s="20"/>
      <c r="JZW229" s="18"/>
      <c r="JZX229" s="19"/>
      <c r="JZY229" s="28"/>
      <c r="JZZ229" s="32"/>
      <c r="KAA229" s="20"/>
      <c r="KAB229" s="18"/>
      <c r="KAC229" s="19"/>
      <c r="KAD229" s="28"/>
      <c r="KAE229" s="32"/>
      <c r="KAF229" s="20"/>
      <c r="KAG229" s="18"/>
      <c r="KAH229" s="19"/>
      <c r="KAI229" s="28"/>
      <c r="KAJ229" s="32"/>
      <c r="KAK229" s="20"/>
      <c r="KAL229" s="18"/>
      <c r="KAM229" s="19"/>
      <c r="KAN229" s="28"/>
      <c r="KAO229" s="32"/>
      <c r="KAP229" s="20"/>
      <c r="KAQ229" s="18"/>
      <c r="KAR229" s="19"/>
      <c r="KAS229" s="28"/>
      <c r="KAT229" s="32"/>
      <c r="KAU229" s="20"/>
      <c r="KAV229" s="18"/>
      <c r="KAW229" s="19"/>
      <c r="KAX229" s="28"/>
      <c r="KAY229" s="32"/>
      <c r="KAZ229" s="20"/>
      <c r="KBA229" s="18"/>
      <c r="KBB229" s="19"/>
      <c r="KBC229" s="28"/>
      <c r="KBD229" s="32"/>
      <c r="KBE229" s="20"/>
      <c r="KBF229" s="18"/>
      <c r="KBG229" s="19"/>
      <c r="KBH229" s="28"/>
      <c r="KBI229" s="32"/>
      <c r="KBJ229" s="20"/>
      <c r="KBK229" s="18"/>
      <c r="KBL229" s="19"/>
      <c r="KBM229" s="28"/>
      <c r="KBN229" s="32"/>
      <c r="KBO229" s="20"/>
      <c r="KBP229" s="18"/>
      <c r="KBQ229" s="19"/>
      <c r="KBR229" s="28"/>
      <c r="KBS229" s="32"/>
      <c r="KBT229" s="20"/>
      <c r="KBU229" s="18"/>
      <c r="KBV229" s="19"/>
      <c r="KBW229" s="28"/>
      <c r="KBX229" s="32"/>
      <c r="KBY229" s="20"/>
      <c r="KBZ229" s="18"/>
      <c r="KCA229" s="19"/>
      <c r="KCB229" s="28"/>
      <c r="KCC229" s="32"/>
      <c r="KCD229" s="20"/>
      <c r="KCE229" s="18"/>
      <c r="KCF229" s="19"/>
      <c r="KCG229" s="28"/>
      <c r="KCH229" s="32"/>
      <c r="KCI229" s="20"/>
      <c r="KCJ229" s="18"/>
      <c r="KCK229" s="19"/>
      <c r="KCL229" s="28"/>
      <c r="KCM229" s="32"/>
      <c r="KCN229" s="20"/>
      <c r="KCO229" s="18"/>
      <c r="KCP229" s="19"/>
      <c r="KCQ229" s="28"/>
      <c r="KCR229" s="32"/>
      <c r="KCS229" s="20"/>
      <c r="KCT229" s="18"/>
      <c r="KCU229" s="19"/>
      <c r="KCV229" s="28"/>
      <c r="KCW229" s="32"/>
      <c r="KCX229" s="20"/>
      <c r="KCY229" s="18"/>
      <c r="KCZ229" s="19"/>
      <c r="KDA229" s="28"/>
      <c r="KDB229" s="32"/>
      <c r="KDC229" s="20"/>
      <c r="KDD229" s="18"/>
      <c r="KDE229" s="19"/>
      <c r="KDF229" s="28"/>
      <c r="KDG229" s="32"/>
      <c r="KDH229" s="20"/>
      <c r="KDI229" s="18"/>
      <c r="KDJ229" s="19"/>
      <c r="KDK229" s="28"/>
      <c r="KDL229" s="32"/>
      <c r="KDM229" s="20"/>
      <c r="KDN229" s="18"/>
      <c r="KDO229" s="19"/>
      <c r="KDP229" s="28"/>
      <c r="KDQ229" s="32"/>
      <c r="KDR229" s="20"/>
      <c r="KDS229" s="18"/>
      <c r="KDT229" s="19"/>
      <c r="KDU229" s="28"/>
      <c r="KDV229" s="32"/>
      <c r="KDW229" s="20"/>
      <c r="KDX229" s="18"/>
      <c r="KDY229" s="19"/>
      <c r="KDZ229" s="28"/>
      <c r="KEA229" s="32"/>
      <c r="KEB229" s="20"/>
      <c r="KEC229" s="18"/>
      <c r="KED229" s="19"/>
      <c r="KEE229" s="28"/>
      <c r="KEF229" s="32"/>
      <c r="KEG229" s="20"/>
      <c r="KEH229" s="18"/>
      <c r="KEI229" s="19"/>
      <c r="KEJ229" s="28"/>
      <c r="KEK229" s="32"/>
      <c r="KEL229" s="20"/>
      <c r="KEM229" s="18"/>
      <c r="KEN229" s="19"/>
      <c r="KEO229" s="28"/>
      <c r="KEP229" s="32"/>
      <c r="KEQ229" s="20"/>
      <c r="KER229" s="18"/>
      <c r="KES229" s="19"/>
      <c r="KET229" s="28"/>
      <c r="KEU229" s="32"/>
      <c r="KEV229" s="20"/>
      <c r="KEW229" s="18"/>
      <c r="KEX229" s="19"/>
      <c r="KEY229" s="28"/>
      <c r="KEZ229" s="32"/>
      <c r="KFA229" s="20"/>
      <c r="KFB229" s="18"/>
      <c r="KFC229" s="19"/>
      <c r="KFD229" s="28"/>
      <c r="KFE229" s="32"/>
      <c r="KFF229" s="20"/>
      <c r="KFG229" s="18"/>
      <c r="KFH229" s="19"/>
      <c r="KFI229" s="28"/>
      <c r="KFJ229" s="32"/>
      <c r="KFK229" s="20"/>
      <c r="KFL229" s="18"/>
      <c r="KFM229" s="19"/>
      <c r="KFN229" s="28"/>
      <c r="KFO229" s="32"/>
      <c r="KFP229" s="20"/>
      <c r="KFQ229" s="18"/>
      <c r="KFR229" s="19"/>
      <c r="KFS229" s="28"/>
      <c r="KFT229" s="32"/>
      <c r="KFU229" s="20"/>
      <c r="KFV229" s="18"/>
      <c r="KFW229" s="19"/>
      <c r="KFX229" s="28"/>
      <c r="KFY229" s="32"/>
      <c r="KFZ229" s="20"/>
      <c r="KGA229" s="18"/>
      <c r="KGB229" s="19"/>
      <c r="KGC229" s="28"/>
      <c r="KGD229" s="32"/>
      <c r="KGE229" s="20"/>
      <c r="KGF229" s="18"/>
      <c r="KGG229" s="19"/>
      <c r="KGH229" s="28"/>
      <c r="KGI229" s="32"/>
      <c r="KGJ229" s="20"/>
      <c r="KGK229" s="18"/>
      <c r="KGL229" s="19"/>
      <c r="KGM229" s="28"/>
      <c r="KGN229" s="32"/>
      <c r="KGO229" s="20"/>
      <c r="KGP229" s="18"/>
      <c r="KGQ229" s="19"/>
      <c r="KGR229" s="28"/>
      <c r="KGS229" s="32"/>
      <c r="KGT229" s="20"/>
      <c r="KGU229" s="18"/>
      <c r="KGV229" s="19"/>
      <c r="KGW229" s="28"/>
      <c r="KGX229" s="32"/>
      <c r="KGY229" s="20"/>
      <c r="KGZ229" s="18"/>
      <c r="KHA229" s="19"/>
      <c r="KHB229" s="28"/>
      <c r="KHC229" s="32"/>
      <c r="KHD229" s="20"/>
      <c r="KHE229" s="18"/>
      <c r="KHF229" s="19"/>
      <c r="KHG229" s="28"/>
      <c r="KHH229" s="32"/>
      <c r="KHI229" s="20"/>
      <c r="KHJ229" s="18"/>
      <c r="KHK229" s="19"/>
      <c r="KHL229" s="28"/>
      <c r="KHM229" s="32"/>
      <c r="KHN229" s="20"/>
      <c r="KHO229" s="18"/>
      <c r="KHP229" s="19"/>
      <c r="KHQ229" s="28"/>
      <c r="KHR229" s="32"/>
      <c r="KHS229" s="20"/>
      <c r="KHT229" s="18"/>
      <c r="KHU229" s="19"/>
      <c r="KHV229" s="28"/>
      <c r="KHW229" s="32"/>
      <c r="KHX229" s="20"/>
      <c r="KHY229" s="18"/>
      <c r="KHZ229" s="19"/>
      <c r="KIA229" s="28"/>
      <c r="KIB229" s="32"/>
      <c r="KIC229" s="20"/>
      <c r="KID229" s="18"/>
      <c r="KIE229" s="19"/>
      <c r="KIF229" s="28"/>
      <c r="KIG229" s="32"/>
      <c r="KIH229" s="20"/>
      <c r="KII229" s="18"/>
      <c r="KIJ229" s="19"/>
      <c r="KIK229" s="28"/>
      <c r="KIL229" s="32"/>
      <c r="KIM229" s="20"/>
      <c r="KIN229" s="18"/>
      <c r="KIO229" s="19"/>
      <c r="KIP229" s="28"/>
      <c r="KIQ229" s="32"/>
      <c r="KIR229" s="20"/>
      <c r="KIS229" s="18"/>
      <c r="KIT229" s="19"/>
      <c r="KIU229" s="28"/>
      <c r="KIV229" s="32"/>
      <c r="KIW229" s="20"/>
      <c r="KIX229" s="18"/>
      <c r="KIY229" s="19"/>
      <c r="KIZ229" s="28"/>
      <c r="KJA229" s="32"/>
      <c r="KJB229" s="20"/>
      <c r="KJC229" s="18"/>
      <c r="KJD229" s="19"/>
      <c r="KJE229" s="28"/>
      <c r="KJF229" s="32"/>
      <c r="KJG229" s="20"/>
      <c r="KJH229" s="18"/>
      <c r="KJI229" s="19"/>
      <c r="KJJ229" s="28"/>
      <c r="KJK229" s="32"/>
      <c r="KJL229" s="20"/>
      <c r="KJM229" s="18"/>
      <c r="KJN229" s="19"/>
      <c r="KJO229" s="28"/>
      <c r="KJP229" s="32"/>
      <c r="KJQ229" s="20"/>
      <c r="KJR229" s="18"/>
      <c r="KJS229" s="19"/>
      <c r="KJT229" s="28"/>
      <c r="KJU229" s="32"/>
      <c r="KJV229" s="20"/>
      <c r="KJW229" s="18"/>
      <c r="KJX229" s="19"/>
      <c r="KJY229" s="28"/>
      <c r="KJZ229" s="32"/>
      <c r="KKA229" s="20"/>
      <c r="KKB229" s="18"/>
      <c r="KKC229" s="19"/>
      <c r="KKD229" s="28"/>
      <c r="KKE229" s="32"/>
      <c r="KKF229" s="20"/>
      <c r="KKG229" s="18"/>
      <c r="KKH229" s="19"/>
      <c r="KKI229" s="28"/>
      <c r="KKJ229" s="32"/>
      <c r="KKK229" s="20"/>
      <c r="KKL229" s="18"/>
      <c r="KKM229" s="19"/>
      <c r="KKN229" s="28"/>
      <c r="KKO229" s="32"/>
      <c r="KKP229" s="20"/>
      <c r="KKQ229" s="18"/>
      <c r="KKR229" s="19"/>
      <c r="KKS229" s="28"/>
      <c r="KKT229" s="32"/>
      <c r="KKU229" s="20"/>
      <c r="KKV229" s="18"/>
      <c r="KKW229" s="19"/>
      <c r="KKX229" s="28"/>
      <c r="KKY229" s="32"/>
      <c r="KKZ229" s="20"/>
      <c r="KLA229" s="18"/>
      <c r="KLB229" s="19"/>
      <c r="KLC229" s="28"/>
      <c r="KLD229" s="32"/>
      <c r="KLE229" s="20"/>
      <c r="KLF229" s="18"/>
      <c r="KLG229" s="19"/>
      <c r="KLH229" s="28"/>
      <c r="KLI229" s="32"/>
      <c r="KLJ229" s="20"/>
      <c r="KLK229" s="18"/>
      <c r="KLL229" s="19"/>
      <c r="KLM229" s="28"/>
      <c r="KLN229" s="32"/>
      <c r="KLO229" s="20"/>
      <c r="KLP229" s="18"/>
      <c r="KLQ229" s="19"/>
      <c r="KLR229" s="28"/>
      <c r="KLS229" s="32"/>
      <c r="KLT229" s="20"/>
      <c r="KLU229" s="18"/>
      <c r="KLV229" s="19"/>
      <c r="KLW229" s="28"/>
      <c r="KLX229" s="32"/>
      <c r="KLY229" s="20"/>
      <c r="KLZ229" s="18"/>
      <c r="KMA229" s="19"/>
      <c r="KMB229" s="28"/>
      <c r="KMC229" s="32"/>
      <c r="KMD229" s="20"/>
      <c r="KME229" s="18"/>
      <c r="KMF229" s="19"/>
      <c r="KMG229" s="28"/>
      <c r="KMH229" s="32"/>
      <c r="KMI229" s="20"/>
      <c r="KMJ229" s="18"/>
      <c r="KMK229" s="19"/>
      <c r="KML229" s="28"/>
      <c r="KMM229" s="32"/>
      <c r="KMN229" s="20"/>
      <c r="KMO229" s="18"/>
      <c r="KMP229" s="19"/>
      <c r="KMQ229" s="28"/>
      <c r="KMR229" s="32"/>
      <c r="KMS229" s="20"/>
      <c r="KMT229" s="18"/>
      <c r="KMU229" s="19"/>
      <c r="KMV229" s="28"/>
      <c r="KMW229" s="32"/>
      <c r="KMX229" s="20"/>
      <c r="KMY229" s="18"/>
      <c r="KMZ229" s="19"/>
      <c r="KNA229" s="28"/>
      <c r="KNB229" s="32"/>
      <c r="KNC229" s="20"/>
      <c r="KND229" s="18"/>
      <c r="KNE229" s="19"/>
      <c r="KNF229" s="28"/>
      <c r="KNG229" s="32"/>
      <c r="KNH229" s="20"/>
      <c r="KNI229" s="18"/>
      <c r="KNJ229" s="19"/>
      <c r="KNK229" s="28"/>
      <c r="KNL229" s="32"/>
      <c r="KNM229" s="20"/>
      <c r="KNN229" s="18"/>
      <c r="KNO229" s="19"/>
      <c r="KNP229" s="28"/>
      <c r="KNQ229" s="32"/>
      <c r="KNR229" s="20"/>
      <c r="KNS229" s="18"/>
      <c r="KNT229" s="19"/>
      <c r="KNU229" s="28"/>
      <c r="KNV229" s="32"/>
      <c r="KNW229" s="20"/>
      <c r="KNX229" s="18"/>
      <c r="KNY229" s="19"/>
      <c r="KNZ229" s="28"/>
      <c r="KOA229" s="32"/>
      <c r="KOB229" s="20"/>
      <c r="KOC229" s="18"/>
      <c r="KOD229" s="19"/>
      <c r="KOE229" s="28"/>
      <c r="KOF229" s="32"/>
      <c r="KOG229" s="20"/>
      <c r="KOH229" s="18"/>
      <c r="KOI229" s="19"/>
      <c r="KOJ229" s="28"/>
      <c r="KOK229" s="32"/>
      <c r="KOL229" s="20"/>
      <c r="KOM229" s="18"/>
      <c r="KON229" s="19"/>
      <c r="KOO229" s="28"/>
      <c r="KOP229" s="32"/>
      <c r="KOQ229" s="20"/>
      <c r="KOR229" s="18"/>
      <c r="KOS229" s="19"/>
      <c r="KOT229" s="28"/>
      <c r="KOU229" s="32"/>
      <c r="KOV229" s="20"/>
      <c r="KOW229" s="18"/>
      <c r="KOX229" s="19"/>
      <c r="KOY229" s="28"/>
      <c r="KOZ229" s="32"/>
      <c r="KPA229" s="20"/>
      <c r="KPB229" s="18"/>
      <c r="KPC229" s="19"/>
      <c r="KPD229" s="28"/>
      <c r="KPE229" s="32"/>
      <c r="KPF229" s="20"/>
      <c r="KPG229" s="18"/>
      <c r="KPH229" s="19"/>
      <c r="KPI229" s="28"/>
      <c r="KPJ229" s="32"/>
      <c r="KPK229" s="20"/>
      <c r="KPL229" s="18"/>
      <c r="KPM229" s="19"/>
      <c r="KPN229" s="28"/>
      <c r="KPO229" s="32"/>
      <c r="KPP229" s="20"/>
      <c r="KPQ229" s="18"/>
      <c r="KPR229" s="19"/>
      <c r="KPS229" s="28"/>
      <c r="KPT229" s="32"/>
      <c r="KPU229" s="20"/>
      <c r="KPV229" s="18"/>
      <c r="KPW229" s="19"/>
      <c r="KPX229" s="28"/>
      <c r="KPY229" s="32"/>
      <c r="KPZ229" s="20"/>
      <c r="KQA229" s="18"/>
      <c r="KQB229" s="19"/>
      <c r="KQC229" s="28"/>
      <c r="KQD229" s="32"/>
      <c r="KQE229" s="20"/>
      <c r="KQF229" s="18"/>
      <c r="KQG229" s="19"/>
      <c r="KQH229" s="28"/>
      <c r="KQI229" s="32"/>
      <c r="KQJ229" s="20"/>
      <c r="KQK229" s="18"/>
      <c r="KQL229" s="19"/>
      <c r="KQM229" s="28"/>
      <c r="KQN229" s="32"/>
      <c r="KQO229" s="20"/>
      <c r="KQP229" s="18"/>
      <c r="KQQ229" s="19"/>
      <c r="KQR229" s="28"/>
      <c r="KQS229" s="32"/>
      <c r="KQT229" s="20"/>
      <c r="KQU229" s="18"/>
      <c r="KQV229" s="19"/>
      <c r="KQW229" s="28"/>
      <c r="KQX229" s="32"/>
      <c r="KQY229" s="20"/>
      <c r="KQZ229" s="18"/>
      <c r="KRA229" s="19"/>
      <c r="KRB229" s="28"/>
      <c r="KRC229" s="32"/>
      <c r="KRD229" s="20"/>
      <c r="KRE229" s="18"/>
      <c r="KRF229" s="19"/>
      <c r="KRG229" s="28"/>
      <c r="KRH229" s="32"/>
      <c r="KRI229" s="20"/>
      <c r="KRJ229" s="18"/>
      <c r="KRK229" s="19"/>
      <c r="KRL229" s="28"/>
      <c r="KRM229" s="32"/>
      <c r="KRN229" s="20"/>
      <c r="KRO229" s="18"/>
      <c r="KRP229" s="19"/>
      <c r="KRQ229" s="28"/>
      <c r="KRR229" s="32"/>
      <c r="KRS229" s="20"/>
      <c r="KRT229" s="18"/>
      <c r="KRU229" s="19"/>
      <c r="KRV229" s="28"/>
      <c r="KRW229" s="32"/>
      <c r="KRX229" s="20"/>
      <c r="KRY229" s="18"/>
      <c r="KRZ229" s="19"/>
      <c r="KSA229" s="28"/>
      <c r="KSB229" s="32"/>
      <c r="KSC229" s="20"/>
      <c r="KSD229" s="18"/>
      <c r="KSE229" s="19"/>
      <c r="KSF229" s="28"/>
      <c r="KSG229" s="32"/>
      <c r="KSH229" s="20"/>
      <c r="KSI229" s="18"/>
      <c r="KSJ229" s="19"/>
      <c r="KSK229" s="28"/>
      <c r="KSL229" s="32"/>
      <c r="KSM229" s="20"/>
      <c r="KSN229" s="18"/>
      <c r="KSO229" s="19"/>
      <c r="KSP229" s="28"/>
      <c r="KSQ229" s="32"/>
      <c r="KSR229" s="20"/>
      <c r="KSS229" s="18"/>
      <c r="KST229" s="19"/>
      <c r="KSU229" s="28"/>
      <c r="KSV229" s="32"/>
      <c r="KSW229" s="20"/>
      <c r="KSX229" s="18"/>
      <c r="KSY229" s="19"/>
      <c r="KSZ229" s="28"/>
      <c r="KTA229" s="32"/>
      <c r="KTB229" s="20"/>
      <c r="KTC229" s="18"/>
      <c r="KTD229" s="19"/>
      <c r="KTE229" s="28"/>
      <c r="KTF229" s="32"/>
      <c r="KTG229" s="20"/>
      <c r="KTH229" s="18"/>
      <c r="KTI229" s="19"/>
      <c r="KTJ229" s="28"/>
      <c r="KTK229" s="32"/>
      <c r="KTL229" s="20"/>
      <c r="KTM229" s="18"/>
      <c r="KTN229" s="19"/>
      <c r="KTO229" s="28"/>
      <c r="KTP229" s="32"/>
      <c r="KTQ229" s="20"/>
      <c r="KTR229" s="18"/>
      <c r="KTS229" s="19"/>
      <c r="KTT229" s="28"/>
      <c r="KTU229" s="32"/>
      <c r="KTV229" s="20"/>
      <c r="KTW229" s="18"/>
      <c r="KTX229" s="19"/>
      <c r="KTY229" s="28"/>
      <c r="KTZ229" s="32"/>
      <c r="KUA229" s="20"/>
      <c r="KUB229" s="18"/>
      <c r="KUC229" s="19"/>
      <c r="KUD229" s="28"/>
      <c r="KUE229" s="32"/>
      <c r="KUF229" s="20"/>
      <c r="KUG229" s="18"/>
      <c r="KUH229" s="19"/>
      <c r="KUI229" s="28"/>
      <c r="KUJ229" s="32"/>
      <c r="KUK229" s="20"/>
      <c r="KUL229" s="18"/>
      <c r="KUM229" s="19"/>
      <c r="KUN229" s="28"/>
      <c r="KUO229" s="32"/>
      <c r="KUP229" s="20"/>
      <c r="KUQ229" s="18"/>
      <c r="KUR229" s="19"/>
      <c r="KUS229" s="28"/>
      <c r="KUT229" s="32"/>
      <c r="KUU229" s="20"/>
      <c r="KUV229" s="18"/>
      <c r="KUW229" s="19"/>
      <c r="KUX229" s="28"/>
      <c r="KUY229" s="32"/>
      <c r="KUZ229" s="20"/>
      <c r="KVA229" s="18"/>
      <c r="KVB229" s="19"/>
      <c r="KVC229" s="28"/>
      <c r="KVD229" s="32"/>
      <c r="KVE229" s="20"/>
      <c r="KVF229" s="18"/>
      <c r="KVG229" s="19"/>
      <c r="KVH229" s="28"/>
      <c r="KVI229" s="32"/>
      <c r="KVJ229" s="20"/>
      <c r="KVK229" s="18"/>
      <c r="KVL229" s="19"/>
      <c r="KVM229" s="28"/>
      <c r="KVN229" s="32"/>
      <c r="KVO229" s="20"/>
      <c r="KVP229" s="18"/>
      <c r="KVQ229" s="19"/>
      <c r="KVR229" s="28"/>
      <c r="KVS229" s="32"/>
      <c r="KVT229" s="20"/>
      <c r="KVU229" s="18"/>
      <c r="KVV229" s="19"/>
      <c r="KVW229" s="28"/>
      <c r="KVX229" s="32"/>
      <c r="KVY229" s="20"/>
      <c r="KVZ229" s="18"/>
      <c r="KWA229" s="19"/>
      <c r="KWB229" s="28"/>
      <c r="KWC229" s="32"/>
      <c r="KWD229" s="20"/>
      <c r="KWE229" s="18"/>
      <c r="KWF229" s="19"/>
      <c r="KWG229" s="28"/>
      <c r="KWH229" s="32"/>
      <c r="KWI229" s="20"/>
      <c r="KWJ229" s="18"/>
      <c r="KWK229" s="19"/>
      <c r="KWL229" s="28"/>
      <c r="KWM229" s="32"/>
      <c r="KWN229" s="20"/>
      <c r="KWO229" s="18"/>
      <c r="KWP229" s="19"/>
      <c r="KWQ229" s="28"/>
      <c r="KWR229" s="32"/>
      <c r="KWS229" s="20"/>
      <c r="KWT229" s="18"/>
      <c r="KWU229" s="19"/>
      <c r="KWV229" s="28"/>
      <c r="KWW229" s="32"/>
      <c r="KWX229" s="20"/>
      <c r="KWY229" s="18"/>
      <c r="KWZ229" s="19"/>
      <c r="KXA229" s="28"/>
      <c r="KXB229" s="32"/>
      <c r="KXC229" s="20"/>
      <c r="KXD229" s="18"/>
      <c r="KXE229" s="19"/>
      <c r="KXF229" s="28"/>
      <c r="KXG229" s="32"/>
      <c r="KXH229" s="20"/>
      <c r="KXI229" s="18"/>
      <c r="KXJ229" s="19"/>
      <c r="KXK229" s="28"/>
      <c r="KXL229" s="32"/>
      <c r="KXM229" s="20"/>
      <c r="KXN229" s="18"/>
      <c r="KXO229" s="19"/>
      <c r="KXP229" s="28"/>
      <c r="KXQ229" s="32"/>
      <c r="KXR229" s="20"/>
      <c r="KXS229" s="18"/>
      <c r="KXT229" s="19"/>
      <c r="KXU229" s="28"/>
      <c r="KXV229" s="32"/>
      <c r="KXW229" s="20"/>
      <c r="KXX229" s="18"/>
      <c r="KXY229" s="19"/>
      <c r="KXZ229" s="28"/>
      <c r="KYA229" s="32"/>
      <c r="KYB229" s="20"/>
      <c r="KYC229" s="18"/>
      <c r="KYD229" s="19"/>
      <c r="KYE229" s="28"/>
      <c r="KYF229" s="32"/>
      <c r="KYG229" s="20"/>
      <c r="KYH229" s="18"/>
      <c r="KYI229" s="19"/>
      <c r="KYJ229" s="28"/>
      <c r="KYK229" s="32"/>
      <c r="KYL229" s="20"/>
      <c r="KYM229" s="18"/>
      <c r="KYN229" s="19"/>
      <c r="KYO229" s="28"/>
      <c r="KYP229" s="32"/>
      <c r="KYQ229" s="20"/>
      <c r="KYR229" s="18"/>
      <c r="KYS229" s="19"/>
      <c r="KYT229" s="28"/>
      <c r="KYU229" s="32"/>
      <c r="KYV229" s="20"/>
      <c r="KYW229" s="18"/>
      <c r="KYX229" s="19"/>
      <c r="KYY229" s="28"/>
      <c r="KYZ229" s="32"/>
      <c r="KZA229" s="20"/>
      <c r="KZB229" s="18"/>
      <c r="KZC229" s="19"/>
      <c r="KZD229" s="28"/>
      <c r="KZE229" s="32"/>
      <c r="KZF229" s="20"/>
      <c r="KZG229" s="18"/>
      <c r="KZH229" s="19"/>
      <c r="KZI229" s="28"/>
      <c r="KZJ229" s="32"/>
      <c r="KZK229" s="20"/>
      <c r="KZL229" s="18"/>
      <c r="KZM229" s="19"/>
      <c r="KZN229" s="28"/>
      <c r="KZO229" s="32"/>
      <c r="KZP229" s="20"/>
      <c r="KZQ229" s="18"/>
      <c r="KZR229" s="19"/>
      <c r="KZS229" s="28"/>
      <c r="KZT229" s="32"/>
      <c r="KZU229" s="20"/>
      <c r="KZV229" s="18"/>
      <c r="KZW229" s="19"/>
      <c r="KZX229" s="28"/>
      <c r="KZY229" s="32"/>
      <c r="KZZ229" s="20"/>
      <c r="LAA229" s="18"/>
      <c r="LAB229" s="19"/>
      <c r="LAC229" s="28"/>
      <c r="LAD229" s="32"/>
      <c r="LAE229" s="20"/>
      <c r="LAF229" s="18"/>
      <c r="LAG229" s="19"/>
      <c r="LAH229" s="28"/>
      <c r="LAI229" s="32"/>
      <c r="LAJ229" s="20"/>
      <c r="LAK229" s="18"/>
      <c r="LAL229" s="19"/>
      <c r="LAM229" s="28"/>
      <c r="LAN229" s="32"/>
      <c r="LAO229" s="20"/>
      <c r="LAP229" s="18"/>
      <c r="LAQ229" s="19"/>
      <c r="LAR229" s="28"/>
      <c r="LAS229" s="32"/>
      <c r="LAT229" s="20"/>
      <c r="LAU229" s="18"/>
      <c r="LAV229" s="19"/>
      <c r="LAW229" s="28"/>
      <c r="LAX229" s="32"/>
      <c r="LAY229" s="20"/>
      <c r="LAZ229" s="18"/>
      <c r="LBA229" s="19"/>
      <c r="LBB229" s="28"/>
      <c r="LBC229" s="32"/>
      <c r="LBD229" s="20"/>
      <c r="LBE229" s="18"/>
      <c r="LBF229" s="19"/>
      <c r="LBG229" s="28"/>
      <c r="LBH229" s="32"/>
      <c r="LBI229" s="20"/>
      <c r="LBJ229" s="18"/>
      <c r="LBK229" s="19"/>
      <c r="LBL229" s="28"/>
      <c r="LBM229" s="32"/>
      <c r="LBN229" s="20"/>
      <c r="LBO229" s="18"/>
      <c r="LBP229" s="19"/>
      <c r="LBQ229" s="28"/>
      <c r="LBR229" s="32"/>
      <c r="LBS229" s="20"/>
      <c r="LBT229" s="18"/>
      <c r="LBU229" s="19"/>
      <c r="LBV229" s="28"/>
      <c r="LBW229" s="32"/>
      <c r="LBX229" s="20"/>
      <c r="LBY229" s="18"/>
      <c r="LBZ229" s="19"/>
      <c r="LCA229" s="28"/>
      <c r="LCB229" s="32"/>
      <c r="LCC229" s="20"/>
      <c r="LCD229" s="18"/>
      <c r="LCE229" s="19"/>
      <c r="LCF229" s="28"/>
      <c r="LCG229" s="32"/>
      <c r="LCH229" s="20"/>
      <c r="LCI229" s="18"/>
      <c r="LCJ229" s="19"/>
      <c r="LCK229" s="28"/>
      <c r="LCL229" s="32"/>
      <c r="LCM229" s="20"/>
      <c r="LCN229" s="18"/>
      <c r="LCO229" s="19"/>
      <c r="LCP229" s="28"/>
      <c r="LCQ229" s="32"/>
      <c r="LCR229" s="20"/>
      <c r="LCS229" s="18"/>
      <c r="LCT229" s="19"/>
      <c r="LCU229" s="28"/>
      <c r="LCV229" s="32"/>
      <c r="LCW229" s="20"/>
      <c r="LCX229" s="18"/>
      <c r="LCY229" s="19"/>
      <c r="LCZ229" s="28"/>
      <c r="LDA229" s="32"/>
      <c r="LDB229" s="20"/>
      <c r="LDC229" s="18"/>
      <c r="LDD229" s="19"/>
      <c r="LDE229" s="28"/>
      <c r="LDF229" s="32"/>
      <c r="LDG229" s="20"/>
      <c r="LDH229" s="18"/>
      <c r="LDI229" s="19"/>
      <c r="LDJ229" s="28"/>
      <c r="LDK229" s="32"/>
      <c r="LDL229" s="20"/>
      <c r="LDM229" s="18"/>
      <c r="LDN229" s="19"/>
      <c r="LDO229" s="28"/>
      <c r="LDP229" s="32"/>
      <c r="LDQ229" s="20"/>
      <c r="LDR229" s="18"/>
      <c r="LDS229" s="19"/>
      <c r="LDT229" s="28"/>
      <c r="LDU229" s="32"/>
      <c r="LDV229" s="20"/>
      <c r="LDW229" s="18"/>
      <c r="LDX229" s="19"/>
      <c r="LDY229" s="28"/>
      <c r="LDZ229" s="32"/>
      <c r="LEA229" s="20"/>
      <c r="LEB229" s="18"/>
      <c r="LEC229" s="19"/>
      <c r="LED229" s="28"/>
      <c r="LEE229" s="32"/>
      <c r="LEF229" s="20"/>
      <c r="LEG229" s="18"/>
      <c r="LEH229" s="19"/>
      <c r="LEI229" s="28"/>
      <c r="LEJ229" s="32"/>
      <c r="LEK229" s="20"/>
      <c r="LEL229" s="18"/>
      <c r="LEM229" s="19"/>
      <c r="LEN229" s="28"/>
      <c r="LEO229" s="32"/>
      <c r="LEP229" s="20"/>
      <c r="LEQ229" s="18"/>
      <c r="LER229" s="19"/>
      <c r="LES229" s="28"/>
      <c r="LET229" s="32"/>
      <c r="LEU229" s="20"/>
      <c r="LEV229" s="18"/>
      <c r="LEW229" s="19"/>
      <c r="LEX229" s="28"/>
      <c r="LEY229" s="32"/>
      <c r="LEZ229" s="20"/>
      <c r="LFA229" s="18"/>
      <c r="LFB229" s="19"/>
      <c r="LFC229" s="28"/>
      <c r="LFD229" s="32"/>
      <c r="LFE229" s="20"/>
      <c r="LFF229" s="18"/>
      <c r="LFG229" s="19"/>
      <c r="LFH229" s="28"/>
      <c r="LFI229" s="32"/>
      <c r="LFJ229" s="20"/>
      <c r="LFK229" s="18"/>
      <c r="LFL229" s="19"/>
      <c r="LFM229" s="28"/>
      <c r="LFN229" s="32"/>
      <c r="LFO229" s="20"/>
      <c r="LFP229" s="18"/>
      <c r="LFQ229" s="19"/>
      <c r="LFR229" s="28"/>
      <c r="LFS229" s="32"/>
      <c r="LFT229" s="20"/>
      <c r="LFU229" s="18"/>
      <c r="LFV229" s="19"/>
      <c r="LFW229" s="28"/>
      <c r="LFX229" s="32"/>
      <c r="LFY229" s="20"/>
      <c r="LFZ229" s="18"/>
      <c r="LGA229" s="19"/>
      <c r="LGB229" s="28"/>
      <c r="LGC229" s="32"/>
      <c r="LGD229" s="20"/>
      <c r="LGE229" s="18"/>
      <c r="LGF229" s="19"/>
      <c r="LGG229" s="28"/>
      <c r="LGH229" s="32"/>
      <c r="LGI229" s="20"/>
      <c r="LGJ229" s="18"/>
      <c r="LGK229" s="19"/>
      <c r="LGL229" s="28"/>
      <c r="LGM229" s="32"/>
      <c r="LGN229" s="20"/>
      <c r="LGO229" s="18"/>
      <c r="LGP229" s="19"/>
      <c r="LGQ229" s="28"/>
      <c r="LGR229" s="32"/>
      <c r="LGS229" s="20"/>
      <c r="LGT229" s="18"/>
      <c r="LGU229" s="19"/>
      <c r="LGV229" s="28"/>
      <c r="LGW229" s="32"/>
      <c r="LGX229" s="20"/>
      <c r="LGY229" s="18"/>
      <c r="LGZ229" s="19"/>
      <c r="LHA229" s="28"/>
      <c r="LHB229" s="32"/>
      <c r="LHC229" s="20"/>
      <c r="LHD229" s="18"/>
      <c r="LHE229" s="19"/>
      <c r="LHF229" s="28"/>
      <c r="LHG229" s="32"/>
      <c r="LHH229" s="20"/>
      <c r="LHI229" s="18"/>
      <c r="LHJ229" s="19"/>
      <c r="LHK229" s="28"/>
      <c r="LHL229" s="32"/>
      <c r="LHM229" s="20"/>
      <c r="LHN229" s="18"/>
      <c r="LHO229" s="19"/>
      <c r="LHP229" s="28"/>
      <c r="LHQ229" s="32"/>
      <c r="LHR229" s="20"/>
      <c r="LHS229" s="18"/>
      <c r="LHT229" s="19"/>
      <c r="LHU229" s="28"/>
      <c r="LHV229" s="32"/>
      <c r="LHW229" s="20"/>
      <c r="LHX229" s="18"/>
      <c r="LHY229" s="19"/>
      <c r="LHZ229" s="28"/>
      <c r="LIA229" s="32"/>
      <c r="LIB229" s="20"/>
      <c r="LIC229" s="18"/>
      <c r="LID229" s="19"/>
      <c r="LIE229" s="28"/>
      <c r="LIF229" s="32"/>
      <c r="LIG229" s="20"/>
      <c r="LIH229" s="18"/>
      <c r="LII229" s="19"/>
      <c r="LIJ229" s="28"/>
      <c r="LIK229" s="32"/>
      <c r="LIL229" s="20"/>
      <c r="LIM229" s="18"/>
      <c r="LIN229" s="19"/>
      <c r="LIO229" s="28"/>
      <c r="LIP229" s="32"/>
      <c r="LIQ229" s="20"/>
      <c r="LIR229" s="18"/>
      <c r="LIS229" s="19"/>
      <c r="LIT229" s="28"/>
      <c r="LIU229" s="32"/>
      <c r="LIV229" s="20"/>
      <c r="LIW229" s="18"/>
      <c r="LIX229" s="19"/>
      <c r="LIY229" s="28"/>
      <c r="LIZ229" s="32"/>
      <c r="LJA229" s="20"/>
      <c r="LJB229" s="18"/>
      <c r="LJC229" s="19"/>
      <c r="LJD229" s="28"/>
      <c r="LJE229" s="32"/>
      <c r="LJF229" s="20"/>
      <c r="LJG229" s="18"/>
      <c r="LJH229" s="19"/>
      <c r="LJI229" s="28"/>
      <c r="LJJ229" s="32"/>
      <c r="LJK229" s="20"/>
      <c r="LJL229" s="18"/>
      <c r="LJM229" s="19"/>
      <c r="LJN229" s="28"/>
      <c r="LJO229" s="32"/>
      <c r="LJP229" s="20"/>
      <c r="LJQ229" s="18"/>
      <c r="LJR229" s="19"/>
      <c r="LJS229" s="28"/>
      <c r="LJT229" s="32"/>
      <c r="LJU229" s="20"/>
      <c r="LJV229" s="18"/>
      <c r="LJW229" s="19"/>
      <c r="LJX229" s="28"/>
      <c r="LJY229" s="32"/>
      <c r="LJZ229" s="20"/>
      <c r="LKA229" s="18"/>
      <c r="LKB229" s="19"/>
      <c r="LKC229" s="28"/>
      <c r="LKD229" s="32"/>
      <c r="LKE229" s="20"/>
      <c r="LKF229" s="18"/>
      <c r="LKG229" s="19"/>
      <c r="LKH229" s="28"/>
      <c r="LKI229" s="32"/>
      <c r="LKJ229" s="20"/>
      <c r="LKK229" s="18"/>
      <c r="LKL229" s="19"/>
      <c r="LKM229" s="28"/>
      <c r="LKN229" s="32"/>
      <c r="LKO229" s="20"/>
      <c r="LKP229" s="18"/>
      <c r="LKQ229" s="19"/>
      <c r="LKR229" s="28"/>
      <c r="LKS229" s="32"/>
      <c r="LKT229" s="20"/>
      <c r="LKU229" s="18"/>
      <c r="LKV229" s="19"/>
      <c r="LKW229" s="28"/>
      <c r="LKX229" s="32"/>
      <c r="LKY229" s="20"/>
      <c r="LKZ229" s="18"/>
      <c r="LLA229" s="19"/>
      <c r="LLB229" s="28"/>
      <c r="LLC229" s="32"/>
      <c r="LLD229" s="20"/>
      <c r="LLE229" s="18"/>
      <c r="LLF229" s="19"/>
      <c r="LLG229" s="28"/>
      <c r="LLH229" s="32"/>
      <c r="LLI229" s="20"/>
      <c r="LLJ229" s="18"/>
      <c r="LLK229" s="19"/>
      <c r="LLL229" s="28"/>
      <c r="LLM229" s="32"/>
      <c r="LLN229" s="20"/>
      <c r="LLO229" s="18"/>
      <c r="LLP229" s="19"/>
      <c r="LLQ229" s="28"/>
      <c r="LLR229" s="32"/>
      <c r="LLS229" s="20"/>
      <c r="LLT229" s="18"/>
      <c r="LLU229" s="19"/>
      <c r="LLV229" s="28"/>
      <c r="LLW229" s="32"/>
      <c r="LLX229" s="20"/>
      <c r="LLY229" s="18"/>
      <c r="LLZ229" s="19"/>
      <c r="LMA229" s="28"/>
      <c r="LMB229" s="32"/>
      <c r="LMC229" s="20"/>
      <c r="LMD229" s="18"/>
      <c r="LME229" s="19"/>
      <c r="LMF229" s="28"/>
      <c r="LMG229" s="32"/>
      <c r="LMH229" s="20"/>
      <c r="LMI229" s="18"/>
      <c r="LMJ229" s="19"/>
      <c r="LMK229" s="28"/>
      <c r="LML229" s="32"/>
      <c r="LMM229" s="20"/>
      <c r="LMN229" s="18"/>
      <c r="LMO229" s="19"/>
      <c r="LMP229" s="28"/>
      <c r="LMQ229" s="32"/>
      <c r="LMR229" s="20"/>
      <c r="LMS229" s="18"/>
      <c r="LMT229" s="19"/>
      <c r="LMU229" s="28"/>
      <c r="LMV229" s="32"/>
      <c r="LMW229" s="20"/>
      <c r="LMX229" s="18"/>
      <c r="LMY229" s="19"/>
      <c r="LMZ229" s="28"/>
      <c r="LNA229" s="32"/>
      <c r="LNB229" s="20"/>
      <c r="LNC229" s="18"/>
      <c r="LND229" s="19"/>
      <c r="LNE229" s="28"/>
      <c r="LNF229" s="32"/>
      <c r="LNG229" s="20"/>
      <c r="LNH229" s="18"/>
      <c r="LNI229" s="19"/>
      <c r="LNJ229" s="28"/>
      <c r="LNK229" s="32"/>
      <c r="LNL229" s="20"/>
      <c r="LNM229" s="18"/>
      <c r="LNN229" s="19"/>
      <c r="LNO229" s="28"/>
      <c r="LNP229" s="32"/>
      <c r="LNQ229" s="20"/>
      <c r="LNR229" s="18"/>
      <c r="LNS229" s="19"/>
      <c r="LNT229" s="28"/>
      <c r="LNU229" s="32"/>
      <c r="LNV229" s="20"/>
      <c r="LNW229" s="18"/>
      <c r="LNX229" s="19"/>
      <c r="LNY229" s="28"/>
      <c r="LNZ229" s="32"/>
      <c r="LOA229" s="20"/>
      <c r="LOB229" s="18"/>
      <c r="LOC229" s="19"/>
      <c r="LOD229" s="28"/>
      <c r="LOE229" s="32"/>
      <c r="LOF229" s="20"/>
      <c r="LOG229" s="18"/>
      <c r="LOH229" s="19"/>
      <c r="LOI229" s="28"/>
      <c r="LOJ229" s="32"/>
      <c r="LOK229" s="20"/>
      <c r="LOL229" s="18"/>
      <c r="LOM229" s="19"/>
      <c r="LON229" s="28"/>
      <c r="LOO229" s="32"/>
      <c r="LOP229" s="20"/>
      <c r="LOQ229" s="18"/>
      <c r="LOR229" s="19"/>
      <c r="LOS229" s="28"/>
      <c r="LOT229" s="32"/>
      <c r="LOU229" s="20"/>
      <c r="LOV229" s="18"/>
      <c r="LOW229" s="19"/>
      <c r="LOX229" s="28"/>
      <c r="LOY229" s="32"/>
      <c r="LOZ229" s="20"/>
      <c r="LPA229" s="18"/>
      <c r="LPB229" s="19"/>
      <c r="LPC229" s="28"/>
      <c r="LPD229" s="32"/>
      <c r="LPE229" s="20"/>
      <c r="LPF229" s="18"/>
      <c r="LPG229" s="19"/>
      <c r="LPH229" s="28"/>
      <c r="LPI229" s="32"/>
      <c r="LPJ229" s="20"/>
      <c r="LPK229" s="18"/>
      <c r="LPL229" s="19"/>
      <c r="LPM229" s="28"/>
      <c r="LPN229" s="32"/>
      <c r="LPO229" s="20"/>
      <c r="LPP229" s="18"/>
      <c r="LPQ229" s="19"/>
      <c r="LPR229" s="28"/>
      <c r="LPS229" s="32"/>
      <c r="LPT229" s="20"/>
      <c r="LPU229" s="18"/>
      <c r="LPV229" s="19"/>
      <c r="LPW229" s="28"/>
      <c r="LPX229" s="32"/>
      <c r="LPY229" s="20"/>
      <c r="LPZ229" s="18"/>
      <c r="LQA229" s="19"/>
      <c r="LQB229" s="28"/>
      <c r="LQC229" s="32"/>
      <c r="LQD229" s="20"/>
      <c r="LQE229" s="18"/>
      <c r="LQF229" s="19"/>
      <c r="LQG229" s="28"/>
      <c r="LQH229" s="32"/>
      <c r="LQI229" s="20"/>
      <c r="LQJ229" s="18"/>
      <c r="LQK229" s="19"/>
      <c r="LQL229" s="28"/>
      <c r="LQM229" s="32"/>
      <c r="LQN229" s="20"/>
      <c r="LQO229" s="18"/>
      <c r="LQP229" s="19"/>
      <c r="LQQ229" s="28"/>
      <c r="LQR229" s="32"/>
      <c r="LQS229" s="20"/>
      <c r="LQT229" s="18"/>
      <c r="LQU229" s="19"/>
      <c r="LQV229" s="28"/>
      <c r="LQW229" s="32"/>
      <c r="LQX229" s="20"/>
      <c r="LQY229" s="18"/>
      <c r="LQZ229" s="19"/>
      <c r="LRA229" s="28"/>
      <c r="LRB229" s="32"/>
      <c r="LRC229" s="20"/>
      <c r="LRD229" s="18"/>
      <c r="LRE229" s="19"/>
      <c r="LRF229" s="28"/>
      <c r="LRG229" s="32"/>
      <c r="LRH229" s="20"/>
      <c r="LRI229" s="18"/>
      <c r="LRJ229" s="19"/>
      <c r="LRK229" s="28"/>
      <c r="LRL229" s="32"/>
      <c r="LRM229" s="20"/>
      <c r="LRN229" s="18"/>
      <c r="LRO229" s="19"/>
      <c r="LRP229" s="28"/>
      <c r="LRQ229" s="32"/>
      <c r="LRR229" s="20"/>
      <c r="LRS229" s="18"/>
      <c r="LRT229" s="19"/>
      <c r="LRU229" s="28"/>
      <c r="LRV229" s="32"/>
      <c r="LRW229" s="20"/>
      <c r="LRX229" s="18"/>
      <c r="LRY229" s="19"/>
      <c r="LRZ229" s="28"/>
      <c r="LSA229" s="32"/>
      <c r="LSB229" s="20"/>
      <c r="LSC229" s="18"/>
      <c r="LSD229" s="19"/>
      <c r="LSE229" s="28"/>
      <c r="LSF229" s="32"/>
      <c r="LSG229" s="20"/>
      <c r="LSH229" s="18"/>
      <c r="LSI229" s="19"/>
      <c r="LSJ229" s="28"/>
      <c r="LSK229" s="32"/>
      <c r="LSL229" s="20"/>
      <c r="LSM229" s="18"/>
      <c r="LSN229" s="19"/>
      <c r="LSO229" s="28"/>
      <c r="LSP229" s="32"/>
      <c r="LSQ229" s="20"/>
      <c r="LSR229" s="18"/>
      <c r="LSS229" s="19"/>
      <c r="LST229" s="28"/>
      <c r="LSU229" s="32"/>
      <c r="LSV229" s="20"/>
      <c r="LSW229" s="18"/>
      <c r="LSX229" s="19"/>
      <c r="LSY229" s="28"/>
      <c r="LSZ229" s="32"/>
      <c r="LTA229" s="20"/>
      <c r="LTB229" s="18"/>
      <c r="LTC229" s="19"/>
      <c r="LTD229" s="28"/>
      <c r="LTE229" s="32"/>
      <c r="LTF229" s="20"/>
      <c r="LTG229" s="18"/>
      <c r="LTH229" s="19"/>
      <c r="LTI229" s="28"/>
      <c r="LTJ229" s="32"/>
      <c r="LTK229" s="20"/>
      <c r="LTL229" s="18"/>
      <c r="LTM229" s="19"/>
      <c r="LTN229" s="28"/>
      <c r="LTO229" s="32"/>
      <c r="LTP229" s="20"/>
      <c r="LTQ229" s="18"/>
      <c r="LTR229" s="19"/>
      <c r="LTS229" s="28"/>
      <c r="LTT229" s="32"/>
      <c r="LTU229" s="20"/>
      <c r="LTV229" s="18"/>
      <c r="LTW229" s="19"/>
      <c r="LTX229" s="28"/>
      <c r="LTY229" s="32"/>
      <c r="LTZ229" s="20"/>
      <c r="LUA229" s="18"/>
      <c r="LUB229" s="19"/>
      <c r="LUC229" s="28"/>
      <c r="LUD229" s="32"/>
      <c r="LUE229" s="20"/>
      <c r="LUF229" s="18"/>
      <c r="LUG229" s="19"/>
      <c r="LUH229" s="28"/>
      <c r="LUI229" s="32"/>
      <c r="LUJ229" s="20"/>
      <c r="LUK229" s="18"/>
      <c r="LUL229" s="19"/>
      <c r="LUM229" s="28"/>
      <c r="LUN229" s="32"/>
      <c r="LUO229" s="20"/>
      <c r="LUP229" s="18"/>
      <c r="LUQ229" s="19"/>
      <c r="LUR229" s="28"/>
      <c r="LUS229" s="32"/>
      <c r="LUT229" s="20"/>
      <c r="LUU229" s="18"/>
      <c r="LUV229" s="19"/>
      <c r="LUW229" s="28"/>
      <c r="LUX229" s="32"/>
      <c r="LUY229" s="20"/>
      <c r="LUZ229" s="18"/>
      <c r="LVA229" s="19"/>
      <c r="LVB229" s="28"/>
      <c r="LVC229" s="32"/>
      <c r="LVD229" s="20"/>
      <c r="LVE229" s="18"/>
      <c r="LVF229" s="19"/>
      <c r="LVG229" s="28"/>
      <c r="LVH229" s="32"/>
      <c r="LVI229" s="20"/>
      <c r="LVJ229" s="18"/>
      <c r="LVK229" s="19"/>
      <c r="LVL229" s="28"/>
      <c r="LVM229" s="32"/>
      <c r="LVN229" s="20"/>
      <c r="LVO229" s="18"/>
      <c r="LVP229" s="19"/>
      <c r="LVQ229" s="28"/>
      <c r="LVR229" s="32"/>
      <c r="LVS229" s="20"/>
      <c r="LVT229" s="18"/>
      <c r="LVU229" s="19"/>
      <c r="LVV229" s="28"/>
      <c r="LVW229" s="32"/>
      <c r="LVX229" s="20"/>
      <c r="LVY229" s="18"/>
      <c r="LVZ229" s="19"/>
      <c r="LWA229" s="28"/>
      <c r="LWB229" s="32"/>
      <c r="LWC229" s="20"/>
      <c r="LWD229" s="18"/>
      <c r="LWE229" s="19"/>
      <c r="LWF229" s="28"/>
      <c r="LWG229" s="32"/>
      <c r="LWH229" s="20"/>
      <c r="LWI229" s="18"/>
      <c r="LWJ229" s="19"/>
      <c r="LWK229" s="28"/>
      <c r="LWL229" s="32"/>
      <c r="LWM229" s="20"/>
      <c r="LWN229" s="18"/>
      <c r="LWO229" s="19"/>
      <c r="LWP229" s="28"/>
      <c r="LWQ229" s="32"/>
      <c r="LWR229" s="20"/>
      <c r="LWS229" s="18"/>
      <c r="LWT229" s="19"/>
      <c r="LWU229" s="28"/>
      <c r="LWV229" s="32"/>
      <c r="LWW229" s="20"/>
      <c r="LWX229" s="18"/>
      <c r="LWY229" s="19"/>
      <c r="LWZ229" s="28"/>
      <c r="LXA229" s="32"/>
      <c r="LXB229" s="20"/>
      <c r="LXC229" s="18"/>
      <c r="LXD229" s="19"/>
      <c r="LXE229" s="28"/>
      <c r="LXF229" s="32"/>
      <c r="LXG229" s="20"/>
      <c r="LXH229" s="18"/>
      <c r="LXI229" s="19"/>
      <c r="LXJ229" s="28"/>
      <c r="LXK229" s="32"/>
      <c r="LXL229" s="20"/>
      <c r="LXM229" s="18"/>
      <c r="LXN229" s="19"/>
      <c r="LXO229" s="28"/>
      <c r="LXP229" s="32"/>
      <c r="LXQ229" s="20"/>
      <c r="LXR229" s="18"/>
      <c r="LXS229" s="19"/>
      <c r="LXT229" s="28"/>
      <c r="LXU229" s="32"/>
      <c r="LXV229" s="20"/>
      <c r="LXW229" s="18"/>
      <c r="LXX229" s="19"/>
      <c r="LXY229" s="28"/>
      <c r="LXZ229" s="32"/>
      <c r="LYA229" s="20"/>
      <c r="LYB229" s="18"/>
      <c r="LYC229" s="19"/>
      <c r="LYD229" s="28"/>
      <c r="LYE229" s="32"/>
      <c r="LYF229" s="20"/>
      <c r="LYG229" s="18"/>
      <c r="LYH229" s="19"/>
      <c r="LYI229" s="28"/>
      <c r="LYJ229" s="32"/>
      <c r="LYK229" s="20"/>
      <c r="LYL229" s="18"/>
      <c r="LYM229" s="19"/>
      <c r="LYN229" s="28"/>
      <c r="LYO229" s="32"/>
      <c r="LYP229" s="20"/>
      <c r="LYQ229" s="18"/>
      <c r="LYR229" s="19"/>
      <c r="LYS229" s="28"/>
      <c r="LYT229" s="32"/>
      <c r="LYU229" s="20"/>
      <c r="LYV229" s="18"/>
      <c r="LYW229" s="19"/>
      <c r="LYX229" s="28"/>
      <c r="LYY229" s="32"/>
      <c r="LYZ229" s="20"/>
      <c r="LZA229" s="18"/>
      <c r="LZB229" s="19"/>
      <c r="LZC229" s="28"/>
      <c r="LZD229" s="32"/>
      <c r="LZE229" s="20"/>
      <c r="LZF229" s="18"/>
      <c r="LZG229" s="19"/>
      <c r="LZH229" s="28"/>
      <c r="LZI229" s="32"/>
      <c r="LZJ229" s="20"/>
      <c r="LZK229" s="18"/>
      <c r="LZL229" s="19"/>
      <c r="LZM229" s="28"/>
      <c r="LZN229" s="32"/>
      <c r="LZO229" s="20"/>
      <c r="LZP229" s="18"/>
      <c r="LZQ229" s="19"/>
      <c r="LZR229" s="28"/>
      <c r="LZS229" s="32"/>
      <c r="LZT229" s="20"/>
      <c r="LZU229" s="18"/>
      <c r="LZV229" s="19"/>
      <c r="LZW229" s="28"/>
      <c r="LZX229" s="32"/>
      <c r="LZY229" s="20"/>
      <c r="LZZ229" s="18"/>
      <c r="MAA229" s="19"/>
      <c r="MAB229" s="28"/>
      <c r="MAC229" s="32"/>
      <c r="MAD229" s="20"/>
      <c r="MAE229" s="18"/>
      <c r="MAF229" s="19"/>
      <c r="MAG229" s="28"/>
      <c r="MAH229" s="32"/>
      <c r="MAI229" s="20"/>
      <c r="MAJ229" s="18"/>
      <c r="MAK229" s="19"/>
      <c r="MAL229" s="28"/>
      <c r="MAM229" s="32"/>
      <c r="MAN229" s="20"/>
      <c r="MAO229" s="18"/>
      <c r="MAP229" s="19"/>
      <c r="MAQ229" s="28"/>
      <c r="MAR229" s="32"/>
      <c r="MAS229" s="20"/>
      <c r="MAT229" s="18"/>
      <c r="MAU229" s="19"/>
      <c r="MAV229" s="28"/>
      <c r="MAW229" s="32"/>
      <c r="MAX229" s="20"/>
      <c r="MAY229" s="18"/>
      <c r="MAZ229" s="19"/>
      <c r="MBA229" s="28"/>
      <c r="MBB229" s="32"/>
      <c r="MBC229" s="20"/>
      <c r="MBD229" s="18"/>
      <c r="MBE229" s="19"/>
      <c r="MBF229" s="28"/>
      <c r="MBG229" s="32"/>
      <c r="MBH229" s="20"/>
      <c r="MBI229" s="18"/>
      <c r="MBJ229" s="19"/>
      <c r="MBK229" s="28"/>
      <c r="MBL229" s="32"/>
      <c r="MBM229" s="20"/>
      <c r="MBN229" s="18"/>
      <c r="MBO229" s="19"/>
      <c r="MBP229" s="28"/>
      <c r="MBQ229" s="32"/>
      <c r="MBR229" s="20"/>
      <c r="MBS229" s="18"/>
      <c r="MBT229" s="19"/>
      <c r="MBU229" s="28"/>
      <c r="MBV229" s="32"/>
      <c r="MBW229" s="20"/>
      <c r="MBX229" s="18"/>
      <c r="MBY229" s="19"/>
      <c r="MBZ229" s="28"/>
      <c r="MCA229" s="32"/>
      <c r="MCB229" s="20"/>
      <c r="MCC229" s="18"/>
      <c r="MCD229" s="19"/>
      <c r="MCE229" s="28"/>
      <c r="MCF229" s="32"/>
      <c r="MCG229" s="20"/>
      <c r="MCH229" s="18"/>
      <c r="MCI229" s="19"/>
      <c r="MCJ229" s="28"/>
      <c r="MCK229" s="32"/>
      <c r="MCL229" s="20"/>
      <c r="MCM229" s="18"/>
      <c r="MCN229" s="19"/>
      <c r="MCO229" s="28"/>
      <c r="MCP229" s="32"/>
      <c r="MCQ229" s="20"/>
      <c r="MCR229" s="18"/>
      <c r="MCS229" s="19"/>
      <c r="MCT229" s="28"/>
      <c r="MCU229" s="32"/>
      <c r="MCV229" s="20"/>
      <c r="MCW229" s="18"/>
      <c r="MCX229" s="19"/>
      <c r="MCY229" s="28"/>
      <c r="MCZ229" s="32"/>
      <c r="MDA229" s="20"/>
      <c r="MDB229" s="18"/>
      <c r="MDC229" s="19"/>
      <c r="MDD229" s="28"/>
      <c r="MDE229" s="32"/>
      <c r="MDF229" s="20"/>
      <c r="MDG229" s="18"/>
      <c r="MDH229" s="19"/>
      <c r="MDI229" s="28"/>
      <c r="MDJ229" s="32"/>
      <c r="MDK229" s="20"/>
      <c r="MDL229" s="18"/>
      <c r="MDM229" s="19"/>
      <c r="MDN229" s="28"/>
      <c r="MDO229" s="32"/>
      <c r="MDP229" s="20"/>
      <c r="MDQ229" s="18"/>
      <c r="MDR229" s="19"/>
      <c r="MDS229" s="28"/>
      <c r="MDT229" s="32"/>
      <c r="MDU229" s="20"/>
      <c r="MDV229" s="18"/>
      <c r="MDW229" s="19"/>
      <c r="MDX229" s="28"/>
      <c r="MDY229" s="32"/>
      <c r="MDZ229" s="20"/>
      <c r="MEA229" s="18"/>
      <c r="MEB229" s="19"/>
      <c r="MEC229" s="28"/>
      <c r="MED229" s="32"/>
      <c r="MEE229" s="20"/>
      <c r="MEF229" s="18"/>
      <c r="MEG229" s="19"/>
      <c r="MEH229" s="28"/>
      <c r="MEI229" s="32"/>
      <c r="MEJ229" s="20"/>
      <c r="MEK229" s="18"/>
      <c r="MEL229" s="19"/>
      <c r="MEM229" s="28"/>
      <c r="MEN229" s="32"/>
      <c r="MEO229" s="20"/>
      <c r="MEP229" s="18"/>
      <c r="MEQ229" s="19"/>
      <c r="MER229" s="28"/>
      <c r="MES229" s="32"/>
      <c r="MET229" s="20"/>
      <c r="MEU229" s="18"/>
      <c r="MEV229" s="19"/>
      <c r="MEW229" s="28"/>
      <c r="MEX229" s="32"/>
      <c r="MEY229" s="20"/>
      <c r="MEZ229" s="18"/>
      <c r="MFA229" s="19"/>
      <c r="MFB229" s="28"/>
      <c r="MFC229" s="32"/>
      <c r="MFD229" s="20"/>
      <c r="MFE229" s="18"/>
      <c r="MFF229" s="19"/>
      <c r="MFG229" s="28"/>
      <c r="MFH229" s="32"/>
      <c r="MFI229" s="20"/>
      <c r="MFJ229" s="18"/>
      <c r="MFK229" s="19"/>
      <c r="MFL229" s="28"/>
      <c r="MFM229" s="32"/>
      <c r="MFN229" s="20"/>
      <c r="MFO229" s="18"/>
      <c r="MFP229" s="19"/>
      <c r="MFQ229" s="28"/>
      <c r="MFR229" s="32"/>
      <c r="MFS229" s="20"/>
      <c r="MFT229" s="18"/>
      <c r="MFU229" s="19"/>
      <c r="MFV229" s="28"/>
      <c r="MFW229" s="32"/>
      <c r="MFX229" s="20"/>
      <c r="MFY229" s="18"/>
      <c r="MFZ229" s="19"/>
      <c r="MGA229" s="28"/>
      <c r="MGB229" s="32"/>
      <c r="MGC229" s="20"/>
      <c r="MGD229" s="18"/>
      <c r="MGE229" s="19"/>
      <c r="MGF229" s="28"/>
      <c r="MGG229" s="32"/>
      <c r="MGH229" s="20"/>
      <c r="MGI229" s="18"/>
      <c r="MGJ229" s="19"/>
      <c r="MGK229" s="28"/>
      <c r="MGL229" s="32"/>
      <c r="MGM229" s="20"/>
      <c r="MGN229" s="18"/>
      <c r="MGO229" s="19"/>
      <c r="MGP229" s="28"/>
      <c r="MGQ229" s="32"/>
      <c r="MGR229" s="20"/>
      <c r="MGS229" s="18"/>
      <c r="MGT229" s="19"/>
      <c r="MGU229" s="28"/>
      <c r="MGV229" s="32"/>
      <c r="MGW229" s="20"/>
      <c r="MGX229" s="18"/>
      <c r="MGY229" s="19"/>
      <c r="MGZ229" s="28"/>
      <c r="MHA229" s="32"/>
      <c r="MHB229" s="20"/>
      <c r="MHC229" s="18"/>
      <c r="MHD229" s="19"/>
      <c r="MHE229" s="28"/>
      <c r="MHF229" s="32"/>
      <c r="MHG229" s="20"/>
      <c r="MHH229" s="18"/>
      <c r="MHI229" s="19"/>
      <c r="MHJ229" s="28"/>
      <c r="MHK229" s="32"/>
      <c r="MHL229" s="20"/>
      <c r="MHM229" s="18"/>
      <c r="MHN229" s="19"/>
      <c r="MHO229" s="28"/>
      <c r="MHP229" s="32"/>
      <c r="MHQ229" s="20"/>
      <c r="MHR229" s="18"/>
      <c r="MHS229" s="19"/>
      <c r="MHT229" s="28"/>
      <c r="MHU229" s="32"/>
      <c r="MHV229" s="20"/>
      <c r="MHW229" s="18"/>
      <c r="MHX229" s="19"/>
      <c r="MHY229" s="28"/>
      <c r="MHZ229" s="32"/>
      <c r="MIA229" s="20"/>
      <c r="MIB229" s="18"/>
      <c r="MIC229" s="19"/>
      <c r="MID229" s="28"/>
      <c r="MIE229" s="32"/>
      <c r="MIF229" s="20"/>
      <c r="MIG229" s="18"/>
      <c r="MIH229" s="19"/>
      <c r="MII229" s="28"/>
      <c r="MIJ229" s="32"/>
      <c r="MIK229" s="20"/>
      <c r="MIL229" s="18"/>
      <c r="MIM229" s="19"/>
      <c r="MIN229" s="28"/>
      <c r="MIO229" s="32"/>
      <c r="MIP229" s="20"/>
      <c r="MIQ229" s="18"/>
      <c r="MIR229" s="19"/>
      <c r="MIS229" s="28"/>
      <c r="MIT229" s="32"/>
      <c r="MIU229" s="20"/>
      <c r="MIV229" s="18"/>
      <c r="MIW229" s="19"/>
      <c r="MIX229" s="28"/>
      <c r="MIY229" s="32"/>
      <c r="MIZ229" s="20"/>
      <c r="MJA229" s="18"/>
      <c r="MJB229" s="19"/>
      <c r="MJC229" s="28"/>
      <c r="MJD229" s="32"/>
      <c r="MJE229" s="20"/>
      <c r="MJF229" s="18"/>
      <c r="MJG229" s="19"/>
      <c r="MJH229" s="28"/>
      <c r="MJI229" s="32"/>
      <c r="MJJ229" s="20"/>
      <c r="MJK229" s="18"/>
      <c r="MJL229" s="19"/>
      <c r="MJM229" s="28"/>
      <c r="MJN229" s="32"/>
      <c r="MJO229" s="20"/>
      <c r="MJP229" s="18"/>
      <c r="MJQ229" s="19"/>
      <c r="MJR229" s="28"/>
      <c r="MJS229" s="32"/>
      <c r="MJT229" s="20"/>
      <c r="MJU229" s="18"/>
      <c r="MJV229" s="19"/>
      <c r="MJW229" s="28"/>
      <c r="MJX229" s="32"/>
      <c r="MJY229" s="20"/>
      <c r="MJZ229" s="18"/>
      <c r="MKA229" s="19"/>
      <c r="MKB229" s="28"/>
      <c r="MKC229" s="32"/>
      <c r="MKD229" s="20"/>
      <c r="MKE229" s="18"/>
      <c r="MKF229" s="19"/>
      <c r="MKG229" s="28"/>
      <c r="MKH229" s="32"/>
      <c r="MKI229" s="20"/>
      <c r="MKJ229" s="18"/>
      <c r="MKK229" s="19"/>
      <c r="MKL229" s="28"/>
      <c r="MKM229" s="32"/>
      <c r="MKN229" s="20"/>
      <c r="MKO229" s="18"/>
      <c r="MKP229" s="19"/>
      <c r="MKQ229" s="28"/>
      <c r="MKR229" s="32"/>
      <c r="MKS229" s="20"/>
      <c r="MKT229" s="18"/>
      <c r="MKU229" s="19"/>
      <c r="MKV229" s="28"/>
      <c r="MKW229" s="32"/>
      <c r="MKX229" s="20"/>
      <c r="MKY229" s="18"/>
      <c r="MKZ229" s="19"/>
      <c r="MLA229" s="28"/>
      <c r="MLB229" s="32"/>
      <c r="MLC229" s="20"/>
      <c r="MLD229" s="18"/>
      <c r="MLE229" s="19"/>
      <c r="MLF229" s="28"/>
      <c r="MLG229" s="32"/>
      <c r="MLH229" s="20"/>
      <c r="MLI229" s="18"/>
      <c r="MLJ229" s="19"/>
      <c r="MLK229" s="28"/>
      <c r="MLL229" s="32"/>
      <c r="MLM229" s="20"/>
      <c r="MLN229" s="18"/>
      <c r="MLO229" s="19"/>
      <c r="MLP229" s="28"/>
      <c r="MLQ229" s="32"/>
      <c r="MLR229" s="20"/>
      <c r="MLS229" s="18"/>
      <c r="MLT229" s="19"/>
      <c r="MLU229" s="28"/>
      <c r="MLV229" s="32"/>
      <c r="MLW229" s="20"/>
      <c r="MLX229" s="18"/>
      <c r="MLY229" s="19"/>
      <c r="MLZ229" s="28"/>
      <c r="MMA229" s="32"/>
      <c r="MMB229" s="20"/>
      <c r="MMC229" s="18"/>
      <c r="MMD229" s="19"/>
      <c r="MME229" s="28"/>
      <c r="MMF229" s="32"/>
      <c r="MMG229" s="20"/>
      <c r="MMH229" s="18"/>
      <c r="MMI229" s="19"/>
      <c r="MMJ229" s="28"/>
      <c r="MMK229" s="32"/>
      <c r="MML229" s="20"/>
      <c r="MMM229" s="18"/>
      <c r="MMN229" s="19"/>
      <c r="MMO229" s="28"/>
      <c r="MMP229" s="32"/>
      <c r="MMQ229" s="20"/>
      <c r="MMR229" s="18"/>
      <c r="MMS229" s="19"/>
      <c r="MMT229" s="28"/>
      <c r="MMU229" s="32"/>
      <c r="MMV229" s="20"/>
      <c r="MMW229" s="18"/>
      <c r="MMX229" s="19"/>
      <c r="MMY229" s="28"/>
      <c r="MMZ229" s="32"/>
      <c r="MNA229" s="20"/>
      <c r="MNB229" s="18"/>
      <c r="MNC229" s="19"/>
      <c r="MND229" s="28"/>
      <c r="MNE229" s="32"/>
      <c r="MNF229" s="20"/>
      <c r="MNG229" s="18"/>
      <c r="MNH229" s="19"/>
      <c r="MNI229" s="28"/>
      <c r="MNJ229" s="32"/>
      <c r="MNK229" s="20"/>
      <c r="MNL229" s="18"/>
      <c r="MNM229" s="19"/>
      <c r="MNN229" s="28"/>
      <c r="MNO229" s="32"/>
      <c r="MNP229" s="20"/>
      <c r="MNQ229" s="18"/>
      <c r="MNR229" s="19"/>
      <c r="MNS229" s="28"/>
      <c r="MNT229" s="32"/>
      <c r="MNU229" s="20"/>
      <c r="MNV229" s="18"/>
      <c r="MNW229" s="19"/>
      <c r="MNX229" s="28"/>
      <c r="MNY229" s="32"/>
      <c r="MNZ229" s="20"/>
      <c r="MOA229" s="18"/>
      <c r="MOB229" s="19"/>
      <c r="MOC229" s="28"/>
      <c r="MOD229" s="32"/>
      <c r="MOE229" s="20"/>
      <c r="MOF229" s="18"/>
      <c r="MOG229" s="19"/>
      <c r="MOH229" s="28"/>
      <c r="MOI229" s="32"/>
      <c r="MOJ229" s="20"/>
      <c r="MOK229" s="18"/>
      <c r="MOL229" s="19"/>
      <c r="MOM229" s="28"/>
      <c r="MON229" s="32"/>
      <c r="MOO229" s="20"/>
      <c r="MOP229" s="18"/>
      <c r="MOQ229" s="19"/>
      <c r="MOR229" s="28"/>
      <c r="MOS229" s="32"/>
      <c r="MOT229" s="20"/>
      <c r="MOU229" s="18"/>
      <c r="MOV229" s="19"/>
      <c r="MOW229" s="28"/>
      <c r="MOX229" s="32"/>
      <c r="MOY229" s="20"/>
      <c r="MOZ229" s="18"/>
      <c r="MPA229" s="19"/>
      <c r="MPB229" s="28"/>
      <c r="MPC229" s="32"/>
      <c r="MPD229" s="20"/>
      <c r="MPE229" s="18"/>
      <c r="MPF229" s="19"/>
      <c r="MPG229" s="28"/>
      <c r="MPH229" s="32"/>
      <c r="MPI229" s="20"/>
      <c r="MPJ229" s="18"/>
      <c r="MPK229" s="19"/>
      <c r="MPL229" s="28"/>
      <c r="MPM229" s="32"/>
      <c r="MPN229" s="20"/>
      <c r="MPO229" s="18"/>
      <c r="MPP229" s="19"/>
      <c r="MPQ229" s="28"/>
      <c r="MPR229" s="32"/>
      <c r="MPS229" s="20"/>
      <c r="MPT229" s="18"/>
      <c r="MPU229" s="19"/>
      <c r="MPV229" s="28"/>
      <c r="MPW229" s="32"/>
      <c r="MPX229" s="20"/>
      <c r="MPY229" s="18"/>
      <c r="MPZ229" s="19"/>
      <c r="MQA229" s="28"/>
      <c r="MQB229" s="32"/>
      <c r="MQC229" s="20"/>
      <c r="MQD229" s="18"/>
      <c r="MQE229" s="19"/>
      <c r="MQF229" s="28"/>
      <c r="MQG229" s="32"/>
      <c r="MQH229" s="20"/>
      <c r="MQI229" s="18"/>
      <c r="MQJ229" s="19"/>
      <c r="MQK229" s="28"/>
      <c r="MQL229" s="32"/>
      <c r="MQM229" s="20"/>
      <c r="MQN229" s="18"/>
      <c r="MQO229" s="19"/>
      <c r="MQP229" s="28"/>
      <c r="MQQ229" s="32"/>
      <c r="MQR229" s="20"/>
      <c r="MQS229" s="18"/>
      <c r="MQT229" s="19"/>
      <c r="MQU229" s="28"/>
      <c r="MQV229" s="32"/>
      <c r="MQW229" s="20"/>
      <c r="MQX229" s="18"/>
      <c r="MQY229" s="19"/>
      <c r="MQZ229" s="28"/>
      <c r="MRA229" s="32"/>
      <c r="MRB229" s="20"/>
      <c r="MRC229" s="18"/>
      <c r="MRD229" s="19"/>
      <c r="MRE229" s="28"/>
      <c r="MRF229" s="32"/>
      <c r="MRG229" s="20"/>
      <c r="MRH229" s="18"/>
      <c r="MRI229" s="19"/>
      <c r="MRJ229" s="28"/>
      <c r="MRK229" s="32"/>
      <c r="MRL229" s="20"/>
      <c r="MRM229" s="18"/>
      <c r="MRN229" s="19"/>
      <c r="MRO229" s="28"/>
      <c r="MRP229" s="32"/>
      <c r="MRQ229" s="20"/>
      <c r="MRR229" s="18"/>
      <c r="MRS229" s="19"/>
      <c r="MRT229" s="28"/>
      <c r="MRU229" s="32"/>
      <c r="MRV229" s="20"/>
      <c r="MRW229" s="18"/>
      <c r="MRX229" s="19"/>
      <c r="MRY229" s="28"/>
      <c r="MRZ229" s="32"/>
      <c r="MSA229" s="20"/>
      <c r="MSB229" s="18"/>
      <c r="MSC229" s="19"/>
      <c r="MSD229" s="28"/>
      <c r="MSE229" s="32"/>
      <c r="MSF229" s="20"/>
      <c r="MSG229" s="18"/>
      <c r="MSH229" s="19"/>
      <c r="MSI229" s="28"/>
      <c r="MSJ229" s="32"/>
      <c r="MSK229" s="20"/>
      <c r="MSL229" s="18"/>
      <c r="MSM229" s="19"/>
      <c r="MSN229" s="28"/>
      <c r="MSO229" s="32"/>
      <c r="MSP229" s="20"/>
      <c r="MSQ229" s="18"/>
      <c r="MSR229" s="19"/>
      <c r="MSS229" s="28"/>
      <c r="MST229" s="32"/>
      <c r="MSU229" s="20"/>
      <c r="MSV229" s="18"/>
      <c r="MSW229" s="19"/>
      <c r="MSX229" s="28"/>
      <c r="MSY229" s="32"/>
      <c r="MSZ229" s="20"/>
      <c r="MTA229" s="18"/>
      <c r="MTB229" s="19"/>
      <c r="MTC229" s="28"/>
      <c r="MTD229" s="32"/>
      <c r="MTE229" s="20"/>
      <c r="MTF229" s="18"/>
      <c r="MTG229" s="19"/>
      <c r="MTH229" s="28"/>
      <c r="MTI229" s="32"/>
      <c r="MTJ229" s="20"/>
      <c r="MTK229" s="18"/>
      <c r="MTL229" s="19"/>
      <c r="MTM229" s="28"/>
      <c r="MTN229" s="32"/>
      <c r="MTO229" s="20"/>
      <c r="MTP229" s="18"/>
      <c r="MTQ229" s="19"/>
      <c r="MTR229" s="28"/>
      <c r="MTS229" s="32"/>
      <c r="MTT229" s="20"/>
      <c r="MTU229" s="18"/>
      <c r="MTV229" s="19"/>
      <c r="MTW229" s="28"/>
      <c r="MTX229" s="32"/>
      <c r="MTY229" s="20"/>
      <c r="MTZ229" s="18"/>
      <c r="MUA229" s="19"/>
      <c r="MUB229" s="28"/>
      <c r="MUC229" s="32"/>
      <c r="MUD229" s="20"/>
      <c r="MUE229" s="18"/>
      <c r="MUF229" s="19"/>
      <c r="MUG229" s="28"/>
      <c r="MUH229" s="32"/>
      <c r="MUI229" s="20"/>
      <c r="MUJ229" s="18"/>
      <c r="MUK229" s="19"/>
      <c r="MUL229" s="28"/>
      <c r="MUM229" s="32"/>
      <c r="MUN229" s="20"/>
      <c r="MUO229" s="18"/>
      <c r="MUP229" s="19"/>
      <c r="MUQ229" s="28"/>
      <c r="MUR229" s="32"/>
      <c r="MUS229" s="20"/>
      <c r="MUT229" s="18"/>
      <c r="MUU229" s="19"/>
      <c r="MUV229" s="28"/>
      <c r="MUW229" s="32"/>
      <c r="MUX229" s="20"/>
      <c r="MUY229" s="18"/>
      <c r="MUZ229" s="19"/>
      <c r="MVA229" s="28"/>
      <c r="MVB229" s="32"/>
      <c r="MVC229" s="20"/>
      <c r="MVD229" s="18"/>
      <c r="MVE229" s="19"/>
      <c r="MVF229" s="28"/>
      <c r="MVG229" s="32"/>
      <c r="MVH229" s="20"/>
      <c r="MVI229" s="18"/>
      <c r="MVJ229" s="19"/>
      <c r="MVK229" s="28"/>
      <c r="MVL229" s="32"/>
      <c r="MVM229" s="20"/>
      <c r="MVN229" s="18"/>
      <c r="MVO229" s="19"/>
      <c r="MVP229" s="28"/>
      <c r="MVQ229" s="32"/>
      <c r="MVR229" s="20"/>
      <c r="MVS229" s="18"/>
      <c r="MVT229" s="19"/>
      <c r="MVU229" s="28"/>
      <c r="MVV229" s="32"/>
      <c r="MVW229" s="20"/>
      <c r="MVX229" s="18"/>
      <c r="MVY229" s="19"/>
      <c r="MVZ229" s="28"/>
      <c r="MWA229" s="32"/>
      <c r="MWB229" s="20"/>
      <c r="MWC229" s="18"/>
      <c r="MWD229" s="19"/>
      <c r="MWE229" s="28"/>
      <c r="MWF229" s="32"/>
      <c r="MWG229" s="20"/>
      <c r="MWH229" s="18"/>
      <c r="MWI229" s="19"/>
      <c r="MWJ229" s="28"/>
      <c r="MWK229" s="32"/>
      <c r="MWL229" s="20"/>
      <c r="MWM229" s="18"/>
      <c r="MWN229" s="19"/>
      <c r="MWO229" s="28"/>
      <c r="MWP229" s="32"/>
      <c r="MWQ229" s="20"/>
      <c r="MWR229" s="18"/>
      <c r="MWS229" s="19"/>
      <c r="MWT229" s="28"/>
      <c r="MWU229" s="32"/>
      <c r="MWV229" s="20"/>
      <c r="MWW229" s="18"/>
      <c r="MWX229" s="19"/>
      <c r="MWY229" s="28"/>
      <c r="MWZ229" s="32"/>
      <c r="MXA229" s="20"/>
      <c r="MXB229" s="18"/>
      <c r="MXC229" s="19"/>
      <c r="MXD229" s="28"/>
      <c r="MXE229" s="32"/>
      <c r="MXF229" s="20"/>
      <c r="MXG229" s="18"/>
      <c r="MXH229" s="19"/>
      <c r="MXI229" s="28"/>
      <c r="MXJ229" s="32"/>
      <c r="MXK229" s="20"/>
      <c r="MXL229" s="18"/>
      <c r="MXM229" s="19"/>
      <c r="MXN229" s="28"/>
      <c r="MXO229" s="32"/>
      <c r="MXP229" s="20"/>
      <c r="MXQ229" s="18"/>
      <c r="MXR229" s="19"/>
      <c r="MXS229" s="28"/>
      <c r="MXT229" s="32"/>
      <c r="MXU229" s="20"/>
      <c r="MXV229" s="18"/>
      <c r="MXW229" s="19"/>
      <c r="MXX229" s="28"/>
      <c r="MXY229" s="32"/>
      <c r="MXZ229" s="20"/>
      <c r="MYA229" s="18"/>
      <c r="MYB229" s="19"/>
      <c r="MYC229" s="28"/>
      <c r="MYD229" s="32"/>
      <c r="MYE229" s="20"/>
      <c r="MYF229" s="18"/>
      <c r="MYG229" s="19"/>
      <c r="MYH229" s="28"/>
      <c r="MYI229" s="32"/>
      <c r="MYJ229" s="20"/>
      <c r="MYK229" s="18"/>
      <c r="MYL229" s="19"/>
      <c r="MYM229" s="28"/>
      <c r="MYN229" s="32"/>
      <c r="MYO229" s="20"/>
      <c r="MYP229" s="18"/>
      <c r="MYQ229" s="19"/>
      <c r="MYR229" s="28"/>
      <c r="MYS229" s="32"/>
      <c r="MYT229" s="20"/>
      <c r="MYU229" s="18"/>
      <c r="MYV229" s="19"/>
      <c r="MYW229" s="28"/>
      <c r="MYX229" s="32"/>
      <c r="MYY229" s="20"/>
      <c r="MYZ229" s="18"/>
      <c r="MZA229" s="19"/>
      <c r="MZB229" s="28"/>
      <c r="MZC229" s="32"/>
      <c r="MZD229" s="20"/>
      <c r="MZE229" s="18"/>
      <c r="MZF229" s="19"/>
      <c r="MZG229" s="28"/>
      <c r="MZH229" s="32"/>
      <c r="MZI229" s="20"/>
      <c r="MZJ229" s="18"/>
      <c r="MZK229" s="19"/>
      <c r="MZL229" s="28"/>
      <c r="MZM229" s="32"/>
      <c r="MZN229" s="20"/>
      <c r="MZO229" s="18"/>
      <c r="MZP229" s="19"/>
      <c r="MZQ229" s="28"/>
      <c r="MZR229" s="32"/>
      <c r="MZS229" s="20"/>
      <c r="MZT229" s="18"/>
      <c r="MZU229" s="19"/>
      <c r="MZV229" s="28"/>
      <c r="MZW229" s="32"/>
      <c r="MZX229" s="20"/>
      <c r="MZY229" s="18"/>
      <c r="MZZ229" s="19"/>
      <c r="NAA229" s="28"/>
      <c r="NAB229" s="32"/>
      <c r="NAC229" s="20"/>
      <c r="NAD229" s="18"/>
      <c r="NAE229" s="19"/>
      <c r="NAF229" s="28"/>
      <c r="NAG229" s="32"/>
      <c r="NAH229" s="20"/>
      <c r="NAI229" s="18"/>
      <c r="NAJ229" s="19"/>
      <c r="NAK229" s="28"/>
      <c r="NAL229" s="32"/>
      <c r="NAM229" s="20"/>
      <c r="NAN229" s="18"/>
      <c r="NAO229" s="19"/>
      <c r="NAP229" s="28"/>
      <c r="NAQ229" s="32"/>
      <c r="NAR229" s="20"/>
      <c r="NAS229" s="18"/>
      <c r="NAT229" s="19"/>
      <c r="NAU229" s="28"/>
      <c r="NAV229" s="32"/>
      <c r="NAW229" s="20"/>
      <c r="NAX229" s="18"/>
      <c r="NAY229" s="19"/>
      <c r="NAZ229" s="28"/>
      <c r="NBA229" s="32"/>
      <c r="NBB229" s="20"/>
      <c r="NBC229" s="18"/>
      <c r="NBD229" s="19"/>
      <c r="NBE229" s="28"/>
      <c r="NBF229" s="32"/>
      <c r="NBG229" s="20"/>
      <c r="NBH229" s="18"/>
      <c r="NBI229" s="19"/>
      <c r="NBJ229" s="28"/>
      <c r="NBK229" s="32"/>
      <c r="NBL229" s="20"/>
      <c r="NBM229" s="18"/>
      <c r="NBN229" s="19"/>
      <c r="NBO229" s="28"/>
      <c r="NBP229" s="32"/>
      <c r="NBQ229" s="20"/>
      <c r="NBR229" s="18"/>
      <c r="NBS229" s="19"/>
      <c r="NBT229" s="28"/>
      <c r="NBU229" s="32"/>
      <c r="NBV229" s="20"/>
      <c r="NBW229" s="18"/>
      <c r="NBX229" s="19"/>
      <c r="NBY229" s="28"/>
      <c r="NBZ229" s="32"/>
      <c r="NCA229" s="20"/>
      <c r="NCB229" s="18"/>
      <c r="NCC229" s="19"/>
      <c r="NCD229" s="28"/>
      <c r="NCE229" s="32"/>
      <c r="NCF229" s="20"/>
      <c r="NCG229" s="18"/>
      <c r="NCH229" s="19"/>
      <c r="NCI229" s="28"/>
      <c r="NCJ229" s="32"/>
      <c r="NCK229" s="20"/>
      <c r="NCL229" s="18"/>
      <c r="NCM229" s="19"/>
      <c r="NCN229" s="28"/>
      <c r="NCO229" s="32"/>
      <c r="NCP229" s="20"/>
      <c r="NCQ229" s="18"/>
      <c r="NCR229" s="19"/>
      <c r="NCS229" s="28"/>
      <c r="NCT229" s="32"/>
      <c r="NCU229" s="20"/>
      <c r="NCV229" s="18"/>
      <c r="NCW229" s="19"/>
      <c r="NCX229" s="28"/>
      <c r="NCY229" s="32"/>
      <c r="NCZ229" s="20"/>
      <c r="NDA229" s="18"/>
      <c r="NDB229" s="19"/>
      <c r="NDC229" s="28"/>
      <c r="NDD229" s="32"/>
      <c r="NDE229" s="20"/>
      <c r="NDF229" s="18"/>
      <c r="NDG229" s="19"/>
      <c r="NDH229" s="28"/>
      <c r="NDI229" s="32"/>
      <c r="NDJ229" s="20"/>
      <c r="NDK229" s="18"/>
      <c r="NDL229" s="19"/>
      <c r="NDM229" s="28"/>
      <c r="NDN229" s="32"/>
      <c r="NDO229" s="20"/>
      <c r="NDP229" s="18"/>
      <c r="NDQ229" s="19"/>
      <c r="NDR229" s="28"/>
      <c r="NDS229" s="32"/>
      <c r="NDT229" s="20"/>
      <c r="NDU229" s="18"/>
      <c r="NDV229" s="19"/>
      <c r="NDW229" s="28"/>
      <c r="NDX229" s="32"/>
      <c r="NDY229" s="20"/>
      <c r="NDZ229" s="18"/>
      <c r="NEA229" s="19"/>
      <c r="NEB229" s="28"/>
      <c r="NEC229" s="32"/>
      <c r="NED229" s="20"/>
      <c r="NEE229" s="18"/>
      <c r="NEF229" s="19"/>
      <c r="NEG229" s="28"/>
      <c r="NEH229" s="32"/>
      <c r="NEI229" s="20"/>
      <c r="NEJ229" s="18"/>
      <c r="NEK229" s="19"/>
      <c r="NEL229" s="28"/>
      <c r="NEM229" s="32"/>
      <c r="NEN229" s="20"/>
      <c r="NEO229" s="18"/>
      <c r="NEP229" s="19"/>
      <c r="NEQ229" s="28"/>
      <c r="NER229" s="32"/>
      <c r="NES229" s="20"/>
      <c r="NET229" s="18"/>
      <c r="NEU229" s="19"/>
      <c r="NEV229" s="28"/>
      <c r="NEW229" s="32"/>
      <c r="NEX229" s="20"/>
      <c r="NEY229" s="18"/>
      <c r="NEZ229" s="19"/>
      <c r="NFA229" s="28"/>
      <c r="NFB229" s="32"/>
      <c r="NFC229" s="20"/>
      <c r="NFD229" s="18"/>
      <c r="NFE229" s="19"/>
      <c r="NFF229" s="28"/>
      <c r="NFG229" s="32"/>
      <c r="NFH229" s="20"/>
      <c r="NFI229" s="18"/>
      <c r="NFJ229" s="19"/>
      <c r="NFK229" s="28"/>
      <c r="NFL229" s="32"/>
      <c r="NFM229" s="20"/>
      <c r="NFN229" s="18"/>
      <c r="NFO229" s="19"/>
      <c r="NFP229" s="28"/>
      <c r="NFQ229" s="32"/>
      <c r="NFR229" s="20"/>
      <c r="NFS229" s="18"/>
      <c r="NFT229" s="19"/>
      <c r="NFU229" s="28"/>
      <c r="NFV229" s="32"/>
      <c r="NFW229" s="20"/>
      <c r="NFX229" s="18"/>
      <c r="NFY229" s="19"/>
      <c r="NFZ229" s="28"/>
      <c r="NGA229" s="32"/>
      <c r="NGB229" s="20"/>
      <c r="NGC229" s="18"/>
      <c r="NGD229" s="19"/>
      <c r="NGE229" s="28"/>
      <c r="NGF229" s="32"/>
      <c r="NGG229" s="20"/>
      <c r="NGH229" s="18"/>
      <c r="NGI229" s="19"/>
      <c r="NGJ229" s="28"/>
      <c r="NGK229" s="32"/>
      <c r="NGL229" s="20"/>
      <c r="NGM229" s="18"/>
      <c r="NGN229" s="19"/>
      <c r="NGO229" s="28"/>
      <c r="NGP229" s="32"/>
      <c r="NGQ229" s="20"/>
      <c r="NGR229" s="18"/>
      <c r="NGS229" s="19"/>
      <c r="NGT229" s="28"/>
      <c r="NGU229" s="32"/>
      <c r="NGV229" s="20"/>
      <c r="NGW229" s="18"/>
      <c r="NGX229" s="19"/>
      <c r="NGY229" s="28"/>
      <c r="NGZ229" s="32"/>
      <c r="NHA229" s="20"/>
      <c r="NHB229" s="18"/>
      <c r="NHC229" s="19"/>
      <c r="NHD229" s="28"/>
      <c r="NHE229" s="32"/>
      <c r="NHF229" s="20"/>
      <c r="NHG229" s="18"/>
      <c r="NHH229" s="19"/>
      <c r="NHI229" s="28"/>
      <c r="NHJ229" s="32"/>
      <c r="NHK229" s="20"/>
      <c r="NHL229" s="18"/>
      <c r="NHM229" s="19"/>
      <c r="NHN229" s="28"/>
      <c r="NHO229" s="32"/>
      <c r="NHP229" s="20"/>
      <c r="NHQ229" s="18"/>
      <c r="NHR229" s="19"/>
      <c r="NHS229" s="28"/>
      <c r="NHT229" s="32"/>
      <c r="NHU229" s="20"/>
      <c r="NHV229" s="18"/>
      <c r="NHW229" s="19"/>
      <c r="NHX229" s="28"/>
      <c r="NHY229" s="32"/>
      <c r="NHZ229" s="20"/>
      <c r="NIA229" s="18"/>
      <c r="NIB229" s="19"/>
      <c r="NIC229" s="28"/>
      <c r="NID229" s="32"/>
      <c r="NIE229" s="20"/>
      <c r="NIF229" s="18"/>
      <c r="NIG229" s="19"/>
      <c r="NIH229" s="28"/>
      <c r="NII229" s="32"/>
      <c r="NIJ229" s="20"/>
      <c r="NIK229" s="18"/>
      <c r="NIL229" s="19"/>
      <c r="NIM229" s="28"/>
      <c r="NIN229" s="32"/>
      <c r="NIO229" s="20"/>
      <c r="NIP229" s="18"/>
      <c r="NIQ229" s="19"/>
      <c r="NIR229" s="28"/>
      <c r="NIS229" s="32"/>
      <c r="NIT229" s="20"/>
      <c r="NIU229" s="18"/>
      <c r="NIV229" s="19"/>
      <c r="NIW229" s="28"/>
      <c r="NIX229" s="32"/>
      <c r="NIY229" s="20"/>
      <c r="NIZ229" s="18"/>
      <c r="NJA229" s="19"/>
      <c r="NJB229" s="28"/>
      <c r="NJC229" s="32"/>
      <c r="NJD229" s="20"/>
      <c r="NJE229" s="18"/>
      <c r="NJF229" s="19"/>
      <c r="NJG229" s="28"/>
      <c r="NJH229" s="32"/>
      <c r="NJI229" s="20"/>
      <c r="NJJ229" s="18"/>
      <c r="NJK229" s="19"/>
      <c r="NJL229" s="28"/>
      <c r="NJM229" s="32"/>
      <c r="NJN229" s="20"/>
      <c r="NJO229" s="18"/>
      <c r="NJP229" s="19"/>
      <c r="NJQ229" s="28"/>
      <c r="NJR229" s="32"/>
      <c r="NJS229" s="20"/>
      <c r="NJT229" s="18"/>
      <c r="NJU229" s="19"/>
      <c r="NJV229" s="28"/>
      <c r="NJW229" s="32"/>
      <c r="NJX229" s="20"/>
      <c r="NJY229" s="18"/>
      <c r="NJZ229" s="19"/>
      <c r="NKA229" s="28"/>
      <c r="NKB229" s="32"/>
      <c r="NKC229" s="20"/>
      <c r="NKD229" s="18"/>
      <c r="NKE229" s="19"/>
      <c r="NKF229" s="28"/>
      <c r="NKG229" s="32"/>
      <c r="NKH229" s="20"/>
      <c r="NKI229" s="18"/>
      <c r="NKJ229" s="19"/>
      <c r="NKK229" s="28"/>
      <c r="NKL229" s="32"/>
      <c r="NKM229" s="20"/>
      <c r="NKN229" s="18"/>
      <c r="NKO229" s="19"/>
      <c r="NKP229" s="28"/>
      <c r="NKQ229" s="32"/>
      <c r="NKR229" s="20"/>
      <c r="NKS229" s="18"/>
      <c r="NKT229" s="19"/>
      <c r="NKU229" s="28"/>
      <c r="NKV229" s="32"/>
      <c r="NKW229" s="20"/>
      <c r="NKX229" s="18"/>
      <c r="NKY229" s="19"/>
      <c r="NKZ229" s="28"/>
      <c r="NLA229" s="32"/>
      <c r="NLB229" s="20"/>
      <c r="NLC229" s="18"/>
      <c r="NLD229" s="19"/>
      <c r="NLE229" s="28"/>
      <c r="NLF229" s="32"/>
      <c r="NLG229" s="20"/>
      <c r="NLH229" s="18"/>
      <c r="NLI229" s="19"/>
      <c r="NLJ229" s="28"/>
      <c r="NLK229" s="32"/>
      <c r="NLL229" s="20"/>
      <c r="NLM229" s="18"/>
      <c r="NLN229" s="19"/>
      <c r="NLO229" s="28"/>
      <c r="NLP229" s="32"/>
      <c r="NLQ229" s="20"/>
      <c r="NLR229" s="18"/>
      <c r="NLS229" s="19"/>
      <c r="NLT229" s="28"/>
      <c r="NLU229" s="32"/>
      <c r="NLV229" s="20"/>
      <c r="NLW229" s="18"/>
      <c r="NLX229" s="19"/>
      <c r="NLY229" s="28"/>
      <c r="NLZ229" s="32"/>
      <c r="NMA229" s="20"/>
      <c r="NMB229" s="18"/>
      <c r="NMC229" s="19"/>
      <c r="NMD229" s="28"/>
      <c r="NME229" s="32"/>
      <c r="NMF229" s="20"/>
      <c r="NMG229" s="18"/>
      <c r="NMH229" s="19"/>
      <c r="NMI229" s="28"/>
      <c r="NMJ229" s="32"/>
      <c r="NMK229" s="20"/>
      <c r="NML229" s="18"/>
      <c r="NMM229" s="19"/>
      <c r="NMN229" s="28"/>
      <c r="NMO229" s="32"/>
      <c r="NMP229" s="20"/>
      <c r="NMQ229" s="18"/>
      <c r="NMR229" s="19"/>
      <c r="NMS229" s="28"/>
      <c r="NMT229" s="32"/>
      <c r="NMU229" s="20"/>
      <c r="NMV229" s="18"/>
      <c r="NMW229" s="19"/>
      <c r="NMX229" s="28"/>
      <c r="NMY229" s="32"/>
      <c r="NMZ229" s="20"/>
      <c r="NNA229" s="18"/>
      <c r="NNB229" s="19"/>
      <c r="NNC229" s="28"/>
      <c r="NND229" s="32"/>
      <c r="NNE229" s="20"/>
      <c r="NNF229" s="18"/>
      <c r="NNG229" s="19"/>
      <c r="NNH229" s="28"/>
      <c r="NNI229" s="32"/>
      <c r="NNJ229" s="20"/>
      <c r="NNK229" s="18"/>
      <c r="NNL229" s="19"/>
      <c r="NNM229" s="28"/>
      <c r="NNN229" s="32"/>
      <c r="NNO229" s="20"/>
      <c r="NNP229" s="18"/>
      <c r="NNQ229" s="19"/>
      <c r="NNR229" s="28"/>
      <c r="NNS229" s="32"/>
      <c r="NNT229" s="20"/>
      <c r="NNU229" s="18"/>
      <c r="NNV229" s="19"/>
      <c r="NNW229" s="28"/>
      <c r="NNX229" s="32"/>
      <c r="NNY229" s="20"/>
      <c r="NNZ229" s="18"/>
      <c r="NOA229" s="19"/>
      <c r="NOB229" s="28"/>
      <c r="NOC229" s="32"/>
      <c r="NOD229" s="20"/>
      <c r="NOE229" s="18"/>
      <c r="NOF229" s="19"/>
      <c r="NOG229" s="28"/>
      <c r="NOH229" s="32"/>
      <c r="NOI229" s="20"/>
      <c r="NOJ229" s="18"/>
      <c r="NOK229" s="19"/>
      <c r="NOL229" s="28"/>
      <c r="NOM229" s="32"/>
      <c r="NON229" s="20"/>
      <c r="NOO229" s="18"/>
      <c r="NOP229" s="19"/>
      <c r="NOQ229" s="28"/>
      <c r="NOR229" s="32"/>
      <c r="NOS229" s="20"/>
      <c r="NOT229" s="18"/>
      <c r="NOU229" s="19"/>
      <c r="NOV229" s="28"/>
      <c r="NOW229" s="32"/>
      <c r="NOX229" s="20"/>
      <c r="NOY229" s="18"/>
      <c r="NOZ229" s="19"/>
      <c r="NPA229" s="28"/>
      <c r="NPB229" s="32"/>
      <c r="NPC229" s="20"/>
      <c r="NPD229" s="18"/>
      <c r="NPE229" s="19"/>
      <c r="NPF229" s="28"/>
      <c r="NPG229" s="32"/>
      <c r="NPH229" s="20"/>
      <c r="NPI229" s="18"/>
      <c r="NPJ229" s="19"/>
      <c r="NPK229" s="28"/>
      <c r="NPL229" s="32"/>
      <c r="NPM229" s="20"/>
      <c r="NPN229" s="18"/>
      <c r="NPO229" s="19"/>
      <c r="NPP229" s="28"/>
      <c r="NPQ229" s="32"/>
      <c r="NPR229" s="20"/>
      <c r="NPS229" s="18"/>
      <c r="NPT229" s="19"/>
      <c r="NPU229" s="28"/>
      <c r="NPV229" s="32"/>
      <c r="NPW229" s="20"/>
      <c r="NPX229" s="18"/>
      <c r="NPY229" s="19"/>
      <c r="NPZ229" s="28"/>
      <c r="NQA229" s="32"/>
      <c r="NQB229" s="20"/>
      <c r="NQC229" s="18"/>
      <c r="NQD229" s="19"/>
      <c r="NQE229" s="28"/>
      <c r="NQF229" s="32"/>
      <c r="NQG229" s="20"/>
      <c r="NQH229" s="18"/>
      <c r="NQI229" s="19"/>
      <c r="NQJ229" s="28"/>
      <c r="NQK229" s="32"/>
      <c r="NQL229" s="20"/>
      <c r="NQM229" s="18"/>
      <c r="NQN229" s="19"/>
      <c r="NQO229" s="28"/>
      <c r="NQP229" s="32"/>
      <c r="NQQ229" s="20"/>
      <c r="NQR229" s="18"/>
      <c r="NQS229" s="19"/>
      <c r="NQT229" s="28"/>
      <c r="NQU229" s="32"/>
      <c r="NQV229" s="20"/>
      <c r="NQW229" s="18"/>
      <c r="NQX229" s="19"/>
      <c r="NQY229" s="28"/>
      <c r="NQZ229" s="32"/>
      <c r="NRA229" s="20"/>
      <c r="NRB229" s="18"/>
      <c r="NRC229" s="19"/>
      <c r="NRD229" s="28"/>
      <c r="NRE229" s="32"/>
      <c r="NRF229" s="20"/>
      <c r="NRG229" s="18"/>
      <c r="NRH229" s="19"/>
      <c r="NRI229" s="28"/>
      <c r="NRJ229" s="32"/>
      <c r="NRK229" s="20"/>
      <c r="NRL229" s="18"/>
      <c r="NRM229" s="19"/>
      <c r="NRN229" s="28"/>
      <c r="NRO229" s="32"/>
      <c r="NRP229" s="20"/>
      <c r="NRQ229" s="18"/>
      <c r="NRR229" s="19"/>
      <c r="NRS229" s="28"/>
      <c r="NRT229" s="32"/>
      <c r="NRU229" s="20"/>
      <c r="NRV229" s="18"/>
      <c r="NRW229" s="19"/>
      <c r="NRX229" s="28"/>
      <c r="NRY229" s="32"/>
      <c r="NRZ229" s="20"/>
      <c r="NSA229" s="18"/>
      <c r="NSB229" s="19"/>
      <c r="NSC229" s="28"/>
      <c r="NSD229" s="32"/>
      <c r="NSE229" s="20"/>
      <c r="NSF229" s="18"/>
      <c r="NSG229" s="19"/>
      <c r="NSH229" s="28"/>
      <c r="NSI229" s="32"/>
      <c r="NSJ229" s="20"/>
      <c r="NSK229" s="18"/>
      <c r="NSL229" s="19"/>
      <c r="NSM229" s="28"/>
      <c r="NSN229" s="32"/>
      <c r="NSO229" s="20"/>
      <c r="NSP229" s="18"/>
      <c r="NSQ229" s="19"/>
      <c r="NSR229" s="28"/>
      <c r="NSS229" s="32"/>
      <c r="NST229" s="20"/>
      <c r="NSU229" s="18"/>
      <c r="NSV229" s="19"/>
      <c r="NSW229" s="28"/>
      <c r="NSX229" s="32"/>
      <c r="NSY229" s="20"/>
      <c r="NSZ229" s="18"/>
      <c r="NTA229" s="19"/>
      <c r="NTB229" s="28"/>
      <c r="NTC229" s="32"/>
      <c r="NTD229" s="20"/>
      <c r="NTE229" s="18"/>
      <c r="NTF229" s="19"/>
      <c r="NTG229" s="28"/>
      <c r="NTH229" s="32"/>
      <c r="NTI229" s="20"/>
      <c r="NTJ229" s="18"/>
      <c r="NTK229" s="19"/>
      <c r="NTL229" s="28"/>
      <c r="NTM229" s="32"/>
      <c r="NTN229" s="20"/>
      <c r="NTO229" s="18"/>
      <c r="NTP229" s="19"/>
      <c r="NTQ229" s="28"/>
      <c r="NTR229" s="32"/>
      <c r="NTS229" s="20"/>
      <c r="NTT229" s="18"/>
      <c r="NTU229" s="19"/>
      <c r="NTV229" s="28"/>
      <c r="NTW229" s="32"/>
      <c r="NTX229" s="20"/>
      <c r="NTY229" s="18"/>
      <c r="NTZ229" s="19"/>
      <c r="NUA229" s="28"/>
      <c r="NUB229" s="32"/>
      <c r="NUC229" s="20"/>
      <c r="NUD229" s="18"/>
      <c r="NUE229" s="19"/>
      <c r="NUF229" s="28"/>
      <c r="NUG229" s="32"/>
      <c r="NUH229" s="20"/>
      <c r="NUI229" s="18"/>
      <c r="NUJ229" s="19"/>
      <c r="NUK229" s="28"/>
      <c r="NUL229" s="32"/>
      <c r="NUM229" s="20"/>
      <c r="NUN229" s="18"/>
      <c r="NUO229" s="19"/>
      <c r="NUP229" s="28"/>
      <c r="NUQ229" s="32"/>
      <c r="NUR229" s="20"/>
      <c r="NUS229" s="18"/>
      <c r="NUT229" s="19"/>
      <c r="NUU229" s="28"/>
      <c r="NUV229" s="32"/>
      <c r="NUW229" s="20"/>
      <c r="NUX229" s="18"/>
      <c r="NUY229" s="19"/>
      <c r="NUZ229" s="28"/>
      <c r="NVA229" s="32"/>
      <c r="NVB229" s="20"/>
      <c r="NVC229" s="18"/>
      <c r="NVD229" s="19"/>
      <c r="NVE229" s="28"/>
      <c r="NVF229" s="32"/>
      <c r="NVG229" s="20"/>
      <c r="NVH229" s="18"/>
      <c r="NVI229" s="19"/>
      <c r="NVJ229" s="28"/>
      <c r="NVK229" s="32"/>
      <c r="NVL229" s="20"/>
      <c r="NVM229" s="18"/>
      <c r="NVN229" s="19"/>
      <c r="NVO229" s="28"/>
      <c r="NVP229" s="32"/>
      <c r="NVQ229" s="20"/>
      <c r="NVR229" s="18"/>
      <c r="NVS229" s="19"/>
      <c r="NVT229" s="28"/>
      <c r="NVU229" s="32"/>
      <c r="NVV229" s="20"/>
      <c r="NVW229" s="18"/>
      <c r="NVX229" s="19"/>
      <c r="NVY229" s="28"/>
      <c r="NVZ229" s="32"/>
      <c r="NWA229" s="20"/>
      <c r="NWB229" s="18"/>
      <c r="NWC229" s="19"/>
      <c r="NWD229" s="28"/>
      <c r="NWE229" s="32"/>
      <c r="NWF229" s="20"/>
      <c r="NWG229" s="18"/>
      <c r="NWH229" s="19"/>
      <c r="NWI229" s="28"/>
      <c r="NWJ229" s="32"/>
      <c r="NWK229" s="20"/>
      <c r="NWL229" s="18"/>
      <c r="NWM229" s="19"/>
      <c r="NWN229" s="28"/>
      <c r="NWO229" s="32"/>
      <c r="NWP229" s="20"/>
      <c r="NWQ229" s="18"/>
      <c r="NWR229" s="19"/>
      <c r="NWS229" s="28"/>
      <c r="NWT229" s="32"/>
      <c r="NWU229" s="20"/>
      <c r="NWV229" s="18"/>
      <c r="NWW229" s="19"/>
      <c r="NWX229" s="28"/>
      <c r="NWY229" s="32"/>
      <c r="NWZ229" s="20"/>
      <c r="NXA229" s="18"/>
      <c r="NXB229" s="19"/>
      <c r="NXC229" s="28"/>
      <c r="NXD229" s="32"/>
      <c r="NXE229" s="20"/>
      <c r="NXF229" s="18"/>
      <c r="NXG229" s="19"/>
      <c r="NXH229" s="28"/>
      <c r="NXI229" s="32"/>
      <c r="NXJ229" s="20"/>
      <c r="NXK229" s="18"/>
      <c r="NXL229" s="19"/>
      <c r="NXM229" s="28"/>
      <c r="NXN229" s="32"/>
      <c r="NXO229" s="20"/>
      <c r="NXP229" s="18"/>
      <c r="NXQ229" s="19"/>
      <c r="NXR229" s="28"/>
      <c r="NXS229" s="32"/>
      <c r="NXT229" s="20"/>
      <c r="NXU229" s="18"/>
      <c r="NXV229" s="19"/>
      <c r="NXW229" s="28"/>
      <c r="NXX229" s="32"/>
      <c r="NXY229" s="20"/>
      <c r="NXZ229" s="18"/>
      <c r="NYA229" s="19"/>
      <c r="NYB229" s="28"/>
      <c r="NYC229" s="32"/>
      <c r="NYD229" s="20"/>
      <c r="NYE229" s="18"/>
      <c r="NYF229" s="19"/>
      <c r="NYG229" s="28"/>
      <c r="NYH229" s="32"/>
      <c r="NYI229" s="20"/>
      <c r="NYJ229" s="18"/>
      <c r="NYK229" s="19"/>
      <c r="NYL229" s="28"/>
      <c r="NYM229" s="32"/>
      <c r="NYN229" s="20"/>
      <c r="NYO229" s="18"/>
      <c r="NYP229" s="19"/>
      <c r="NYQ229" s="28"/>
      <c r="NYR229" s="32"/>
      <c r="NYS229" s="20"/>
      <c r="NYT229" s="18"/>
      <c r="NYU229" s="19"/>
      <c r="NYV229" s="28"/>
      <c r="NYW229" s="32"/>
      <c r="NYX229" s="20"/>
      <c r="NYY229" s="18"/>
      <c r="NYZ229" s="19"/>
      <c r="NZA229" s="28"/>
      <c r="NZB229" s="32"/>
      <c r="NZC229" s="20"/>
      <c r="NZD229" s="18"/>
      <c r="NZE229" s="19"/>
      <c r="NZF229" s="28"/>
      <c r="NZG229" s="32"/>
      <c r="NZH229" s="20"/>
      <c r="NZI229" s="18"/>
      <c r="NZJ229" s="19"/>
      <c r="NZK229" s="28"/>
      <c r="NZL229" s="32"/>
      <c r="NZM229" s="20"/>
      <c r="NZN229" s="18"/>
      <c r="NZO229" s="19"/>
      <c r="NZP229" s="28"/>
      <c r="NZQ229" s="32"/>
      <c r="NZR229" s="20"/>
      <c r="NZS229" s="18"/>
      <c r="NZT229" s="19"/>
      <c r="NZU229" s="28"/>
      <c r="NZV229" s="32"/>
      <c r="NZW229" s="20"/>
      <c r="NZX229" s="18"/>
      <c r="NZY229" s="19"/>
      <c r="NZZ229" s="28"/>
      <c r="OAA229" s="32"/>
      <c r="OAB229" s="20"/>
      <c r="OAC229" s="18"/>
      <c r="OAD229" s="19"/>
      <c r="OAE229" s="28"/>
      <c r="OAF229" s="32"/>
      <c r="OAG229" s="20"/>
      <c r="OAH229" s="18"/>
      <c r="OAI229" s="19"/>
      <c r="OAJ229" s="28"/>
      <c r="OAK229" s="32"/>
      <c r="OAL229" s="20"/>
      <c r="OAM229" s="18"/>
      <c r="OAN229" s="19"/>
      <c r="OAO229" s="28"/>
      <c r="OAP229" s="32"/>
      <c r="OAQ229" s="20"/>
      <c r="OAR229" s="18"/>
      <c r="OAS229" s="19"/>
      <c r="OAT229" s="28"/>
      <c r="OAU229" s="32"/>
      <c r="OAV229" s="20"/>
      <c r="OAW229" s="18"/>
      <c r="OAX229" s="19"/>
      <c r="OAY229" s="28"/>
      <c r="OAZ229" s="32"/>
      <c r="OBA229" s="20"/>
      <c r="OBB229" s="18"/>
      <c r="OBC229" s="19"/>
      <c r="OBD229" s="28"/>
      <c r="OBE229" s="32"/>
      <c r="OBF229" s="20"/>
      <c r="OBG229" s="18"/>
      <c r="OBH229" s="19"/>
      <c r="OBI229" s="28"/>
      <c r="OBJ229" s="32"/>
      <c r="OBK229" s="20"/>
      <c r="OBL229" s="18"/>
      <c r="OBM229" s="19"/>
      <c r="OBN229" s="28"/>
      <c r="OBO229" s="32"/>
      <c r="OBP229" s="20"/>
      <c r="OBQ229" s="18"/>
      <c r="OBR229" s="19"/>
      <c r="OBS229" s="28"/>
      <c r="OBT229" s="32"/>
      <c r="OBU229" s="20"/>
      <c r="OBV229" s="18"/>
      <c r="OBW229" s="19"/>
      <c r="OBX229" s="28"/>
      <c r="OBY229" s="32"/>
      <c r="OBZ229" s="20"/>
      <c r="OCA229" s="18"/>
      <c r="OCB229" s="19"/>
      <c r="OCC229" s="28"/>
      <c r="OCD229" s="32"/>
      <c r="OCE229" s="20"/>
      <c r="OCF229" s="18"/>
      <c r="OCG229" s="19"/>
      <c r="OCH229" s="28"/>
      <c r="OCI229" s="32"/>
      <c r="OCJ229" s="20"/>
      <c r="OCK229" s="18"/>
      <c r="OCL229" s="19"/>
      <c r="OCM229" s="28"/>
      <c r="OCN229" s="32"/>
      <c r="OCO229" s="20"/>
      <c r="OCP229" s="18"/>
      <c r="OCQ229" s="19"/>
      <c r="OCR229" s="28"/>
      <c r="OCS229" s="32"/>
      <c r="OCT229" s="20"/>
      <c r="OCU229" s="18"/>
      <c r="OCV229" s="19"/>
      <c r="OCW229" s="28"/>
      <c r="OCX229" s="32"/>
      <c r="OCY229" s="20"/>
      <c r="OCZ229" s="18"/>
      <c r="ODA229" s="19"/>
      <c r="ODB229" s="28"/>
      <c r="ODC229" s="32"/>
      <c r="ODD229" s="20"/>
      <c r="ODE229" s="18"/>
      <c r="ODF229" s="19"/>
      <c r="ODG229" s="28"/>
      <c r="ODH229" s="32"/>
      <c r="ODI229" s="20"/>
      <c r="ODJ229" s="18"/>
      <c r="ODK229" s="19"/>
      <c r="ODL229" s="28"/>
      <c r="ODM229" s="32"/>
      <c r="ODN229" s="20"/>
      <c r="ODO229" s="18"/>
      <c r="ODP229" s="19"/>
      <c r="ODQ229" s="28"/>
      <c r="ODR229" s="32"/>
      <c r="ODS229" s="20"/>
      <c r="ODT229" s="18"/>
      <c r="ODU229" s="19"/>
      <c r="ODV229" s="28"/>
      <c r="ODW229" s="32"/>
      <c r="ODX229" s="20"/>
      <c r="ODY229" s="18"/>
      <c r="ODZ229" s="19"/>
      <c r="OEA229" s="28"/>
      <c r="OEB229" s="32"/>
      <c r="OEC229" s="20"/>
      <c r="OED229" s="18"/>
      <c r="OEE229" s="19"/>
      <c r="OEF229" s="28"/>
      <c r="OEG229" s="32"/>
      <c r="OEH229" s="20"/>
      <c r="OEI229" s="18"/>
      <c r="OEJ229" s="19"/>
      <c r="OEK229" s="28"/>
      <c r="OEL229" s="32"/>
      <c r="OEM229" s="20"/>
      <c r="OEN229" s="18"/>
      <c r="OEO229" s="19"/>
      <c r="OEP229" s="28"/>
      <c r="OEQ229" s="32"/>
      <c r="OER229" s="20"/>
      <c r="OES229" s="18"/>
      <c r="OET229" s="19"/>
      <c r="OEU229" s="28"/>
      <c r="OEV229" s="32"/>
      <c r="OEW229" s="20"/>
      <c r="OEX229" s="18"/>
      <c r="OEY229" s="19"/>
      <c r="OEZ229" s="28"/>
      <c r="OFA229" s="32"/>
      <c r="OFB229" s="20"/>
      <c r="OFC229" s="18"/>
      <c r="OFD229" s="19"/>
      <c r="OFE229" s="28"/>
      <c r="OFF229" s="32"/>
      <c r="OFG229" s="20"/>
      <c r="OFH229" s="18"/>
      <c r="OFI229" s="19"/>
      <c r="OFJ229" s="28"/>
      <c r="OFK229" s="32"/>
      <c r="OFL229" s="20"/>
      <c r="OFM229" s="18"/>
      <c r="OFN229" s="19"/>
      <c r="OFO229" s="28"/>
      <c r="OFP229" s="32"/>
      <c r="OFQ229" s="20"/>
      <c r="OFR229" s="18"/>
      <c r="OFS229" s="19"/>
      <c r="OFT229" s="28"/>
      <c r="OFU229" s="32"/>
      <c r="OFV229" s="20"/>
      <c r="OFW229" s="18"/>
      <c r="OFX229" s="19"/>
      <c r="OFY229" s="28"/>
      <c r="OFZ229" s="32"/>
      <c r="OGA229" s="20"/>
      <c r="OGB229" s="18"/>
      <c r="OGC229" s="19"/>
      <c r="OGD229" s="28"/>
      <c r="OGE229" s="32"/>
      <c r="OGF229" s="20"/>
      <c r="OGG229" s="18"/>
      <c r="OGH229" s="19"/>
      <c r="OGI229" s="28"/>
      <c r="OGJ229" s="32"/>
      <c r="OGK229" s="20"/>
      <c r="OGL229" s="18"/>
      <c r="OGM229" s="19"/>
      <c r="OGN229" s="28"/>
      <c r="OGO229" s="32"/>
      <c r="OGP229" s="20"/>
      <c r="OGQ229" s="18"/>
      <c r="OGR229" s="19"/>
      <c r="OGS229" s="28"/>
      <c r="OGT229" s="32"/>
      <c r="OGU229" s="20"/>
      <c r="OGV229" s="18"/>
      <c r="OGW229" s="19"/>
      <c r="OGX229" s="28"/>
      <c r="OGY229" s="32"/>
      <c r="OGZ229" s="20"/>
      <c r="OHA229" s="18"/>
      <c r="OHB229" s="19"/>
      <c r="OHC229" s="28"/>
      <c r="OHD229" s="32"/>
      <c r="OHE229" s="20"/>
      <c r="OHF229" s="18"/>
      <c r="OHG229" s="19"/>
      <c r="OHH229" s="28"/>
      <c r="OHI229" s="32"/>
      <c r="OHJ229" s="20"/>
      <c r="OHK229" s="18"/>
      <c r="OHL229" s="19"/>
      <c r="OHM229" s="28"/>
      <c r="OHN229" s="32"/>
      <c r="OHO229" s="20"/>
      <c r="OHP229" s="18"/>
      <c r="OHQ229" s="19"/>
      <c r="OHR229" s="28"/>
      <c r="OHS229" s="32"/>
      <c r="OHT229" s="20"/>
      <c r="OHU229" s="18"/>
      <c r="OHV229" s="19"/>
      <c r="OHW229" s="28"/>
      <c r="OHX229" s="32"/>
      <c r="OHY229" s="20"/>
      <c r="OHZ229" s="18"/>
      <c r="OIA229" s="19"/>
      <c r="OIB229" s="28"/>
      <c r="OIC229" s="32"/>
      <c r="OID229" s="20"/>
      <c r="OIE229" s="18"/>
      <c r="OIF229" s="19"/>
      <c r="OIG229" s="28"/>
      <c r="OIH229" s="32"/>
      <c r="OII229" s="20"/>
      <c r="OIJ229" s="18"/>
      <c r="OIK229" s="19"/>
      <c r="OIL229" s="28"/>
      <c r="OIM229" s="32"/>
      <c r="OIN229" s="20"/>
      <c r="OIO229" s="18"/>
      <c r="OIP229" s="19"/>
      <c r="OIQ229" s="28"/>
      <c r="OIR229" s="32"/>
      <c r="OIS229" s="20"/>
      <c r="OIT229" s="18"/>
      <c r="OIU229" s="19"/>
      <c r="OIV229" s="28"/>
      <c r="OIW229" s="32"/>
      <c r="OIX229" s="20"/>
      <c r="OIY229" s="18"/>
      <c r="OIZ229" s="19"/>
      <c r="OJA229" s="28"/>
      <c r="OJB229" s="32"/>
      <c r="OJC229" s="20"/>
      <c r="OJD229" s="18"/>
      <c r="OJE229" s="19"/>
      <c r="OJF229" s="28"/>
      <c r="OJG229" s="32"/>
      <c r="OJH229" s="20"/>
      <c r="OJI229" s="18"/>
      <c r="OJJ229" s="19"/>
      <c r="OJK229" s="28"/>
      <c r="OJL229" s="32"/>
      <c r="OJM229" s="20"/>
      <c r="OJN229" s="18"/>
      <c r="OJO229" s="19"/>
      <c r="OJP229" s="28"/>
      <c r="OJQ229" s="32"/>
      <c r="OJR229" s="20"/>
      <c r="OJS229" s="18"/>
      <c r="OJT229" s="19"/>
      <c r="OJU229" s="28"/>
      <c r="OJV229" s="32"/>
      <c r="OJW229" s="20"/>
      <c r="OJX229" s="18"/>
      <c r="OJY229" s="19"/>
      <c r="OJZ229" s="28"/>
      <c r="OKA229" s="32"/>
      <c r="OKB229" s="20"/>
      <c r="OKC229" s="18"/>
      <c r="OKD229" s="19"/>
      <c r="OKE229" s="28"/>
      <c r="OKF229" s="32"/>
      <c r="OKG229" s="20"/>
      <c r="OKH229" s="18"/>
      <c r="OKI229" s="19"/>
      <c r="OKJ229" s="28"/>
      <c r="OKK229" s="32"/>
      <c r="OKL229" s="20"/>
      <c r="OKM229" s="18"/>
      <c r="OKN229" s="19"/>
      <c r="OKO229" s="28"/>
      <c r="OKP229" s="32"/>
      <c r="OKQ229" s="20"/>
      <c r="OKR229" s="18"/>
      <c r="OKS229" s="19"/>
      <c r="OKT229" s="28"/>
      <c r="OKU229" s="32"/>
      <c r="OKV229" s="20"/>
      <c r="OKW229" s="18"/>
      <c r="OKX229" s="19"/>
      <c r="OKY229" s="28"/>
      <c r="OKZ229" s="32"/>
      <c r="OLA229" s="20"/>
      <c r="OLB229" s="18"/>
      <c r="OLC229" s="19"/>
      <c r="OLD229" s="28"/>
      <c r="OLE229" s="32"/>
      <c r="OLF229" s="20"/>
      <c r="OLG229" s="18"/>
      <c r="OLH229" s="19"/>
      <c r="OLI229" s="28"/>
      <c r="OLJ229" s="32"/>
      <c r="OLK229" s="20"/>
      <c r="OLL229" s="18"/>
      <c r="OLM229" s="19"/>
      <c r="OLN229" s="28"/>
      <c r="OLO229" s="32"/>
      <c r="OLP229" s="20"/>
      <c r="OLQ229" s="18"/>
      <c r="OLR229" s="19"/>
      <c r="OLS229" s="28"/>
      <c r="OLT229" s="32"/>
      <c r="OLU229" s="20"/>
      <c r="OLV229" s="18"/>
      <c r="OLW229" s="19"/>
      <c r="OLX229" s="28"/>
      <c r="OLY229" s="32"/>
      <c r="OLZ229" s="20"/>
      <c r="OMA229" s="18"/>
      <c r="OMB229" s="19"/>
      <c r="OMC229" s="28"/>
      <c r="OMD229" s="32"/>
      <c r="OME229" s="20"/>
      <c r="OMF229" s="18"/>
      <c r="OMG229" s="19"/>
      <c r="OMH229" s="28"/>
      <c r="OMI229" s="32"/>
      <c r="OMJ229" s="20"/>
      <c r="OMK229" s="18"/>
      <c r="OML229" s="19"/>
      <c r="OMM229" s="28"/>
      <c r="OMN229" s="32"/>
      <c r="OMO229" s="20"/>
      <c r="OMP229" s="18"/>
      <c r="OMQ229" s="19"/>
      <c r="OMR229" s="28"/>
      <c r="OMS229" s="32"/>
      <c r="OMT229" s="20"/>
      <c r="OMU229" s="18"/>
      <c r="OMV229" s="19"/>
      <c r="OMW229" s="28"/>
      <c r="OMX229" s="32"/>
      <c r="OMY229" s="20"/>
      <c r="OMZ229" s="18"/>
      <c r="ONA229" s="19"/>
      <c r="ONB229" s="28"/>
      <c r="ONC229" s="32"/>
      <c r="OND229" s="20"/>
      <c r="ONE229" s="18"/>
      <c r="ONF229" s="19"/>
      <c r="ONG229" s="28"/>
      <c r="ONH229" s="32"/>
      <c r="ONI229" s="20"/>
      <c r="ONJ229" s="18"/>
      <c r="ONK229" s="19"/>
      <c r="ONL229" s="28"/>
      <c r="ONM229" s="32"/>
      <c r="ONN229" s="20"/>
      <c r="ONO229" s="18"/>
      <c r="ONP229" s="19"/>
      <c r="ONQ229" s="28"/>
      <c r="ONR229" s="32"/>
      <c r="ONS229" s="20"/>
      <c r="ONT229" s="18"/>
      <c r="ONU229" s="19"/>
      <c r="ONV229" s="28"/>
      <c r="ONW229" s="32"/>
      <c r="ONX229" s="20"/>
      <c r="ONY229" s="18"/>
      <c r="ONZ229" s="19"/>
      <c r="OOA229" s="28"/>
      <c r="OOB229" s="32"/>
      <c r="OOC229" s="20"/>
      <c r="OOD229" s="18"/>
      <c r="OOE229" s="19"/>
      <c r="OOF229" s="28"/>
      <c r="OOG229" s="32"/>
      <c r="OOH229" s="20"/>
      <c r="OOI229" s="18"/>
      <c r="OOJ229" s="19"/>
      <c r="OOK229" s="28"/>
      <c r="OOL229" s="32"/>
      <c r="OOM229" s="20"/>
      <c r="OON229" s="18"/>
      <c r="OOO229" s="19"/>
      <c r="OOP229" s="28"/>
      <c r="OOQ229" s="32"/>
      <c r="OOR229" s="20"/>
      <c r="OOS229" s="18"/>
      <c r="OOT229" s="19"/>
      <c r="OOU229" s="28"/>
      <c r="OOV229" s="32"/>
      <c r="OOW229" s="20"/>
      <c r="OOX229" s="18"/>
      <c r="OOY229" s="19"/>
      <c r="OOZ229" s="28"/>
      <c r="OPA229" s="32"/>
      <c r="OPB229" s="20"/>
      <c r="OPC229" s="18"/>
      <c r="OPD229" s="19"/>
      <c r="OPE229" s="28"/>
      <c r="OPF229" s="32"/>
      <c r="OPG229" s="20"/>
      <c r="OPH229" s="18"/>
      <c r="OPI229" s="19"/>
      <c r="OPJ229" s="28"/>
      <c r="OPK229" s="32"/>
      <c r="OPL229" s="20"/>
      <c r="OPM229" s="18"/>
      <c r="OPN229" s="19"/>
      <c r="OPO229" s="28"/>
      <c r="OPP229" s="32"/>
      <c r="OPQ229" s="20"/>
      <c r="OPR229" s="18"/>
      <c r="OPS229" s="19"/>
      <c r="OPT229" s="28"/>
      <c r="OPU229" s="32"/>
      <c r="OPV229" s="20"/>
      <c r="OPW229" s="18"/>
      <c r="OPX229" s="19"/>
      <c r="OPY229" s="28"/>
      <c r="OPZ229" s="32"/>
      <c r="OQA229" s="20"/>
      <c r="OQB229" s="18"/>
      <c r="OQC229" s="19"/>
      <c r="OQD229" s="28"/>
      <c r="OQE229" s="32"/>
      <c r="OQF229" s="20"/>
      <c r="OQG229" s="18"/>
      <c r="OQH229" s="19"/>
      <c r="OQI229" s="28"/>
      <c r="OQJ229" s="32"/>
      <c r="OQK229" s="20"/>
      <c r="OQL229" s="18"/>
      <c r="OQM229" s="19"/>
      <c r="OQN229" s="28"/>
      <c r="OQO229" s="32"/>
      <c r="OQP229" s="20"/>
      <c r="OQQ229" s="18"/>
      <c r="OQR229" s="19"/>
      <c r="OQS229" s="28"/>
      <c r="OQT229" s="32"/>
      <c r="OQU229" s="20"/>
      <c r="OQV229" s="18"/>
      <c r="OQW229" s="19"/>
      <c r="OQX229" s="28"/>
      <c r="OQY229" s="32"/>
      <c r="OQZ229" s="20"/>
      <c r="ORA229" s="18"/>
      <c r="ORB229" s="19"/>
      <c r="ORC229" s="28"/>
      <c r="ORD229" s="32"/>
      <c r="ORE229" s="20"/>
      <c r="ORF229" s="18"/>
      <c r="ORG229" s="19"/>
      <c r="ORH229" s="28"/>
      <c r="ORI229" s="32"/>
      <c r="ORJ229" s="20"/>
      <c r="ORK229" s="18"/>
      <c r="ORL229" s="19"/>
      <c r="ORM229" s="28"/>
      <c r="ORN229" s="32"/>
      <c r="ORO229" s="20"/>
      <c r="ORP229" s="18"/>
      <c r="ORQ229" s="19"/>
      <c r="ORR229" s="28"/>
      <c r="ORS229" s="32"/>
      <c r="ORT229" s="20"/>
      <c r="ORU229" s="18"/>
      <c r="ORV229" s="19"/>
      <c r="ORW229" s="28"/>
      <c r="ORX229" s="32"/>
      <c r="ORY229" s="20"/>
      <c r="ORZ229" s="18"/>
      <c r="OSA229" s="19"/>
      <c r="OSB229" s="28"/>
      <c r="OSC229" s="32"/>
      <c r="OSD229" s="20"/>
      <c r="OSE229" s="18"/>
      <c r="OSF229" s="19"/>
      <c r="OSG229" s="28"/>
      <c r="OSH229" s="32"/>
      <c r="OSI229" s="20"/>
      <c r="OSJ229" s="18"/>
      <c r="OSK229" s="19"/>
      <c r="OSL229" s="28"/>
      <c r="OSM229" s="32"/>
      <c r="OSN229" s="20"/>
      <c r="OSO229" s="18"/>
      <c r="OSP229" s="19"/>
      <c r="OSQ229" s="28"/>
      <c r="OSR229" s="32"/>
      <c r="OSS229" s="20"/>
      <c r="OST229" s="18"/>
      <c r="OSU229" s="19"/>
      <c r="OSV229" s="28"/>
      <c r="OSW229" s="32"/>
      <c r="OSX229" s="20"/>
      <c r="OSY229" s="18"/>
      <c r="OSZ229" s="19"/>
      <c r="OTA229" s="28"/>
      <c r="OTB229" s="32"/>
      <c r="OTC229" s="20"/>
      <c r="OTD229" s="18"/>
      <c r="OTE229" s="19"/>
      <c r="OTF229" s="28"/>
      <c r="OTG229" s="32"/>
      <c r="OTH229" s="20"/>
      <c r="OTI229" s="18"/>
      <c r="OTJ229" s="19"/>
      <c r="OTK229" s="28"/>
      <c r="OTL229" s="32"/>
      <c r="OTM229" s="20"/>
      <c r="OTN229" s="18"/>
      <c r="OTO229" s="19"/>
      <c r="OTP229" s="28"/>
      <c r="OTQ229" s="32"/>
      <c r="OTR229" s="20"/>
      <c r="OTS229" s="18"/>
      <c r="OTT229" s="19"/>
      <c r="OTU229" s="28"/>
      <c r="OTV229" s="32"/>
      <c r="OTW229" s="20"/>
      <c r="OTX229" s="18"/>
      <c r="OTY229" s="19"/>
      <c r="OTZ229" s="28"/>
      <c r="OUA229" s="32"/>
      <c r="OUB229" s="20"/>
      <c r="OUC229" s="18"/>
      <c r="OUD229" s="19"/>
      <c r="OUE229" s="28"/>
      <c r="OUF229" s="32"/>
      <c r="OUG229" s="20"/>
      <c r="OUH229" s="18"/>
      <c r="OUI229" s="19"/>
      <c r="OUJ229" s="28"/>
      <c r="OUK229" s="32"/>
      <c r="OUL229" s="20"/>
      <c r="OUM229" s="18"/>
      <c r="OUN229" s="19"/>
      <c r="OUO229" s="28"/>
      <c r="OUP229" s="32"/>
      <c r="OUQ229" s="20"/>
      <c r="OUR229" s="18"/>
      <c r="OUS229" s="19"/>
      <c r="OUT229" s="28"/>
      <c r="OUU229" s="32"/>
      <c r="OUV229" s="20"/>
      <c r="OUW229" s="18"/>
      <c r="OUX229" s="19"/>
      <c r="OUY229" s="28"/>
      <c r="OUZ229" s="32"/>
      <c r="OVA229" s="20"/>
      <c r="OVB229" s="18"/>
      <c r="OVC229" s="19"/>
      <c r="OVD229" s="28"/>
      <c r="OVE229" s="32"/>
      <c r="OVF229" s="20"/>
      <c r="OVG229" s="18"/>
      <c r="OVH229" s="19"/>
      <c r="OVI229" s="28"/>
      <c r="OVJ229" s="32"/>
      <c r="OVK229" s="20"/>
      <c r="OVL229" s="18"/>
      <c r="OVM229" s="19"/>
      <c r="OVN229" s="28"/>
      <c r="OVO229" s="32"/>
      <c r="OVP229" s="20"/>
      <c r="OVQ229" s="18"/>
      <c r="OVR229" s="19"/>
      <c r="OVS229" s="28"/>
      <c r="OVT229" s="32"/>
      <c r="OVU229" s="20"/>
      <c r="OVV229" s="18"/>
      <c r="OVW229" s="19"/>
      <c r="OVX229" s="28"/>
      <c r="OVY229" s="32"/>
      <c r="OVZ229" s="20"/>
      <c r="OWA229" s="18"/>
      <c r="OWB229" s="19"/>
      <c r="OWC229" s="28"/>
      <c r="OWD229" s="32"/>
      <c r="OWE229" s="20"/>
      <c r="OWF229" s="18"/>
      <c r="OWG229" s="19"/>
      <c r="OWH229" s="28"/>
      <c r="OWI229" s="32"/>
      <c r="OWJ229" s="20"/>
      <c r="OWK229" s="18"/>
      <c r="OWL229" s="19"/>
      <c r="OWM229" s="28"/>
      <c r="OWN229" s="32"/>
      <c r="OWO229" s="20"/>
      <c r="OWP229" s="18"/>
      <c r="OWQ229" s="19"/>
      <c r="OWR229" s="28"/>
      <c r="OWS229" s="32"/>
      <c r="OWT229" s="20"/>
      <c r="OWU229" s="18"/>
      <c r="OWV229" s="19"/>
      <c r="OWW229" s="28"/>
      <c r="OWX229" s="32"/>
      <c r="OWY229" s="20"/>
      <c r="OWZ229" s="18"/>
      <c r="OXA229" s="19"/>
      <c r="OXB229" s="28"/>
      <c r="OXC229" s="32"/>
      <c r="OXD229" s="20"/>
      <c r="OXE229" s="18"/>
      <c r="OXF229" s="19"/>
      <c r="OXG229" s="28"/>
      <c r="OXH229" s="32"/>
      <c r="OXI229" s="20"/>
      <c r="OXJ229" s="18"/>
      <c r="OXK229" s="19"/>
      <c r="OXL229" s="28"/>
      <c r="OXM229" s="32"/>
      <c r="OXN229" s="20"/>
      <c r="OXO229" s="18"/>
      <c r="OXP229" s="19"/>
      <c r="OXQ229" s="28"/>
      <c r="OXR229" s="32"/>
      <c r="OXS229" s="20"/>
      <c r="OXT229" s="18"/>
      <c r="OXU229" s="19"/>
      <c r="OXV229" s="28"/>
      <c r="OXW229" s="32"/>
      <c r="OXX229" s="20"/>
      <c r="OXY229" s="18"/>
      <c r="OXZ229" s="19"/>
      <c r="OYA229" s="28"/>
      <c r="OYB229" s="32"/>
      <c r="OYC229" s="20"/>
      <c r="OYD229" s="18"/>
      <c r="OYE229" s="19"/>
      <c r="OYF229" s="28"/>
      <c r="OYG229" s="32"/>
      <c r="OYH229" s="20"/>
      <c r="OYI229" s="18"/>
      <c r="OYJ229" s="19"/>
      <c r="OYK229" s="28"/>
      <c r="OYL229" s="32"/>
      <c r="OYM229" s="20"/>
      <c r="OYN229" s="18"/>
      <c r="OYO229" s="19"/>
      <c r="OYP229" s="28"/>
      <c r="OYQ229" s="32"/>
      <c r="OYR229" s="20"/>
      <c r="OYS229" s="18"/>
      <c r="OYT229" s="19"/>
      <c r="OYU229" s="28"/>
      <c r="OYV229" s="32"/>
      <c r="OYW229" s="20"/>
      <c r="OYX229" s="18"/>
      <c r="OYY229" s="19"/>
      <c r="OYZ229" s="28"/>
      <c r="OZA229" s="32"/>
      <c r="OZB229" s="20"/>
      <c r="OZC229" s="18"/>
      <c r="OZD229" s="19"/>
      <c r="OZE229" s="28"/>
      <c r="OZF229" s="32"/>
      <c r="OZG229" s="20"/>
      <c r="OZH229" s="18"/>
      <c r="OZI229" s="19"/>
      <c r="OZJ229" s="28"/>
      <c r="OZK229" s="32"/>
      <c r="OZL229" s="20"/>
      <c r="OZM229" s="18"/>
      <c r="OZN229" s="19"/>
      <c r="OZO229" s="28"/>
      <c r="OZP229" s="32"/>
      <c r="OZQ229" s="20"/>
      <c r="OZR229" s="18"/>
      <c r="OZS229" s="19"/>
      <c r="OZT229" s="28"/>
      <c r="OZU229" s="32"/>
      <c r="OZV229" s="20"/>
      <c r="OZW229" s="18"/>
      <c r="OZX229" s="19"/>
      <c r="OZY229" s="28"/>
      <c r="OZZ229" s="32"/>
      <c r="PAA229" s="20"/>
      <c r="PAB229" s="18"/>
      <c r="PAC229" s="19"/>
      <c r="PAD229" s="28"/>
      <c r="PAE229" s="32"/>
      <c r="PAF229" s="20"/>
      <c r="PAG229" s="18"/>
      <c r="PAH229" s="19"/>
      <c r="PAI229" s="28"/>
      <c r="PAJ229" s="32"/>
      <c r="PAK229" s="20"/>
      <c r="PAL229" s="18"/>
      <c r="PAM229" s="19"/>
      <c r="PAN229" s="28"/>
      <c r="PAO229" s="32"/>
      <c r="PAP229" s="20"/>
      <c r="PAQ229" s="18"/>
      <c r="PAR229" s="19"/>
      <c r="PAS229" s="28"/>
      <c r="PAT229" s="32"/>
      <c r="PAU229" s="20"/>
      <c r="PAV229" s="18"/>
      <c r="PAW229" s="19"/>
      <c r="PAX229" s="28"/>
      <c r="PAY229" s="32"/>
      <c r="PAZ229" s="20"/>
      <c r="PBA229" s="18"/>
      <c r="PBB229" s="19"/>
      <c r="PBC229" s="28"/>
      <c r="PBD229" s="32"/>
      <c r="PBE229" s="20"/>
      <c r="PBF229" s="18"/>
      <c r="PBG229" s="19"/>
      <c r="PBH229" s="28"/>
      <c r="PBI229" s="32"/>
      <c r="PBJ229" s="20"/>
      <c r="PBK229" s="18"/>
      <c r="PBL229" s="19"/>
      <c r="PBM229" s="28"/>
      <c r="PBN229" s="32"/>
      <c r="PBO229" s="20"/>
      <c r="PBP229" s="18"/>
      <c r="PBQ229" s="19"/>
      <c r="PBR229" s="28"/>
      <c r="PBS229" s="32"/>
      <c r="PBT229" s="20"/>
      <c r="PBU229" s="18"/>
      <c r="PBV229" s="19"/>
      <c r="PBW229" s="28"/>
      <c r="PBX229" s="32"/>
      <c r="PBY229" s="20"/>
      <c r="PBZ229" s="18"/>
      <c r="PCA229" s="19"/>
      <c r="PCB229" s="28"/>
      <c r="PCC229" s="32"/>
      <c r="PCD229" s="20"/>
      <c r="PCE229" s="18"/>
      <c r="PCF229" s="19"/>
      <c r="PCG229" s="28"/>
      <c r="PCH229" s="32"/>
      <c r="PCI229" s="20"/>
      <c r="PCJ229" s="18"/>
      <c r="PCK229" s="19"/>
      <c r="PCL229" s="28"/>
      <c r="PCM229" s="32"/>
      <c r="PCN229" s="20"/>
      <c r="PCO229" s="18"/>
      <c r="PCP229" s="19"/>
      <c r="PCQ229" s="28"/>
      <c r="PCR229" s="32"/>
      <c r="PCS229" s="20"/>
      <c r="PCT229" s="18"/>
      <c r="PCU229" s="19"/>
      <c r="PCV229" s="28"/>
      <c r="PCW229" s="32"/>
      <c r="PCX229" s="20"/>
      <c r="PCY229" s="18"/>
      <c r="PCZ229" s="19"/>
      <c r="PDA229" s="28"/>
      <c r="PDB229" s="32"/>
      <c r="PDC229" s="20"/>
      <c r="PDD229" s="18"/>
      <c r="PDE229" s="19"/>
      <c r="PDF229" s="28"/>
      <c r="PDG229" s="32"/>
      <c r="PDH229" s="20"/>
      <c r="PDI229" s="18"/>
      <c r="PDJ229" s="19"/>
      <c r="PDK229" s="28"/>
      <c r="PDL229" s="32"/>
      <c r="PDM229" s="20"/>
      <c r="PDN229" s="18"/>
      <c r="PDO229" s="19"/>
      <c r="PDP229" s="28"/>
      <c r="PDQ229" s="32"/>
      <c r="PDR229" s="20"/>
      <c r="PDS229" s="18"/>
      <c r="PDT229" s="19"/>
      <c r="PDU229" s="28"/>
      <c r="PDV229" s="32"/>
      <c r="PDW229" s="20"/>
      <c r="PDX229" s="18"/>
      <c r="PDY229" s="19"/>
      <c r="PDZ229" s="28"/>
      <c r="PEA229" s="32"/>
      <c r="PEB229" s="20"/>
      <c r="PEC229" s="18"/>
      <c r="PED229" s="19"/>
      <c r="PEE229" s="28"/>
      <c r="PEF229" s="32"/>
      <c r="PEG229" s="20"/>
      <c r="PEH229" s="18"/>
      <c r="PEI229" s="19"/>
      <c r="PEJ229" s="28"/>
      <c r="PEK229" s="32"/>
      <c r="PEL229" s="20"/>
      <c r="PEM229" s="18"/>
      <c r="PEN229" s="19"/>
      <c r="PEO229" s="28"/>
      <c r="PEP229" s="32"/>
      <c r="PEQ229" s="20"/>
      <c r="PER229" s="18"/>
      <c r="PES229" s="19"/>
      <c r="PET229" s="28"/>
      <c r="PEU229" s="32"/>
      <c r="PEV229" s="20"/>
      <c r="PEW229" s="18"/>
      <c r="PEX229" s="19"/>
      <c r="PEY229" s="28"/>
      <c r="PEZ229" s="32"/>
      <c r="PFA229" s="20"/>
      <c r="PFB229" s="18"/>
      <c r="PFC229" s="19"/>
      <c r="PFD229" s="28"/>
      <c r="PFE229" s="32"/>
      <c r="PFF229" s="20"/>
      <c r="PFG229" s="18"/>
      <c r="PFH229" s="19"/>
      <c r="PFI229" s="28"/>
      <c r="PFJ229" s="32"/>
      <c r="PFK229" s="20"/>
      <c r="PFL229" s="18"/>
      <c r="PFM229" s="19"/>
      <c r="PFN229" s="28"/>
      <c r="PFO229" s="32"/>
      <c r="PFP229" s="20"/>
      <c r="PFQ229" s="18"/>
      <c r="PFR229" s="19"/>
      <c r="PFS229" s="28"/>
      <c r="PFT229" s="32"/>
      <c r="PFU229" s="20"/>
      <c r="PFV229" s="18"/>
      <c r="PFW229" s="19"/>
      <c r="PFX229" s="28"/>
      <c r="PFY229" s="32"/>
      <c r="PFZ229" s="20"/>
      <c r="PGA229" s="18"/>
      <c r="PGB229" s="19"/>
      <c r="PGC229" s="28"/>
      <c r="PGD229" s="32"/>
      <c r="PGE229" s="20"/>
      <c r="PGF229" s="18"/>
      <c r="PGG229" s="19"/>
      <c r="PGH229" s="28"/>
      <c r="PGI229" s="32"/>
      <c r="PGJ229" s="20"/>
      <c r="PGK229" s="18"/>
      <c r="PGL229" s="19"/>
      <c r="PGM229" s="28"/>
      <c r="PGN229" s="32"/>
      <c r="PGO229" s="20"/>
      <c r="PGP229" s="18"/>
      <c r="PGQ229" s="19"/>
      <c r="PGR229" s="28"/>
      <c r="PGS229" s="32"/>
      <c r="PGT229" s="20"/>
      <c r="PGU229" s="18"/>
      <c r="PGV229" s="19"/>
      <c r="PGW229" s="28"/>
      <c r="PGX229" s="32"/>
      <c r="PGY229" s="20"/>
      <c r="PGZ229" s="18"/>
      <c r="PHA229" s="19"/>
      <c r="PHB229" s="28"/>
      <c r="PHC229" s="32"/>
      <c r="PHD229" s="20"/>
      <c r="PHE229" s="18"/>
      <c r="PHF229" s="19"/>
      <c r="PHG229" s="28"/>
      <c r="PHH229" s="32"/>
      <c r="PHI229" s="20"/>
      <c r="PHJ229" s="18"/>
      <c r="PHK229" s="19"/>
      <c r="PHL229" s="28"/>
      <c r="PHM229" s="32"/>
      <c r="PHN229" s="20"/>
      <c r="PHO229" s="18"/>
      <c r="PHP229" s="19"/>
      <c r="PHQ229" s="28"/>
      <c r="PHR229" s="32"/>
      <c r="PHS229" s="20"/>
      <c r="PHT229" s="18"/>
      <c r="PHU229" s="19"/>
      <c r="PHV229" s="28"/>
      <c r="PHW229" s="32"/>
      <c r="PHX229" s="20"/>
      <c r="PHY229" s="18"/>
      <c r="PHZ229" s="19"/>
      <c r="PIA229" s="28"/>
      <c r="PIB229" s="32"/>
      <c r="PIC229" s="20"/>
      <c r="PID229" s="18"/>
      <c r="PIE229" s="19"/>
      <c r="PIF229" s="28"/>
      <c r="PIG229" s="32"/>
      <c r="PIH229" s="20"/>
      <c r="PII229" s="18"/>
      <c r="PIJ229" s="19"/>
      <c r="PIK229" s="28"/>
      <c r="PIL229" s="32"/>
      <c r="PIM229" s="20"/>
      <c r="PIN229" s="18"/>
      <c r="PIO229" s="19"/>
      <c r="PIP229" s="28"/>
      <c r="PIQ229" s="32"/>
      <c r="PIR229" s="20"/>
      <c r="PIS229" s="18"/>
      <c r="PIT229" s="19"/>
      <c r="PIU229" s="28"/>
      <c r="PIV229" s="32"/>
      <c r="PIW229" s="20"/>
      <c r="PIX229" s="18"/>
      <c r="PIY229" s="19"/>
      <c r="PIZ229" s="28"/>
      <c r="PJA229" s="32"/>
      <c r="PJB229" s="20"/>
      <c r="PJC229" s="18"/>
      <c r="PJD229" s="19"/>
      <c r="PJE229" s="28"/>
      <c r="PJF229" s="32"/>
      <c r="PJG229" s="20"/>
      <c r="PJH229" s="18"/>
      <c r="PJI229" s="19"/>
      <c r="PJJ229" s="28"/>
      <c r="PJK229" s="32"/>
      <c r="PJL229" s="20"/>
      <c r="PJM229" s="18"/>
      <c r="PJN229" s="19"/>
      <c r="PJO229" s="28"/>
      <c r="PJP229" s="32"/>
      <c r="PJQ229" s="20"/>
      <c r="PJR229" s="18"/>
      <c r="PJS229" s="19"/>
      <c r="PJT229" s="28"/>
      <c r="PJU229" s="32"/>
      <c r="PJV229" s="20"/>
      <c r="PJW229" s="18"/>
      <c r="PJX229" s="19"/>
      <c r="PJY229" s="28"/>
      <c r="PJZ229" s="32"/>
      <c r="PKA229" s="20"/>
      <c r="PKB229" s="18"/>
      <c r="PKC229" s="19"/>
      <c r="PKD229" s="28"/>
      <c r="PKE229" s="32"/>
      <c r="PKF229" s="20"/>
      <c r="PKG229" s="18"/>
      <c r="PKH229" s="19"/>
      <c r="PKI229" s="28"/>
      <c r="PKJ229" s="32"/>
      <c r="PKK229" s="20"/>
      <c r="PKL229" s="18"/>
      <c r="PKM229" s="19"/>
      <c r="PKN229" s="28"/>
      <c r="PKO229" s="32"/>
      <c r="PKP229" s="20"/>
      <c r="PKQ229" s="18"/>
      <c r="PKR229" s="19"/>
      <c r="PKS229" s="28"/>
      <c r="PKT229" s="32"/>
      <c r="PKU229" s="20"/>
      <c r="PKV229" s="18"/>
      <c r="PKW229" s="19"/>
      <c r="PKX229" s="28"/>
      <c r="PKY229" s="32"/>
      <c r="PKZ229" s="20"/>
      <c r="PLA229" s="18"/>
      <c r="PLB229" s="19"/>
      <c r="PLC229" s="28"/>
      <c r="PLD229" s="32"/>
      <c r="PLE229" s="20"/>
      <c r="PLF229" s="18"/>
      <c r="PLG229" s="19"/>
      <c r="PLH229" s="28"/>
      <c r="PLI229" s="32"/>
      <c r="PLJ229" s="20"/>
      <c r="PLK229" s="18"/>
      <c r="PLL229" s="19"/>
      <c r="PLM229" s="28"/>
      <c r="PLN229" s="32"/>
      <c r="PLO229" s="20"/>
      <c r="PLP229" s="18"/>
      <c r="PLQ229" s="19"/>
      <c r="PLR229" s="28"/>
      <c r="PLS229" s="32"/>
      <c r="PLT229" s="20"/>
      <c r="PLU229" s="18"/>
      <c r="PLV229" s="19"/>
      <c r="PLW229" s="28"/>
      <c r="PLX229" s="32"/>
      <c r="PLY229" s="20"/>
      <c r="PLZ229" s="18"/>
      <c r="PMA229" s="19"/>
      <c r="PMB229" s="28"/>
      <c r="PMC229" s="32"/>
      <c r="PMD229" s="20"/>
      <c r="PME229" s="18"/>
      <c r="PMF229" s="19"/>
      <c r="PMG229" s="28"/>
      <c r="PMH229" s="32"/>
      <c r="PMI229" s="20"/>
      <c r="PMJ229" s="18"/>
      <c r="PMK229" s="19"/>
      <c r="PML229" s="28"/>
      <c r="PMM229" s="32"/>
      <c r="PMN229" s="20"/>
      <c r="PMO229" s="18"/>
      <c r="PMP229" s="19"/>
      <c r="PMQ229" s="28"/>
      <c r="PMR229" s="32"/>
      <c r="PMS229" s="20"/>
      <c r="PMT229" s="18"/>
      <c r="PMU229" s="19"/>
      <c r="PMV229" s="28"/>
      <c r="PMW229" s="32"/>
      <c r="PMX229" s="20"/>
      <c r="PMY229" s="18"/>
      <c r="PMZ229" s="19"/>
      <c r="PNA229" s="28"/>
      <c r="PNB229" s="32"/>
      <c r="PNC229" s="20"/>
      <c r="PND229" s="18"/>
      <c r="PNE229" s="19"/>
      <c r="PNF229" s="28"/>
      <c r="PNG229" s="32"/>
      <c r="PNH229" s="20"/>
      <c r="PNI229" s="18"/>
      <c r="PNJ229" s="19"/>
      <c r="PNK229" s="28"/>
      <c r="PNL229" s="32"/>
      <c r="PNM229" s="20"/>
      <c r="PNN229" s="18"/>
      <c r="PNO229" s="19"/>
      <c r="PNP229" s="28"/>
      <c r="PNQ229" s="32"/>
      <c r="PNR229" s="20"/>
      <c r="PNS229" s="18"/>
      <c r="PNT229" s="19"/>
      <c r="PNU229" s="28"/>
      <c r="PNV229" s="32"/>
      <c r="PNW229" s="20"/>
      <c r="PNX229" s="18"/>
      <c r="PNY229" s="19"/>
      <c r="PNZ229" s="28"/>
      <c r="POA229" s="32"/>
      <c r="POB229" s="20"/>
      <c r="POC229" s="18"/>
      <c r="POD229" s="19"/>
      <c r="POE229" s="28"/>
      <c r="POF229" s="32"/>
      <c r="POG229" s="20"/>
      <c r="POH229" s="18"/>
      <c r="POI229" s="19"/>
      <c r="POJ229" s="28"/>
      <c r="POK229" s="32"/>
      <c r="POL229" s="20"/>
      <c r="POM229" s="18"/>
      <c r="PON229" s="19"/>
      <c r="POO229" s="28"/>
      <c r="POP229" s="32"/>
      <c r="POQ229" s="20"/>
      <c r="POR229" s="18"/>
      <c r="POS229" s="19"/>
      <c r="POT229" s="28"/>
      <c r="POU229" s="32"/>
      <c r="POV229" s="20"/>
      <c r="POW229" s="18"/>
      <c r="POX229" s="19"/>
      <c r="POY229" s="28"/>
      <c r="POZ229" s="32"/>
      <c r="PPA229" s="20"/>
      <c r="PPB229" s="18"/>
      <c r="PPC229" s="19"/>
      <c r="PPD229" s="28"/>
      <c r="PPE229" s="32"/>
      <c r="PPF229" s="20"/>
      <c r="PPG229" s="18"/>
      <c r="PPH229" s="19"/>
      <c r="PPI229" s="28"/>
      <c r="PPJ229" s="32"/>
      <c r="PPK229" s="20"/>
      <c r="PPL229" s="18"/>
      <c r="PPM229" s="19"/>
      <c r="PPN229" s="28"/>
      <c r="PPO229" s="32"/>
      <c r="PPP229" s="20"/>
      <c r="PPQ229" s="18"/>
      <c r="PPR229" s="19"/>
      <c r="PPS229" s="28"/>
      <c r="PPT229" s="32"/>
      <c r="PPU229" s="20"/>
      <c r="PPV229" s="18"/>
      <c r="PPW229" s="19"/>
      <c r="PPX229" s="28"/>
      <c r="PPY229" s="32"/>
      <c r="PPZ229" s="20"/>
      <c r="PQA229" s="18"/>
      <c r="PQB229" s="19"/>
      <c r="PQC229" s="28"/>
      <c r="PQD229" s="32"/>
      <c r="PQE229" s="20"/>
      <c r="PQF229" s="18"/>
      <c r="PQG229" s="19"/>
      <c r="PQH229" s="28"/>
      <c r="PQI229" s="32"/>
      <c r="PQJ229" s="20"/>
      <c r="PQK229" s="18"/>
      <c r="PQL229" s="19"/>
      <c r="PQM229" s="28"/>
      <c r="PQN229" s="32"/>
      <c r="PQO229" s="20"/>
      <c r="PQP229" s="18"/>
      <c r="PQQ229" s="19"/>
      <c r="PQR229" s="28"/>
      <c r="PQS229" s="32"/>
      <c r="PQT229" s="20"/>
      <c r="PQU229" s="18"/>
      <c r="PQV229" s="19"/>
      <c r="PQW229" s="28"/>
      <c r="PQX229" s="32"/>
      <c r="PQY229" s="20"/>
      <c r="PQZ229" s="18"/>
      <c r="PRA229" s="19"/>
      <c r="PRB229" s="28"/>
      <c r="PRC229" s="32"/>
      <c r="PRD229" s="20"/>
      <c r="PRE229" s="18"/>
      <c r="PRF229" s="19"/>
      <c r="PRG229" s="28"/>
      <c r="PRH229" s="32"/>
      <c r="PRI229" s="20"/>
      <c r="PRJ229" s="18"/>
      <c r="PRK229" s="19"/>
      <c r="PRL229" s="28"/>
      <c r="PRM229" s="32"/>
      <c r="PRN229" s="20"/>
      <c r="PRO229" s="18"/>
      <c r="PRP229" s="19"/>
      <c r="PRQ229" s="28"/>
      <c r="PRR229" s="32"/>
      <c r="PRS229" s="20"/>
      <c r="PRT229" s="18"/>
      <c r="PRU229" s="19"/>
      <c r="PRV229" s="28"/>
      <c r="PRW229" s="32"/>
      <c r="PRX229" s="20"/>
      <c r="PRY229" s="18"/>
      <c r="PRZ229" s="19"/>
      <c r="PSA229" s="28"/>
      <c r="PSB229" s="32"/>
      <c r="PSC229" s="20"/>
      <c r="PSD229" s="18"/>
      <c r="PSE229" s="19"/>
      <c r="PSF229" s="28"/>
      <c r="PSG229" s="32"/>
      <c r="PSH229" s="20"/>
      <c r="PSI229" s="18"/>
      <c r="PSJ229" s="19"/>
      <c r="PSK229" s="28"/>
      <c r="PSL229" s="32"/>
      <c r="PSM229" s="20"/>
      <c r="PSN229" s="18"/>
      <c r="PSO229" s="19"/>
      <c r="PSP229" s="28"/>
      <c r="PSQ229" s="32"/>
      <c r="PSR229" s="20"/>
      <c r="PSS229" s="18"/>
      <c r="PST229" s="19"/>
      <c r="PSU229" s="28"/>
      <c r="PSV229" s="32"/>
      <c r="PSW229" s="20"/>
      <c r="PSX229" s="18"/>
      <c r="PSY229" s="19"/>
      <c r="PSZ229" s="28"/>
      <c r="PTA229" s="32"/>
      <c r="PTB229" s="20"/>
      <c r="PTC229" s="18"/>
      <c r="PTD229" s="19"/>
      <c r="PTE229" s="28"/>
      <c r="PTF229" s="32"/>
      <c r="PTG229" s="20"/>
      <c r="PTH229" s="18"/>
      <c r="PTI229" s="19"/>
      <c r="PTJ229" s="28"/>
      <c r="PTK229" s="32"/>
      <c r="PTL229" s="20"/>
      <c r="PTM229" s="18"/>
      <c r="PTN229" s="19"/>
      <c r="PTO229" s="28"/>
      <c r="PTP229" s="32"/>
      <c r="PTQ229" s="20"/>
      <c r="PTR229" s="18"/>
      <c r="PTS229" s="19"/>
      <c r="PTT229" s="28"/>
      <c r="PTU229" s="32"/>
      <c r="PTV229" s="20"/>
      <c r="PTW229" s="18"/>
      <c r="PTX229" s="19"/>
      <c r="PTY229" s="28"/>
      <c r="PTZ229" s="32"/>
      <c r="PUA229" s="20"/>
      <c r="PUB229" s="18"/>
      <c r="PUC229" s="19"/>
      <c r="PUD229" s="28"/>
      <c r="PUE229" s="32"/>
      <c r="PUF229" s="20"/>
      <c r="PUG229" s="18"/>
      <c r="PUH229" s="19"/>
      <c r="PUI229" s="28"/>
      <c r="PUJ229" s="32"/>
      <c r="PUK229" s="20"/>
      <c r="PUL229" s="18"/>
      <c r="PUM229" s="19"/>
      <c r="PUN229" s="28"/>
      <c r="PUO229" s="32"/>
      <c r="PUP229" s="20"/>
      <c r="PUQ229" s="18"/>
      <c r="PUR229" s="19"/>
      <c r="PUS229" s="28"/>
      <c r="PUT229" s="32"/>
      <c r="PUU229" s="20"/>
      <c r="PUV229" s="18"/>
      <c r="PUW229" s="19"/>
      <c r="PUX229" s="28"/>
      <c r="PUY229" s="32"/>
      <c r="PUZ229" s="20"/>
      <c r="PVA229" s="18"/>
      <c r="PVB229" s="19"/>
      <c r="PVC229" s="28"/>
      <c r="PVD229" s="32"/>
      <c r="PVE229" s="20"/>
      <c r="PVF229" s="18"/>
      <c r="PVG229" s="19"/>
      <c r="PVH229" s="28"/>
      <c r="PVI229" s="32"/>
      <c r="PVJ229" s="20"/>
      <c r="PVK229" s="18"/>
      <c r="PVL229" s="19"/>
      <c r="PVM229" s="28"/>
      <c r="PVN229" s="32"/>
      <c r="PVO229" s="20"/>
      <c r="PVP229" s="18"/>
      <c r="PVQ229" s="19"/>
      <c r="PVR229" s="28"/>
      <c r="PVS229" s="32"/>
      <c r="PVT229" s="20"/>
      <c r="PVU229" s="18"/>
      <c r="PVV229" s="19"/>
      <c r="PVW229" s="28"/>
      <c r="PVX229" s="32"/>
      <c r="PVY229" s="20"/>
      <c r="PVZ229" s="18"/>
      <c r="PWA229" s="19"/>
      <c r="PWB229" s="28"/>
      <c r="PWC229" s="32"/>
      <c r="PWD229" s="20"/>
      <c r="PWE229" s="18"/>
      <c r="PWF229" s="19"/>
      <c r="PWG229" s="28"/>
      <c r="PWH229" s="32"/>
      <c r="PWI229" s="20"/>
      <c r="PWJ229" s="18"/>
      <c r="PWK229" s="19"/>
      <c r="PWL229" s="28"/>
      <c r="PWM229" s="32"/>
      <c r="PWN229" s="20"/>
      <c r="PWO229" s="18"/>
      <c r="PWP229" s="19"/>
      <c r="PWQ229" s="28"/>
      <c r="PWR229" s="32"/>
      <c r="PWS229" s="20"/>
      <c r="PWT229" s="18"/>
      <c r="PWU229" s="19"/>
      <c r="PWV229" s="28"/>
      <c r="PWW229" s="32"/>
      <c r="PWX229" s="20"/>
      <c r="PWY229" s="18"/>
      <c r="PWZ229" s="19"/>
      <c r="PXA229" s="28"/>
      <c r="PXB229" s="32"/>
      <c r="PXC229" s="20"/>
      <c r="PXD229" s="18"/>
      <c r="PXE229" s="19"/>
      <c r="PXF229" s="28"/>
      <c r="PXG229" s="32"/>
      <c r="PXH229" s="20"/>
      <c r="PXI229" s="18"/>
      <c r="PXJ229" s="19"/>
      <c r="PXK229" s="28"/>
      <c r="PXL229" s="32"/>
      <c r="PXM229" s="20"/>
      <c r="PXN229" s="18"/>
      <c r="PXO229" s="19"/>
      <c r="PXP229" s="28"/>
      <c r="PXQ229" s="32"/>
      <c r="PXR229" s="20"/>
      <c r="PXS229" s="18"/>
      <c r="PXT229" s="19"/>
      <c r="PXU229" s="28"/>
      <c r="PXV229" s="32"/>
      <c r="PXW229" s="20"/>
      <c r="PXX229" s="18"/>
      <c r="PXY229" s="19"/>
      <c r="PXZ229" s="28"/>
      <c r="PYA229" s="32"/>
      <c r="PYB229" s="20"/>
      <c r="PYC229" s="18"/>
      <c r="PYD229" s="19"/>
      <c r="PYE229" s="28"/>
      <c r="PYF229" s="32"/>
      <c r="PYG229" s="20"/>
      <c r="PYH229" s="18"/>
      <c r="PYI229" s="19"/>
      <c r="PYJ229" s="28"/>
      <c r="PYK229" s="32"/>
      <c r="PYL229" s="20"/>
      <c r="PYM229" s="18"/>
      <c r="PYN229" s="19"/>
      <c r="PYO229" s="28"/>
      <c r="PYP229" s="32"/>
      <c r="PYQ229" s="20"/>
      <c r="PYR229" s="18"/>
      <c r="PYS229" s="19"/>
      <c r="PYT229" s="28"/>
      <c r="PYU229" s="32"/>
      <c r="PYV229" s="20"/>
      <c r="PYW229" s="18"/>
      <c r="PYX229" s="19"/>
      <c r="PYY229" s="28"/>
      <c r="PYZ229" s="32"/>
      <c r="PZA229" s="20"/>
      <c r="PZB229" s="18"/>
      <c r="PZC229" s="19"/>
      <c r="PZD229" s="28"/>
      <c r="PZE229" s="32"/>
      <c r="PZF229" s="20"/>
      <c r="PZG229" s="18"/>
      <c r="PZH229" s="19"/>
      <c r="PZI229" s="28"/>
      <c r="PZJ229" s="32"/>
      <c r="PZK229" s="20"/>
      <c r="PZL229" s="18"/>
      <c r="PZM229" s="19"/>
      <c r="PZN229" s="28"/>
      <c r="PZO229" s="32"/>
      <c r="PZP229" s="20"/>
      <c r="PZQ229" s="18"/>
      <c r="PZR229" s="19"/>
      <c r="PZS229" s="28"/>
      <c r="PZT229" s="32"/>
      <c r="PZU229" s="20"/>
      <c r="PZV229" s="18"/>
      <c r="PZW229" s="19"/>
      <c r="PZX229" s="28"/>
      <c r="PZY229" s="32"/>
      <c r="PZZ229" s="20"/>
      <c r="QAA229" s="18"/>
      <c r="QAB229" s="19"/>
      <c r="QAC229" s="28"/>
      <c r="QAD229" s="32"/>
      <c r="QAE229" s="20"/>
      <c r="QAF229" s="18"/>
      <c r="QAG229" s="19"/>
      <c r="QAH229" s="28"/>
      <c r="QAI229" s="32"/>
      <c r="QAJ229" s="20"/>
      <c r="QAK229" s="18"/>
      <c r="QAL229" s="19"/>
      <c r="QAM229" s="28"/>
      <c r="QAN229" s="32"/>
      <c r="QAO229" s="20"/>
      <c r="QAP229" s="18"/>
      <c r="QAQ229" s="19"/>
      <c r="QAR229" s="28"/>
      <c r="QAS229" s="32"/>
      <c r="QAT229" s="20"/>
      <c r="QAU229" s="18"/>
      <c r="QAV229" s="19"/>
      <c r="QAW229" s="28"/>
      <c r="QAX229" s="32"/>
      <c r="QAY229" s="20"/>
      <c r="QAZ229" s="18"/>
      <c r="QBA229" s="19"/>
      <c r="QBB229" s="28"/>
      <c r="QBC229" s="32"/>
      <c r="QBD229" s="20"/>
      <c r="QBE229" s="18"/>
      <c r="QBF229" s="19"/>
      <c r="QBG229" s="28"/>
      <c r="QBH229" s="32"/>
      <c r="QBI229" s="20"/>
      <c r="QBJ229" s="18"/>
      <c r="QBK229" s="19"/>
      <c r="QBL229" s="28"/>
      <c r="QBM229" s="32"/>
      <c r="QBN229" s="20"/>
      <c r="QBO229" s="18"/>
      <c r="QBP229" s="19"/>
      <c r="QBQ229" s="28"/>
      <c r="QBR229" s="32"/>
      <c r="QBS229" s="20"/>
      <c r="QBT229" s="18"/>
      <c r="QBU229" s="19"/>
      <c r="QBV229" s="28"/>
      <c r="QBW229" s="32"/>
      <c r="QBX229" s="20"/>
      <c r="QBY229" s="18"/>
      <c r="QBZ229" s="19"/>
      <c r="QCA229" s="28"/>
      <c r="QCB229" s="32"/>
      <c r="QCC229" s="20"/>
      <c r="QCD229" s="18"/>
      <c r="QCE229" s="19"/>
      <c r="QCF229" s="28"/>
      <c r="QCG229" s="32"/>
      <c r="QCH229" s="20"/>
      <c r="QCI229" s="18"/>
      <c r="QCJ229" s="19"/>
      <c r="QCK229" s="28"/>
      <c r="QCL229" s="32"/>
      <c r="QCM229" s="20"/>
      <c r="QCN229" s="18"/>
      <c r="QCO229" s="19"/>
      <c r="QCP229" s="28"/>
      <c r="QCQ229" s="32"/>
      <c r="QCR229" s="20"/>
      <c r="QCS229" s="18"/>
      <c r="QCT229" s="19"/>
      <c r="QCU229" s="28"/>
      <c r="QCV229" s="32"/>
      <c r="QCW229" s="20"/>
      <c r="QCX229" s="18"/>
      <c r="QCY229" s="19"/>
      <c r="QCZ229" s="28"/>
      <c r="QDA229" s="32"/>
      <c r="QDB229" s="20"/>
      <c r="QDC229" s="18"/>
      <c r="QDD229" s="19"/>
      <c r="QDE229" s="28"/>
      <c r="QDF229" s="32"/>
      <c r="QDG229" s="20"/>
      <c r="QDH229" s="18"/>
      <c r="QDI229" s="19"/>
      <c r="QDJ229" s="28"/>
      <c r="QDK229" s="32"/>
      <c r="QDL229" s="20"/>
      <c r="QDM229" s="18"/>
      <c r="QDN229" s="19"/>
      <c r="QDO229" s="28"/>
      <c r="QDP229" s="32"/>
      <c r="QDQ229" s="20"/>
      <c r="QDR229" s="18"/>
      <c r="QDS229" s="19"/>
      <c r="QDT229" s="28"/>
      <c r="QDU229" s="32"/>
      <c r="QDV229" s="20"/>
      <c r="QDW229" s="18"/>
      <c r="QDX229" s="19"/>
      <c r="QDY229" s="28"/>
      <c r="QDZ229" s="32"/>
      <c r="QEA229" s="20"/>
      <c r="QEB229" s="18"/>
      <c r="QEC229" s="19"/>
      <c r="QED229" s="28"/>
      <c r="QEE229" s="32"/>
      <c r="QEF229" s="20"/>
      <c r="QEG229" s="18"/>
      <c r="QEH229" s="19"/>
      <c r="QEI229" s="28"/>
      <c r="QEJ229" s="32"/>
      <c r="QEK229" s="20"/>
      <c r="QEL229" s="18"/>
      <c r="QEM229" s="19"/>
      <c r="QEN229" s="28"/>
      <c r="QEO229" s="32"/>
      <c r="QEP229" s="20"/>
      <c r="QEQ229" s="18"/>
      <c r="QER229" s="19"/>
      <c r="QES229" s="28"/>
      <c r="QET229" s="32"/>
      <c r="QEU229" s="20"/>
      <c r="QEV229" s="18"/>
      <c r="QEW229" s="19"/>
      <c r="QEX229" s="28"/>
      <c r="QEY229" s="32"/>
      <c r="QEZ229" s="20"/>
      <c r="QFA229" s="18"/>
      <c r="QFB229" s="19"/>
      <c r="QFC229" s="28"/>
      <c r="QFD229" s="32"/>
      <c r="QFE229" s="20"/>
      <c r="QFF229" s="18"/>
      <c r="QFG229" s="19"/>
      <c r="QFH229" s="28"/>
      <c r="QFI229" s="32"/>
      <c r="QFJ229" s="20"/>
      <c r="QFK229" s="18"/>
      <c r="QFL229" s="19"/>
      <c r="QFM229" s="28"/>
      <c r="QFN229" s="32"/>
      <c r="QFO229" s="20"/>
      <c r="QFP229" s="18"/>
      <c r="QFQ229" s="19"/>
      <c r="QFR229" s="28"/>
      <c r="QFS229" s="32"/>
      <c r="QFT229" s="20"/>
      <c r="QFU229" s="18"/>
      <c r="QFV229" s="19"/>
      <c r="QFW229" s="28"/>
      <c r="QFX229" s="32"/>
      <c r="QFY229" s="20"/>
      <c r="QFZ229" s="18"/>
      <c r="QGA229" s="19"/>
      <c r="QGB229" s="28"/>
      <c r="QGC229" s="32"/>
      <c r="QGD229" s="20"/>
      <c r="QGE229" s="18"/>
      <c r="QGF229" s="19"/>
      <c r="QGG229" s="28"/>
      <c r="QGH229" s="32"/>
      <c r="QGI229" s="20"/>
      <c r="QGJ229" s="18"/>
      <c r="QGK229" s="19"/>
      <c r="QGL229" s="28"/>
      <c r="QGM229" s="32"/>
      <c r="QGN229" s="20"/>
      <c r="QGO229" s="18"/>
      <c r="QGP229" s="19"/>
      <c r="QGQ229" s="28"/>
      <c r="QGR229" s="32"/>
      <c r="QGS229" s="20"/>
      <c r="QGT229" s="18"/>
      <c r="QGU229" s="19"/>
      <c r="QGV229" s="28"/>
      <c r="QGW229" s="32"/>
      <c r="QGX229" s="20"/>
      <c r="QGY229" s="18"/>
      <c r="QGZ229" s="19"/>
      <c r="QHA229" s="28"/>
      <c r="QHB229" s="32"/>
      <c r="QHC229" s="20"/>
      <c r="QHD229" s="18"/>
      <c r="QHE229" s="19"/>
      <c r="QHF229" s="28"/>
      <c r="QHG229" s="32"/>
      <c r="QHH229" s="20"/>
      <c r="QHI229" s="18"/>
      <c r="QHJ229" s="19"/>
      <c r="QHK229" s="28"/>
      <c r="QHL229" s="32"/>
      <c r="QHM229" s="20"/>
      <c r="QHN229" s="18"/>
      <c r="QHO229" s="19"/>
      <c r="QHP229" s="28"/>
      <c r="QHQ229" s="32"/>
      <c r="QHR229" s="20"/>
      <c r="QHS229" s="18"/>
      <c r="QHT229" s="19"/>
      <c r="QHU229" s="28"/>
      <c r="QHV229" s="32"/>
      <c r="QHW229" s="20"/>
      <c r="QHX229" s="18"/>
      <c r="QHY229" s="19"/>
      <c r="QHZ229" s="28"/>
      <c r="QIA229" s="32"/>
      <c r="QIB229" s="20"/>
      <c r="QIC229" s="18"/>
      <c r="QID229" s="19"/>
      <c r="QIE229" s="28"/>
      <c r="QIF229" s="32"/>
      <c r="QIG229" s="20"/>
      <c r="QIH229" s="18"/>
      <c r="QII229" s="19"/>
      <c r="QIJ229" s="28"/>
      <c r="QIK229" s="32"/>
      <c r="QIL229" s="20"/>
      <c r="QIM229" s="18"/>
      <c r="QIN229" s="19"/>
      <c r="QIO229" s="28"/>
      <c r="QIP229" s="32"/>
      <c r="QIQ229" s="20"/>
      <c r="QIR229" s="18"/>
      <c r="QIS229" s="19"/>
      <c r="QIT229" s="28"/>
      <c r="QIU229" s="32"/>
      <c r="QIV229" s="20"/>
      <c r="QIW229" s="18"/>
      <c r="QIX229" s="19"/>
      <c r="QIY229" s="28"/>
      <c r="QIZ229" s="32"/>
      <c r="QJA229" s="20"/>
      <c r="QJB229" s="18"/>
      <c r="QJC229" s="19"/>
      <c r="QJD229" s="28"/>
      <c r="QJE229" s="32"/>
      <c r="QJF229" s="20"/>
      <c r="QJG229" s="18"/>
      <c r="QJH229" s="19"/>
      <c r="QJI229" s="28"/>
      <c r="QJJ229" s="32"/>
      <c r="QJK229" s="20"/>
      <c r="QJL229" s="18"/>
      <c r="QJM229" s="19"/>
      <c r="QJN229" s="28"/>
      <c r="QJO229" s="32"/>
      <c r="QJP229" s="20"/>
      <c r="QJQ229" s="18"/>
      <c r="QJR229" s="19"/>
      <c r="QJS229" s="28"/>
      <c r="QJT229" s="32"/>
      <c r="QJU229" s="20"/>
      <c r="QJV229" s="18"/>
      <c r="QJW229" s="19"/>
      <c r="QJX229" s="28"/>
      <c r="QJY229" s="32"/>
      <c r="QJZ229" s="20"/>
      <c r="QKA229" s="18"/>
      <c r="QKB229" s="19"/>
      <c r="QKC229" s="28"/>
      <c r="QKD229" s="32"/>
      <c r="QKE229" s="20"/>
      <c r="QKF229" s="18"/>
      <c r="QKG229" s="19"/>
      <c r="QKH229" s="28"/>
      <c r="QKI229" s="32"/>
      <c r="QKJ229" s="20"/>
      <c r="QKK229" s="18"/>
      <c r="QKL229" s="19"/>
      <c r="QKM229" s="28"/>
      <c r="QKN229" s="32"/>
      <c r="QKO229" s="20"/>
      <c r="QKP229" s="18"/>
      <c r="QKQ229" s="19"/>
      <c r="QKR229" s="28"/>
      <c r="QKS229" s="32"/>
      <c r="QKT229" s="20"/>
      <c r="QKU229" s="18"/>
      <c r="QKV229" s="19"/>
      <c r="QKW229" s="28"/>
      <c r="QKX229" s="32"/>
      <c r="QKY229" s="20"/>
      <c r="QKZ229" s="18"/>
      <c r="QLA229" s="19"/>
      <c r="QLB229" s="28"/>
      <c r="QLC229" s="32"/>
      <c r="QLD229" s="20"/>
      <c r="QLE229" s="18"/>
      <c r="QLF229" s="19"/>
      <c r="QLG229" s="28"/>
      <c r="QLH229" s="32"/>
      <c r="QLI229" s="20"/>
      <c r="QLJ229" s="18"/>
      <c r="QLK229" s="19"/>
      <c r="QLL229" s="28"/>
      <c r="QLM229" s="32"/>
      <c r="QLN229" s="20"/>
      <c r="QLO229" s="18"/>
      <c r="QLP229" s="19"/>
      <c r="QLQ229" s="28"/>
      <c r="QLR229" s="32"/>
      <c r="QLS229" s="20"/>
      <c r="QLT229" s="18"/>
      <c r="QLU229" s="19"/>
      <c r="QLV229" s="28"/>
      <c r="QLW229" s="32"/>
      <c r="QLX229" s="20"/>
      <c r="QLY229" s="18"/>
      <c r="QLZ229" s="19"/>
      <c r="QMA229" s="28"/>
      <c r="QMB229" s="32"/>
      <c r="QMC229" s="20"/>
      <c r="QMD229" s="18"/>
      <c r="QME229" s="19"/>
      <c r="QMF229" s="28"/>
      <c r="QMG229" s="32"/>
      <c r="QMH229" s="20"/>
      <c r="QMI229" s="18"/>
      <c r="QMJ229" s="19"/>
      <c r="QMK229" s="28"/>
      <c r="QML229" s="32"/>
      <c r="QMM229" s="20"/>
      <c r="QMN229" s="18"/>
      <c r="QMO229" s="19"/>
      <c r="QMP229" s="28"/>
      <c r="QMQ229" s="32"/>
      <c r="QMR229" s="20"/>
      <c r="QMS229" s="18"/>
      <c r="QMT229" s="19"/>
      <c r="QMU229" s="28"/>
      <c r="QMV229" s="32"/>
      <c r="QMW229" s="20"/>
      <c r="QMX229" s="18"/>
      <c r="QMY229" s="19"/>
      <c r="QMZ229" s="28"/>
      <c r="QNA229" s="32"/>
      <c r="QNB229" s="20"/>
      <c r="QNC229" s="18"/>
      <c r="QND229" s="19"/>
      <c r="QNE229" s="28"/>
      <c r="QNF229" s="32"/>
      <c r="QNG229" s="20"/>
      <c r="QNH229" s="18"/>
      <c r="QNI229" s="19"/>
      <c r="QNJ229" s="28"/>
      <c r="QNK229" s="32"/>
      <c r="QNL229" s="20"/>
      <c r="QNM229" s="18"/>
      <c r="QNN229" s="19"/>
      <c r="QNO229" s="28"/>
      <c r="QNP229" s="32"/>
      <c r="QNQ229" s="20"/>
      <c r="QNR229" s="18"/>
      <c r="QNS229" s="19"/>
      <c r="QNT229" s="28"/>
      <c r="QNU229" s="32"/>
      <c r="QNV229" s="20"/>
      <c r="QNW229" s="18"/>
      <c r="QNX229" s="19"/>
      <c r="QNY229" s="28"/>
      <c r="QNZ229" s="32"/>
      <c r="QOA229" s="20"/>
      <c r="QOB229" s="18"/>
      <c r="QOC229" s="19"/>
      <c r="QOD229" s="28"/>
      <c r="QOE229" s="32"/>
      <c r="QOF229" s="20"/>
      <c r="QOG229" s="18"/>
      <c r="QOH229" s="19"/>
      <c r="QOI229" s="28"/>
      <c r="QOJ229" s="32"/>
      <c r="QOK229" s="20"/>
      <c r="QOL229" s="18"/>
      <c r="QOM229" s="19"/>
      <c r="QON229" s="28"/>
      <c r="QOO229" s="32"/>
      <c r="QOP229" s="20"/>
      <c r="QOQ229" s="18"/>
      <c r="QOR229" s="19"/>
      <c r="QOS229" s="28"/>
      <c r="QOT229" s="32"/>
      <c r="QOU229" s="20"/>
      <c r="QOV229" s="18"/>
      <c r="QOW229" s="19"/>
      <c r="QOX229" s="28"/>
      <c r="QOY229" s="32"/>
      <c r="QOZ229" s="20"/>
      <c r="QPA229" s="18"/>
      <c r="QPB229" s="19"/>
      <c r="QPC229" s="28"/>
      <c r="QPD229" s="32"/>
      <c r="QPE229" s="20"/>
      <c r="QPF229" s="18"/>
      <c r="QPG229" s="19"/>
      <c r="QPH229" s="28"/>
      <c r="QPI229" s="32"/>
      <c r="QPJ229" s="20"/>
      <c r="QPK229" s="18"/>
      <c r="QPL229" s="19"/>
      <c r="QPM229" s="28"/>
      <c r="QPN229" s="32"/>
      <c r="QPO229" s="20"/>
      <c r="QPP229" s="18"/>
      <c r="QPQ229" s="19"/>
      <c r="QPR229" s="28"/>
      <c r="QPS229" s="32"/>
      <c r="QPT229" s="20"/>
      <c r="QPU229" s="18"/>
      <c r="QPV229" s="19"/>
      <c r="QPW229" s="28"/>
      <c r="QPX229" s="32"/>
      <c r="QPY229" s="20"/>
      <c r="QPZ229" s="18"/>
      <c r="QQA229" s="19"/>
      <c r="QQB229" s="28"/>
      <c r="QQC229" s="32"/>
      <c r="QQD229" s="20"/>
      <c r="QQE229" s="18"/>
      <c r="QQF229" s="19"/>
      <c r="QQG229" s="28"/>
      <c r="QQH229" s="32"/>
      <c r="QQI229" s="20"/>
      <c r="QQJ229" s="18"/>
      <c r="QQK229" s="19"/>
      <c r="QQL229" s="28"/>
      <c r="QQM229" s="32"/>
      <c r="QQN229" s="20"/>
      <c r="QQO229" s="18"/>
      <c r="QQP229" s="19"/>
      <c r="QQQ229" s="28"/>
      <c r="QQR229" s="32"/>
      <c r="QQS229" s="20"/>
      <c r="QQT229" s="18"/>
      <c r="QQU229" s="19"/>
      <c r="QQV229" s="28"/>
      <c r="QQW229" s="32"/>
      <c r="QQX229" s="20"/>
      <c r="QQY229" s="18"/>
      <c r="QQZ229" s="19"/>
      <c r="QRA229" s="28"/>
      <c r="QRB229" s="32"/>
      <c r="QRC229" s="20"/>
      <c r="QRD229" s="18"/>
      <c r="QRE229" s="19"/>
      <c r="QRF229" s="28"/>
      <c r="QRG229" s="32"/>
      <c r="QRH229" s="20"/>
      <c r="QRI229" s="18"/>
      <c r="QRJ229" s="19"/>
      <c r="QRK229" s="28"/>
      <c r="QRL229" s="32"/>
      <c r="QRM229" s="20"/>
      <c r="QRN229" s="18"/>
      <c r="QRO229" s="19"/>
      <c r="QRP229" s="28"/>
      <c r="QRQ229" s="32"/>
      <c r="QRR229" s="20"/>
      <c r="QRS229" s="18"/>
      <c r="QRT229" s="19"/>
      <c r="QRU229" s="28"/>
      <c r="QRV229" s="32"/>
      <c r="QRW229" s="20"/>
      <c r="QRX229" s="18"/>
      <c r="QRY229" s="19"/>
      <c r="QRZ229" s="28"/>
      <c r="QSA229" s="32"/>
      <c r="QSB229" s="20"/>
      <c r="QSC229" s="18"/>
      <c r="QSD229" s="19"/>
      <c r="QSE229" s="28"/>
      <c r="QSF229" s="32"/>
      <c r="QSG229" s="20"/>
      <c r="QSH229" s="18"/>
      <c r="QSI229" s="19"/>
      <c r="QSJ229" s="28"/>
      <c r="QSK229" s="32"/>
      <c r="QSL229" s="20"/>
      <c r="QSM229" s="18"/>
      <c r="QSN229" s="19"/>
      <c r="QSO229" s="28"/>
      <c r="QSP229" s="32"/>
      <c r="QSQ229" s="20"/>
      <c r="QSR229" s="18"/>
      <c r="QSS229" s="19"/>
      <c r="QST229" s="28"/>
      <c r="QSU229" s="32"/>
      <c r="QSV229" s="20"/>
      <c r="QSW229" s="18"/>
      <c r="QSX229" s="19"/>
      <c r="QSY229" s="28"/>
      <c r="QSZ229" s="32"/>
      <c r="QTA229" s="20"/>
      <c r="QTB229" s="18"/>
      <c r="QTC229" s="19"/>
      <c r="QTD229" s="28"/>
      <c r="QTE229" s="32"/>
      <c r="QTF229" s="20"/>
      <c r="QTG229" s="18"/>
      <c r="QTH229" s="19"/>
      <c r="QTI229" s="28"/>
      <c r="QTJ229" s="32"/>
      <c r="QTK229" s="20"/>
      <c r="QTL229" s="18"/>
      <c r="QTM229" s="19"/>
      <c r="QTN229" s="28"/>
      <c r="QTO229" s="32"/>
      <c r="QTP229" s="20"/>
      <c r="QTQ229" s="18"/>
      <c r="QTR229" s="19"/>
      <c r="QTS229" s="28"/>
      <c r="QTT229" s="32"/>
      <c r="QTU229" s="20"/>
      <c r="QTV229" s="18"/>
      <c r="QTW229" s="19"/>
      <c r="QTX229" s="28"/>
      <c r="QTY229" s="32"/>
      <c r="QTZ229" s="20"/>
      <c r="QUA229" s="18"/>
      <c r="QUB229" s="19"/>
      <c r="QUC229" s="28"/>
      <c r="QUD229" s="32"/>
      <c r="QUE229" s="20"/>
      <c r="QUF229" s="18"/>
      <c r="QUG229" s="19"/>
      <c r="QUH229" s="28"/>
      <c r="QUI229" s="32"/>
      <c r="QUJ229" s="20"/>
      <c r="QUK229" s="18"/>
      <c r="QUL229" s="19"/>
      <c r="QUM229" s="28"/>
      <c r="QUN229" s="32"/>
      <c r="QUO229" s="20"/>
      <c r="QUP229" s="18"/>
      <c r="QUQ229" s="19"/>
      <c r="QUR229" s="28"/>
      <c r="QUS229" s="32"/>
      <c r="QUT229" s="20"/>
      <c r="QUU229" s="18"/>
      <c r="QUV229" s="19"/>
      <c r="QUW229" s="28"/>
      <c r="QUX229" s="32"/>
      <c r="QUY229" s="20"/>
      <c r="QUZ229" s="18"/>
      <c r="QVA229" s="19"/>
      <c r="QVB229" s="28"/>
      <c r="QVC229" s="32"/>
      <c r="QVD229" s="20"/>
      <c r="QVE229" s="18"/>
      <c r="QVF229" s="19"/>
      <c r="QVG229" s="28"/>
      <c r="QVH229" s="32"/>
      <c r="QVI229" s="20"/>
      <c r="QVJ229" s="18"/>
      <c r="QVK229" s="19"/>
      <c r="QVL229" s="28"/>
      <c r="QVM229" s="32"/>
      <c r="QVN229" s="20"/>
      <c r="QVO229" s="18"/>
      <c r="QVP229" s="19"/>
      <c r="QVQ229" s="28"/>
      <c r="QVR229" s="32"/>
      <c r="QVS229" s="20"/>
      <c r="QVT229" s="18"/>
      <c r="QVU229" s="19"/>
      <c r="QVV229" s="28"/>
      <c r="QVW229" s="32"/>
      <c r="QVX229" s="20"/>
      <c r="QVY229" s="18"/>
      <c r="QVZ229" s="19"/>
      <c r="QWA229" s="28"/>
      <c r="QWB229" s="32"/>
      <c r="QWC229" s="20"/>
      <c r="QWD229" s="18"/>
      <c r="QWE229" s="19"/>
      <c r="QWF229" s="28"/>
      <c r="QWG229" s="32"/>
      <c r="QWH229" s="20"/>
      <c r="QWI229" s="18"/>
      <c r="QWJ229" s="19"/>
      <c r="QWK229" s="28"/>
      <c r="QWL229" s="32"/>
      <c r="QWM229" s="20"/>
      <c r="QWN229" s="18"/>
      <c r="QWO229" s="19"/>
      <c r="QWP229" s="28"/>
      <c r="QWQ229" s="32"/>
      <c r="QWR229" s="20"/>
      <c r="QWS229" s="18"/>
      <c r="QWT229" s="19"/>
      <c r="QWU229" s="28"/>
      <c r="QWV229" s="32"/>
      <c r="QWW229" s="20"/>
      <c r="QWX229" s="18"/>
      <c r="QWY229" s="19"/>
      <c r="QWZ229" s="28"/>
      <c r="QXA229" s="32"/>
      <c r="QXB229" s="20"/>
      <c r="QXC229" s="18"/>
      <c r="QXD229" s="19"/>
      <c r="QXE229" s="28"/>
      <c r="QXF229" s="32"/>
      <c r="QXG229" s="20"/>
      <c r="QXH229" s="18"/>
      <c r="QXI229" s="19"/>
      <c r="QXJ229" s="28"/>
      <c r="QXK229" s="32"/>
      <c r="QXL229" s="20"/>
      <c r="QXM229" s="18"/>
      <c r="QXN229" s="19"/>
      <c r="QXO229" s="28"/>
      <c r="QXP229" s="32"/>
      <c r="QXQ229" s="20"/>
      <c r="QXR229" s="18"/>
      <c r="QXS229" s="19"/>
      <c r="QXT229" s="28"/>
      <c r="QXU229" s="32"/>
      <c r="QXV229" s="20"/>
      <c r="QXW229" s="18"/>
      <c r="QXX229" s="19"/>
      <c r="QXY229" s="28"/>
      <c r="QXZ229" s="32"/>
      <c r="QYA229" s="20"/>
      <c r="QYB229" s="18"/>
      <c r="QYC229" s="19"/>
      <c r="QYD229" s="28"/>
      <c r="QYE229" s="32"/>
      <c r="QYF229" s="20"/>
      <c r="QYG229" s="18"/>
      <c r="QYH229" s="19"/>
      <c r="QYI229" s="28"/>
      <c r="QYJ229" s="32"/>
      <c r="QYK229" s="20"/>
      <c r="QYL229" s="18"/>
      <c r="QYM229" s="19"/>
      <c r="QYN229" s="28"/>
      <c r="QYO229" s="32"/>
      <c r="QYP229" s="20"/>
      <c r="QYQ229" s="18"/>
      <c r="QYR229" s="19"/>
      <c r="QYS229" s="28"/>
      <c r="QYT229" s="32"/>
      <c r="QYU229" s="20"/>
      <c r="QYV229" s="18"/>
      <c r="QYW229" s="19"/>
      <c r="QYX229" s="28"/>
      <c r="QYY229" s="32"/>
      <c r="QYZ229" s="20"/>
      <c r="QZA229" s="18"/>
      <c r="QZB229" s="19"/>
      <c r="QZC229" s="28"/>
      <c r="QZD229" s="32"/>
      <c r="QZE229" s="20"/>
      <c r="QZF229" s="18"/>
      <c r="QZG229" s="19"/>
      <c r="QZH229" s="28"/>
      <c r="QZI229" s="32"/>
      <c r="QZJ229" s="20"/>
      <c r="QZK229" s="18"/>
      <c r="QZL229" s="19"/>
      <c r="QZM229" s="28"/>
      <c r="QZN229" s="32"/>
      <c r="QZO229" s="20"/>
      <c r="QZP229" s="18"/>
      <c r="QZQ229" s="19"/>
      <c r="QZR229" s="28"/>
      <c r="QZS229" s="32"/>
      <c r="QZT229" s="20"/>
      <c r="QZU229" s="18"/>
      <c r="QZV229" s="19"/>
      <c r="QZW229" s="28"/>
      <c r="QZX229" s="32"/>
      <c r="QZY229" s="20"/>
      <c r="QZZ229" s="18"/>
      <c r="RAA229" s="19"/>
      <c r="RAB229" s="28"/>
      <c r="RAC229" s="32"/>
      <c r="RAD229" s="20"/>
      <c r="RAE229" s="18"/>
      <c r="RAF229" s="19"/>
      <c r="RAG229" s="28"/>
      <c r="RAH229" s="32"/>
      <c r="RAI229" s="20"/>
      <c r="RAJ229" s="18"/>
      <c r="RAK229" s="19"/>
      <c r="RAL229" s="28"/>
      <c r="RAM229" s="32"/>
      <c r="RAN229" s="20"/>
      <c r="RAO229" s="18"/>
      <c r="RAP229" s="19"/>
      <c r="RAQ229" s="28"/>
      <c r="RAR229" s="32"/>
      <c r="RAS229" s="20"/>
      <c r="RAT229" s="18"/>
      <c r="RAU229" s="19"/>
      <c r="RAV229" s="28"/>
      <c r="RAW229" s="32"/>
      <c r="RAX229" s="20"/>
      <c r="RAY229" s="18"/>
      <c r="RAZ229" s="19"/>
      <c r="RBA229" s="28"/>
      <c r="RBB229" s="32"/>
      <c r="RBC229" s="20"/>
      <c r="RBD229" s="18"/>
      <c r="RBE229" s="19"/>
      <c r="RBF229" s="28"/>
      <c r="RBG229" s="32"/>
      <c r="RBH229" s="20"/>
      <c r="RBI229" s="18"/>
      <c r="RBJ229" s="19"/>
      <c r="RBK229" s="28"/>
      <c r="RBL229" s="32"/>
      <c r="RBM229" s="20"/>
      <c r="RBN229" s="18"/>
      <c r="RBO229" s="19"/>
      <c r="RBP229" s="28"/>
      <c r="RBQ229" s="32"/>
      <c r="RBR229" s="20"/>
      <c r="RBS229" s="18"/>
      <c r="RBT229" s="19"/>
      <c r="RBU229" s="28"/>
      <c r="RBV229" s="32"/>
      <c r="RBW229" s="20"/>
      <c r="RBX229" s="18"/>
      <c r="RBY229" s="19"/>
      <c r="RBZ229" s="28"/>
      <c r="RCA229" s="32"/>
      <c r="RCB229" s="20"/>
      <c r="RCC229" s="18"/>
      <c r="RCD229" s="19"/>
      <c r="RCE229" s="28"/>
      <c r="RCF229" s="32"/>
      <c r="RCG229" s="20"/>
      <c r="RCH229" s="18"/>
      <c r="RCI229" s="19"/>
      <c r="RCJ229" s="28"/>
      <c r="RCK229" s="32"/>
      <c r="RCL229" s="20"/>
      <c r="RCM229" s="18"/>
      <c r="RCN229" s="19"/>
      <c r="RCO229" s="28"/>
      <c r="RCP229" s="32"/>
      <c r="RCQ229" s="20"/>
      <c r="RCR229" s="18"/>
      <c r="RCS229" s="19"/>
      <c r="RCT229" s="28"/>
      <c r="RCU229" s="32"/>
      <c r="RCV229" s="20"/>
      <c r="RCW229" s="18"/>
      <c r="RCX229" s="19"/>
      <c r="RCY229" s="28"/>
      <c r="RCZ229" s="32"/>
      <c r="RDA229" s="20"/>
      <c r="RDB229" s="18"/>
      <c r="RDC229" s="19"/>
      <c r="RDD229" s="28"/>
      <c r="RDE229" s="32"/>
      <c r="RDF229" s="20"/>
      <c r="RDG229" s="18"/>
      <c r="RDH229" s="19"/>
      <c r="RDI229" s="28"/>
      <c r="RDJ229" s="32"/>
      <c r="RDK229" s="20"/>
      <c r="RDL229" s="18"/>
      <c r="RDM229" s="19"/>
      <c r="RDN229" s="28"/>
      <c r="RDO229" s="32"/>
      <c r="RDP229" s="20"/>
      <c r="RDQ229" s="18"/>
      <c r="RDR229" s="19"/>
      <c r="RDS229" s="28"/>
      <c r="RDT229" s="32"/>
      <c r="RDU229" s="20"/>
      <c r="RDV229" s="18"/>
      <c r="RDW229" s="19"/>
      <c r="RDX229" s="28"/>
      <c r="RDY229" s="32"/>
      <c r="RDZ229" s="20"/>
      <c r="REA229" s="18"/>
      <c r="REB229" s="19"/>
      <c r="REC229" s="28"/>
      <c r="RED229" s="32"/>
      <c r="REE229" s="20"/>
      <c r="REF229" s="18"/>
      <c r="REG229" s="19"/>
      <c r="REH229" s="28"/>
      <c r="REI229" s="32"/>
      <c r="REJ229" s="20"/>
      <c r="REK229" s="18"/>
      <c r="REL229" s="19"/>
      <c r="REM229" s="28"/>
      <c r="REN229" s="32"/>
      <c r="REO229" s="20"/>
      <c r="REP229" s="18"/>
      <c r="REQ229" s="19"/>
      <c r="RER229" s="28"/>
      <c r="RES229" s="32"/>
      <c r="RET229" s="20"/>
      <c r="REU229" s="18"/>
      <c r="REV229" s="19"/>
      <c r="REW229" s="28"/>
      <c r="REX229" s="32"/>
      <c r="REY229" s="20"/>
      <c r="REZ229" s="18"/>
      <c r="RFA229" s="19"/>
      <c r="RFB229" s="28"/>
      <c r="RFC229" s="32"/>
      <c r="RFD229" s="20"/>
      <c r="RFE229" s="18"/>
      <c r="RFF229" s="19"/>
      <c r="RFG229" s="28"/>
      <c r="RFH229" s="32"/>
      <c r="RFI229" s="20"/>
      <c r="RFJ229" s="18"/>
      <c r="RFK229" s="19"/>
      <c r="RFL229" s="28"/>
      <c r="RFM229" s="32"/>
      <c r="RFN229" s="20"/>
      <c r="RFO229" s="18"/>
      <c r="RFP229" s="19"/>
      <c r="RFQ229" s="28"/>
      <c r="RFR229" s="32"/>
      <c r="RFS229" s="20"/>
      <c r="RFT229" s="18"/>
      <c r="RFU229" s="19"/>
      <c r="RFV229" s="28"/>
      <c r="RFW229" s="32"/>
      <c r="RFX229" s="20"/>
      <c r="RFY229" s="18"/>
      <c r="RFZ229" s="19"/>
      <c r="RGA229" s="28"/>
      <c r="RGB229" s="32"/>
      <c r="RGC229" s="20"/>
      <c r="RGD229" s="18"/>
      <c r="RGE229" s="19"/>
      <c r="RGF229" s="28"/>
      <c r="RGG229" s="32"/>
      <c r="RGH229" s="20"/>
      <c r="RGI229" s="18"/>
      <c r="RGJ229" s="19"/>
      <c r="RGK229" s="28"/>
      <c r="RGL229" s="32"/>
      <c r="RGM229" s="20"/>
      <c r="RGN229" s="18"/>
      <c r="RGO229" s="19"/>
      <c r="RGP229" s="28"/>
      <c r="RGQ229" s="32"/>
      <c r="RGR229" s="20"/>
      <c r="RGS229" s="18"/>
      <c r="RGT229" s="19"/>
      <c r="RGU229" s="28"/>
      <c r="RGV229" s="32"/>
      <c r="RGW229" s="20"/>
      <c r="RGX229" s="18"/>
      <c r="RGY229" s="19"/>
      <c r="RGZ229" s="28"/>
      <c r="RHA229" s="32"/>
      <c r="RHB229" s="20"/>
      <c r="RHC229" s="18"/>
      <c r="RHD229" s="19"/>
      <c r="RHE229" s="28"/>
      <c r="RHF229" s="32"/>
      <c r="RHG229" s="20"/>
      <c r="RHH229" s="18"/>
      <c r="RHI229" s="19"/>
      <c r="RHJ229" s="28"/>
      <c r="RHK229" s="32"/>
      <c r="RHL229" s="20"/>
      <c r="RHM229" s="18"/>
      <c r="RHN229" s="19"/>
      <c r="RHO229" s="28"/>
      <c r="RHP229" s="32"/>
      <c r="RHQ229" s="20"/>
      <c r="RHR229" s="18"/>
      <c r="RHS229" s="19"/>
      <c r="RHT229" s="28"/>
      <c r="RHU229" s="32"/>
      <c r="RHV229" s="20"/>
      <c r="RHW229" s="18"/>
      <c r="RHX229" s="19"/>
      <c r="RHY229" s="28"/>
      <c r="RHZ229" s="32"/>
      <c r="RIA229" s="20"/>
      <c r="RIB229" s="18"/>
      <c r="RIC229" s="19"/>
      <c r="RID229" s="28"/>
      <c r="RIE229" s="32"/>
      <c r="RIF229" s="20"/>
      <c r="RIG229" s="18"/>
      <c r="RIH229" s="19"/>
      <c r="RII229" s="28"/>
      <c r="RIJ229" s="32"/>
      <c r="RIK229" s="20"/>
      <c r="RIL229" s="18"/>
      <c r="RIM229" s="19"/>
      <c r="RIN229" s="28"/>
      <c r="RIO229" s="32"/>
      <c r="RIP229" s="20"/>
      <c r="RIQ229" s="18"/>
      <c r="RIR229" s="19"/>
      <c r="RIS229" s="28"/>
      <c r="RIT229" s="32"/>
      <c r="RIU229" s="20"/>
      <c r="RIV229" s="18"/>
      <c r="RIW229" s="19"/>
      <c r="RIX229" s="28"/>
      <c r="RIY229" s="32"/>
      <c r="RIZ229" s="20"/>
      <c r="RJA229" s="18"/>
      <c r="RJB229" s="19"/>
      <c r="RJC229" s="28"/>
      <c r="RJD229" s="32"/>
      <c r="RJE229" s="20"/>
      <c r="RJF229" s="18"/>
      <c r="RJG229" s="19"/>
      <c r="RJH229" s="28"/>
      <c r="RJI229" s="32"/>
      <c r="RJJ229" s="20"/>
      <c r="RJK229" s="18"/>
      <c r="RJL229" s="19"/>
      <c r="RJM229" s="28"/>
      <c r="RJN229" s="32"/>
      <c r="RJO229" s="20"/>
      <c r="RJP229" s="18"/>
      <c r="RJQ229" s="19"/>
      <c r="RJR229" s="28"/>
      <c r="RJS229" s="32"/>
      <c r="RJT229" s="20"/>
      <c r="RJU229" s="18"/>
      <c r="RJV229" s="19"/>
      <c r="RJW229" s="28"/>
      <c r="RJX229" s="32"/>
      <c r="RJY229" s="20"/>
      <c r="RJZ229" s="18"/>
      <c r="RKA229" s="19"/>
      <c r="RKB229" s="28"/>
      <c r="RKC229" s="32"/>
      <c r="RKD229" s="20"/>
      <c r="RKE229" s="18"/>
      <c r="RKF229" s="19"/>
      <c r="RKG229" s="28"/>
      <c r="RKH229" s="32"/>
      <c r="RKI229" s="20"/>
      <c r="RKJ229" s="18"/>
      <c r="RKK229" s="19"/>
      <c r="RKL229" s="28"/>
      <c r="RKM229" s="32"/>
      <c r="RKN229" s="20"/>
      <c r="RKO229" s="18"/>
      <c r="RKP229" s="19"/>
      <c r="RKQ229" s="28"/>
      <c r="RKR229" s="32"/>
      <c r="RKS229" s="20"/>
      <c r="RKT229" s="18"/>
      <c r="RKU229" s="19"/>
      <c r="RKV229" s="28"/>
      <c r="RKW229" s="32"/>
      <c r="RKX229" s="20"/>
      <c r="RKY229" s="18"/>
      <c r="RKZ229" s="19"/>
      <c r="RLA229" s="28"/>
      <c r="RLB229" s="32"/>
      <c r="RLC229" s="20"/>
      <c r="RLD229" s="18"/>
      <c r="RLE229" s="19"/>
      <c r="RLF229" s="28"/>
      <c r="RLG229" s="32"/>
      <c r="RLH229" s="20"/>
      <c r="RLI229" s="18"/>
      <c r="RLJ229" s="19"/>
      <c r="RLK229" s="28"/>
      <c r="RLL229" s="32"/>
      <c r="RLM229" s="20"/>
      <c r="RLN229" s="18"/>
      <c r="RLO229" s="19"/>
      <c r="RLP229" s="28"/>
      <c r="RLQ229" s="32"/>
      <c r="RLR229" s="20"/>
      <c r="RLS229" s="18"/>
      <c r="RLT229" s="19"/>
      <c r="RLU229" s="28"/>
      <c r="RLV229" s="32"/>
      <c r="RLW229" s="20"/>
      <c r="RLX229" s="18"/>
      <c r="RLY229" s="19"/>
      <c r="RLZ229" s="28"/>
      <c r="RMA229" s="32"/>
      <c r="RMB229" s="20"/>
      <c r="RMC229" s="18"/>
      <c r="RMD229" s="19"/>
      <c r="RME229" s="28"/>
      <c r="RMF229" s="32"/>
      <c r="RMG229" s="20"/>
      <c r="RMH229" s="18"/>
      <c r="RMI229" s="19"/>
      <c r="RMJ229" s="28"/>
      <c r="RMK229" s="32"/>
      <c r="RML229" s="20"/>
      <c r="RMM229" s="18"/>
      <c r="RMN229" s="19"/>
      <c r="RMO229" s="28"/>
      <c r="RMP229" s="32"/>
      <c r="RMQ229" s="20"/>
      <c r="RMR229" s="18"/>
      <c r="RMS229" s="19"/>
      <c r="RMT229" s="28"/>
      <c r="RMU229" s="32"/>
      <c r="RMV229" s="20"/>
      <c r="RMW229" s="18"/>
      <c r="RMX229" s="19"/>
      <c r="RMY229" s="28"/>
      <c r="RMZ229" s="32"/>
      <c r="RNA229" s="20"/>
      <c r="RNB229" s="18"/>
      <c r="RNC229" s="19"/>
      <c r="RND229" s="28"/>
      <c r="RNE229" s="32"/>
      <c r="RNF229" s="20"/>
      <c r="RNG229" s="18"/>
      <c r="RNH229" s="19"/>
      <c r="RNI229" s="28"/>
      <c r="RNJ229" s="32"/>
      <c r="RNK229" s="20"/>
      <c r="RNL229" s="18"/>
      <c r="RNM229" s="19"/>
      <c r="RNN229" s="28"/>
      <c r="RNO229" s="32"/>
      <c r="RNP229" s="20"/>
      <c r="RNQ229" s="18"/>
      <c r="RNR229" s="19"/>
      <c r="RNS229" s="28"/>
      <c r="RNT229" s="32"/>
      <c r="RNU229" s="20"/>
      <c r="RNV229" s="18"/>
      <c r="RNW229" s="19"/>
      <c r="RNX229" s="28"/>
      <c r="RNY229" s="32"/>
      <c r="RNZ229" s="20"/>
      <c r="ROA229" s="18"/>
      <c r="ROB229" s="19"/>
      <c r="ROC229" s="28"/>
      <c r="ROD229" s="32"/>
      <c r="ROE229" s="20"/>
      <c r="ROF229" s="18"/>
      <c r="ROG229" s="19"/>
      <c r="ROH229" s="28"/>
      <c r="ROI229" s="32"/>
      <c r="ROJ229" s="20"/>
      <c r="ROK229" s="18"/>
      <c r="ROL229" s="19"/>
      <c r="ROM229" s="28"/>
      <c r="RON229" s="32"/>
      <c r="ROO229" s="20"/>
      <c r="ROP229" s="18"/>
      <c r="ROQ229" s="19"/>
      <c r="ROR229" s="28"/>
      <c r="ROS229" s="32"/>
      <c r="ROT229" s="20"/>
      <c r="ROU229" s="18"/>
      <c r="ROV229" s="19"/>
      <c r="ROW229" s="28"/>
      <c r="ROX229" s="32"/>
      <c r="ROY229" s="20"/>
      <c r="ROZ229" s="18"/>
      <c r="RPA229" s="19"/>
      <c r="RPB229" s="28"/>
      <c r="RPC229" s="32"/>
      <c r="RPD229" s="20"/>
      <c r="RPE229" s="18"/>
      <c r="RPF229" s="19"/>
      <c r="RPG229" s="28"/>
      <c r="RPH229" s="32"/>
      <c r="RPI229" s="20"/>
      <c r="RPJ229" s="18"/>
      <c r="RPK229" s="19"/>
      <c r="RPL229" s="28"/>
      <c r="RPM229" s="32"/>
      <c r="RPN229" s="20"/>
      <c r="RPO229" s="18"/>
      <c r="RPP229" s="19"/>
      <c r="RPQ229" s="28"/>
      <c r="RPR229" s="32"/>
      <c r="RPS229" s="20"/>
      <c r="RPT229" s="18"/>
      <c r="RPU229" s="19"/>
      <c r="RPV229" s="28"/>
      <c r="RPW229" s="32"/>
      <c r="RPX229" s="20"/>
      <c r="RPY229" s="18"/>
      <c r="RPZ229" s="19"/>
      <c r="RQA229" s="28"/>
      <c r="RQB229" s="32"/>
      <c r="RQC229" s="20"/>
      <c r="RQD229" s="18"/>
      <c r="RQE229" s="19"/>
      <c r="RQF229" s="28"/>
      <c r="RQG229" s="32"/>
      <c r="RQH229" s="20"/>
      <c r="RQI229" s="18"/>
      <c r="RQJ229" s="19"/>
      <c r="RQK229" s="28"/>
      <c r="RQL229" s="32"/>
      <c r="RQM229" s="20"/>
      <c r="RQN229" s="18"/>
      <c r="RQO229" s="19"/>
      <c r="RQP229" s="28"/>
      <c r="RQQ229" s="32"/>
      <c r="RQR229" s="20"/>
      <c r="RQS229" s="18"/>
      <c r="RQT229" s="19"/>
      <c r="RQU229" s="28"/>
      <c r="RQV229" s="32"/>
      <c r="RQW229" s="20"/>
      <c r="RQX229" s="18"/>
      <c r="RQY229" s="19"/>
      <c r="RQZ229" s="28"/>
      <c r="RRA229" s="32"/>
      <c r="RRB229" s="20"/>
      <c r="RRC229" s="18"/>
      <c r="RRD229" s="19"/>
      <c r="RRE229" s="28"/>
      <c r="RRF229" s="32"/>
      <c r="RRG229" s="20"/>
      <c r="RRH229" s="18"/>
      <c r="RRI229" s="19"/>
      <c r="RRJ229" s="28"/>
      <c r="RRK229" s="32"/>
      <c r="RRL229" s="20"/>
      <c r="RRM229" s="18"/>
      <c r="RRN229" s="19"/>
      <c r="RRO229" s="28"/>
      <c r="RRP229" s="32"/>
      <c r="RRQ229" s="20"/>
      <c r="RRR229" s="18"/>
      <c r="RRS229" s="19"/>
      <c r="RRT229" s="28"/>
      <c r="RRU229" s="32"/>
      <c r="RRV229" s="20"/>
      <c r="RRW229" s="18"/>
      <c r="RRX229" s="19"/>
      <c r="RRY229" s="28"/>
      <c r="RRZ229" s="32"/>
      <c r="RSA229" s="20"/>
      <c r="RSB229" s="18"/>
      <c r="RSC229" s="19"/>
      <c r="RSD229" s="28"/>
      <c r="RSE229" s="32"/>
      <c r="RSF229" s="20"/>
      <c r="RSG229" s="18"/>
      <c r="RSH229" s="19"/>
      <c r="RSI229" s="28"/>
      <c r="RSJ229" s="32"/>
      <c r="RSK229" s="20"/>
      <c r="RSL229" s="18"/>
      <c r="RSM229" s="19"/>
      <c r="RSN229" s="28"/>
      <c r="RSO229" s="32"/>
      <c r="RSP229" s="20"/>
      <c r="RSQ229" s="18"/>
      <c r="RSR229" s="19"/>
      <c r="RSS229" s="28"/>
      <c r="RST229" s="32"/>
      <c r="RSU229" s="20"/>
      <c r="RSV229" s="18"/>
      <c r="RSW229" s="19"/>
      <c r="RSX229" s="28"/>
      <c r="RSY229" s="32"/>
      <c r="RSZ229" s="20"/>
      <c r="RTA229" s="18"/>
      <c r="RTB229" s="19"/>
      <c r="RTC229" s="28"/>
      <c r="RTD229" s="32"/>
      <c r="RTE229" s="20"/>
      <c r="RTF229" s="18"/>
      <c r="RTG229" s="19"/>
      <c r="RTH229" s="28"/>
      <c r="RTI229" s="32"/>
      <c r="RTJ229" s="20"/>
      <c r="RTK229" s="18"/>
      <c r="RTL229" s="19"/>
      <c r="RTM229" s="28"/>
      <c r="RTN229" s="32"/>
      <c r="RTO229" s="20"/>
      <c r="RTP229" s="18"/>
      <c r="RTQ229" s="19"/>
      <c r="RTR229" s="28"/>
      <c r="RTS229" s="32"/>
      <c r="RTT229" s="20"/>
      <c r="RTU229" s="18"/>
      <c r="RTV229" s="19"/>
      <c r="RTW229" s="28"/>
      <c r="RTX229" s="32"/>
      <c r="RTY229" s="20"/>
      <c r="RTZ229" s="18"/>
      <c r="RUA229" s="19"/>
      <c r="RUB229" s="28"/>
      <c r="RUC229" s="32"/>
      <c r="RUD229" s="20"/>
      <c r="RUE229" s="18"/>
      <c r="RUF229" s="19"/>
      <c r="RUG229" s="28"/>
      <c r="RUH229" s="32"/>
      <c r="RUI229" s="20"/>
      <c r="RUJ229" s="18"/>
      <c r="RUK229" s="19"/>
      <c r="RUL229" s="28"/>
      <c r="RUM229" s="32"/>
      <c r="RUN229" s="20"/>
      <c r="RUO229" s="18"/>
      <c r="RUP229" s="19"/>
      <c r="RUQ229" s="28"/>
      <c r="RUR229" s="32"/>
      <c r="RUS229" s="20"/>
      <c r="RUT229" s="18"/>
      <c r="RUU229" s="19"/>
      <c r="RUV229" s="28"/>
      <c r="RUW229" s="32"/>
      <c r="RUX229" s="20"/>
      <c r="RUY229" s="18"/>
      <c r="RUZ229" s="19"/>
      <c r="RVA229" s="28"/>
      <c r="RVB229" s="32"/>
      <c r="RVC229" s="20"/>
      <c r="RVD229" s="18"/>
      <c r="RVE229" s="19"/>
      <c r="RVF229" s="28"/>
      <c r="RVG229" s="32"/>
      <c r="RVH229" s="20"/>
      <c r="RVI229" s="18"/>
      <c r="RVJ229" s="19"/>
      <c r="RVK229" s="28"/>
      <c r="RVL229" s="32"/>
      <c r="RVM229" s="20"/>
      <c r="RVN229" s="18"/>
      <c r="RVO229" s="19"/>
      <c r="RVP229" s="28"/>
      <c r="RVQ229" s="32"/>
      <c r="RVR229" s="20"/>
      <c r="RVS229" s="18"/>
      <c r="RVT229" s="19"/>
      <c r="RVU229" s="28"/>
      <c r="RVV229" s="32"/>
      <c r="RVW229" s="20"/>
      <c r="RVX229" s="18"/>
      <c r="RVY229" s="19"/>
      <c r="RVZ229" s="28"/>
      <c r="RWA229" s="32"/>
      <c r="RWB229" s="20"/>
      <c r="RWC229" s="18"/>
      <c r="RWD229" s="19"/>
      <c r="RWE229" s="28"/>
      <c r="RWF229" s="32"/>
      <c r="RWG229" s="20"/>
      <c r="RWH229" s="18"/>
      <c r="RWI229" s="19"/>
      <c r="RWJ229" s="28"/>
      <c r="RWK229" s="32"/>
      <c r="RWL229" s="20"/>
      <c r="RWM229" s="18"/>
      <c r="RWN229" s="19"/>
      <c r="RWO229" s="28"/>
      <c r="RWP229" s="32"/>
      <c r="RWQ229" s="20"/>
      <c r="RWR229" s="18"/>
      <c r="RWS229" s="19"/>
      <c r="RWT229" s="28"/>
      <c r="RWU229" s="32"/>
      <c r="RWV229" s="20"/>
      <c r="RWW229" s="18"/>
      <c r="RWX229" s="19"/>
      <c r="RWY229" s="28"/>
      <c r="RWZ229" s="32"/>
      <c r="RXA229" s="20"/>
      <c r="RXB229" s="18"/>
      <c r="RXC229" s="19"/>
      <c r="RXD229" s="28"/>
      <c r="RXE229" s="32"/>
      <c r="RXF229" s="20"/>
      <c r="RXG229" s="18"/>
      <c r="RXH229" s="19"/>
      <c r="RXI229" s="28"/>
      <c r="RXJ229" s="32"/>
      <c r="RXK229" s="20"/>
      <c r="RXL229" s="18"/>
      <c r="RXM229" s="19"/>
      <c r="RXN229" s="28"/>
      <c r="RXO229" s="32"/>
      <c r="RXP229" s="20"/>
      <c r="RXQ229" s="18"/>
      <c r="RXR229" s="19"/>
      <c r="RXS229" s="28"/>
      <c r="RXT229" s="32"/>
      <c r="RXU229" s="20"/>
      <c r="RXV229" s="18"/>
      <c r="RXW229" s="19"/>
      <c r="RXX229" s="28"/>
      <c r="RXY229" s="32"/>
      <c r="RXZ229" s="20"/>
      <c r="RYA229" s="18"/>
      <c r="RYB229" s="19"/>
      <c r="RYC229" s="28"/>
      <c r="RYD229" s="32"/>
      <c r="RYE229" s="20"/>
      <c r="RYF229" s="18"/>
      <c r="RYG229" s="19"/>
      <c r="RYH229" s="28"/>
      <c r="RYI229" s="32"/>
      <c r="RYJ229" s="20"/>
      <c r="RYK229" s="18"/>
      <c r="RYL229" s="19"/>
      <c r="RYM229" s="28"/>
      <c r="RYN229" s="32"/>
      <c r="RYO229" s="20"/>
      <c r="RYP229" s="18"/>
      <c r="RYQ229" s="19"/>
      <c r="RYR229" s="28"/>
      <c r="RYS229" s="32"/>
      <c r="RYT229" s="20"/>
      <c r="RYU229" s="18"/>
      <c r="RYV229" s="19"/>
      <c r="RYW229" s="28"/>
      <c r="RYX229" s="32"/>
      <c r="RYY229" s="20"/>
      <c r="RYZ229" s="18"/>
      <c r="RZA229" s="19"/>
      <c r="RZB229" s="28"/>
      <c r="RZC229" s="32"/>
      <c r="RZD229" s="20"/>
      <c r="RZE229" s="18"/>
      <c r="RZF229" s="19"/>
      <c r="RZG229" s="28"/>
      <c r="RZH229" s="32"/>
      <c r="RZI229" s="20"/>
      <c r="RZJ229" s="18"/>
      <c r="RZK229" s="19"/>
      <c r="RZL229" s="28"/>
      <c r="RZM229" s="32"/>
      <c r="RZN229" s="20"/>
      <c r="RZO229" s="18"/>
      <c r="RZP229" s="19"/>
      <c r="RZQ229" s="28"/>
      <c r="RZR229" s="32"/>
      <c r="RZS229" s="20"/>
      <c r="RZT229" s="18"/>
      <c r="RZU229" s="19"/>
      <c r="RZV229" s="28"/>
      <c r="RZW229" s="32"/>
      <c r="RZX229" s="20"/>
      <c r="RZY229" s="18"/>
      <c r="RZZ229" s="19"/>
      <c r="SAA229" s="28"/>
      <c r="SAB229" s="32"/>
      <c r="SAC229" s="20"/>
      <c r="SAD229" s="18"/>
      <c r="SAE229" s="19"/>
      <c r="SAF229" s="28"/>
      <c r="SAG229" s="32"/>
      <c r="SAH229" s="20"/>
      <c r="SAI229" s="18"/>
      <c r="SAJ229" s="19"/>
      <c r="SAK229" s="28"/>
      <c r="SAL229" s="32"/>
      <c r="SAM229" s="20"/>
      <c r="SAN229" s="18"/>
      <c r="SAO229" s="19"/>
      <c r="SAP229" s="28"/>
      <c r="SAQ229" s="32"/>
      <c r="SAR229" s="20"/>
      <c r="SAS229" s="18"/>
      <c r="SAT229" s="19"/>
      <c r="SAU229" s="28"/>
      <c r="SAV229" s="32"/>
      <c r="SAW229" s="20"/>
      <c r="SAX229" s="18"/>
      <c r="SAY229" s="19"/>
      <c r="SAZ229" s="28"/>
      <c r="SBA229" s="32"/>
      <c r="SBB229" s="20"/>
      <c r="SBC229" s="18"/>
      <c r="SBD229" s="19"/>
      <c r="SBE229" s="28"/>
      <c r="SBF229" s="32"/>
      <c r="SBG229" s="20"/>
      <c r="SBH229" s="18"/>
      <c r="SBI229" s="19"/>
      <c r="SBJ229" s="28"/>
      <c r="SBK229" s="32"/>
      <c r="SBL229" s="20"/>
      <c r="SBM229" s="18"/>
      <c r="SBN229" s="19"/>
      <c r="SBO229" s="28"/>
      <c r="SBP229" s="32"/>
      <c r="SBQ229" s="20"/>
      <c r="SBR229" s="18"/>
      <c r="SBS229" s="19"/>
      <c r="SBT229" s="28"/>
      <c r="SBU229" s="32"/>
      <c r="SBV229" s="20"/>
      <c r="SBW229" s="18"/>
      <c r="SBX229" s="19"/>
      <c r="SBY229" s="28"/>
      <c r="SBZ229" s="32"/>
      <c r="SCA229" s="20"/>
      <c r="SCB229" s="18"/>
      <c r="SCC229" s="19"/>
      <c r="SCD229" s="28"/>
      <c r="SCE229" s="32"/>
      <c r="SCF229" s="20"/>
      <c r="SCG229" s="18"/>
      <c r="SCH229" s="19"/>
      <c r="SCI229" s="28"/>
      <c r="SCJ229" s="32"/>
      <c r="SCK229" s="20"/>
      <c r="SCL229" s="18"/>
      <c r="SCM229" s="19"/>
      <c r="SCN229" s="28"/>
      <c r="SCO229" s="32"/>
      <c r="SCP229" s="20"/>
      <c r="SCQ229" s="18"/>
      <c r="SCR229" s="19"/>
      <c r="SCS229" s="28"/>
      <c r="SCT229" s="32"/>
      <c r="SCU229" s="20"/>
      <c r="SCV229" s="18"/>
      <c r="SCW229" s="19"/>
      <c r="SCX229" s="28"/>
      <c r="SCY229" s="32"/>
      <c r="SCZ229" s="20"/>
      <c r="SDA229" s="18"/>
      <c r="SDB229" s="19"/>
      <c r="SDC229" s="28"/>
      <c r="SDD229" s="32"/>
      <c r="SDE229" s="20"/>
      <c r="SDF229" s="18"/>
      <c r="SDG229" s="19"/>
      <c r="SDH229" s="28"/>
      <c r="SDI229" s="32"/>
      <c r="SDJ229" s="20"/>
      <c r="SDK229" s="18"/>
      <c r="SDL229" s="19"/>
      <c r="SDM229" s="28"/>
      <c r="SDN229" s="32"/>
      <c r="SDO229" s="20"/>
      <c r="SDP229" s="18"/>
      <c r="SDQ229" s="19"/>
      <c r="SDR229" s="28"/>
      <c r="SDS229" s="32"/>
      <c r="SDT229" s="20"/>
      <c r="SDU229" s="18"/>
      <c r="SDV229" s="19"/>
      <c r="SDW229" s="28"/>
      <c r="SDX229" s="32"/>
      <c r="SDY229" s="20"/>
      <c r="SDZ229" s="18"/>
      <c r="SEA229" s="19"/>
      <c r="SEB229" s="28"/>
      <c r="SEC229" s="32"/>
      <c r="SED229" s="20"/>
      <c r="SEE229" s="18"/>
      <c r="SEF229" s="19"/>
      <c r="SEG229" s="28"/>
      <c r="SEH229" s="32"/>
      <c r="SEI229" s="20"/>
      <c r="SEJ229" s="18"/>
      <c r="SEK229" s="19"/>
      <c r="SEL229" s="28"/>
      <c r="SEM229" s="32"/>
      <c r="SEN229" s="20"/>
      <c r="SEO229" s="18"/>
      <c r="SEP229" s="19"/>
      <c r="SEQ229" s="28"/>
      <c r="SER229" s="32"/>
      <c r="SES229" s="20"/>
      <c r="SET229" s="18"/>
      <c r="SEU229" s="19"/>
      <c r="SEV229" s="28"/>
      <c r="SEW229" s="32"/>
      <c r="SEX229" s="20"/>
      <c r="SEY229" s="18"/>
      <c r="SEZ229" s="19"/>
      <c r="SFA229" s="28"/>
      <c r="SFB229" s="32"/>
      <c r="SFC229" s="20"/>
      <c r="SFD229" s="18"/>
      <c r="SFE229" s="19"/>
      <c r="SFF229" s="28"/>
      <c r="SFG229" s="32"/>
      <c r="SFH229" s="20"/>
      <c r="SFI229" s="18"/>
      <c r="SFJ229" s="19"/>
      <c r="SFK229" s="28"/>
      <c r="SFL229" s="32"/>
      <c r="SFM229" s="20"/>
      <c r="SFN229" s="18"/>
      <c r="SFO229" s="19"/>
      <c r="SFP229" s="28"/>
      <c r="SFQ229" s="32"/>
      <c r="SFR229" s="20"/>
      <c r="SFS229" s="18"/>
      <c r="SFT229" s="19"/>
      <c r="SFU229" s="28"/>
      <c r="SFV229" s="32"/>
      <c r="SFW229" s="20"/>
      <c r="SFX229" s="18"/>
      <c r="SFY229" s="19"/>
      <c r="SFZ229" s="28"/>
      <c r="SGA229" s="32"/>
      <c r="SGB229" s="20"/>
      <c r="SGC229" s="18"/>
      <c r="SGD229" s="19"/>
      <c r="SGE229" s="28"/>
      <c r="SGF229" s="32"/>
      <c r="SGG229" s="20"/>
      <c r="SGH229" s="18"/>
      <c r="SGI229" s="19"/>
      <c r="SGJ229" s="28"/>
      <c r="SGK229" s="32"/>
      <c r="SGL229" s="20"/>
      <c r="SGM229" s="18"/>
      <c r="SGN229" s="19"/>
      <c r="SGO229" s="28"/>
      <c r="SGP229" s="32"/>
      <c r="SGQ229" s="20"/>
      <c r="SGR229" s="18"/>
      <c r="SGS229" s="19"/>
      <c r="SGT229" s="28"/>
      <c r="SGU229" s="32"/>
      <c r="SGV229" s="20"/>
      <c r="SGW229" s="18"/>
      <c r="SGX229" s="19"/>
      <c r="SGY229" s="28"/>
      <c r="SGZ229" s="32"/>
      <c r="SHA229" s="20"/>
      <c r="SHB229" s="18"/>
      <c r="SHC229" s="19"/>
      <c r="SHD229" s="28"/>
      <c r="SHE229" s="32"/>
      <c r="SHF229" s="20"/>
      <c r="SHG229" s="18"/>
      <c r="SHH229" s="19"/>
      <c r="SHI229" s="28"/>
      <c r="SHJ229" s="32"/>
      <c r="SHK229" s="20"/>
      <c r="SHL229" s="18"/>
      <c r="SHM229" s="19"/>
      <c r="SHN229" s="28"/>
      <c r="SHO229" s="32"/>
      <c r="SHP229" s="20"/>
      <c r="SHQ229" s="18"/>
      <c r="SHR229" s="19"/>
      <c r="SHS229" s="28"/>
      <c r="SHT229" s="32"/>
      <c r="SHU229" s="20"/>
      <c r="SHV229" s="18"/>
      <c r="SHW229" s="19"/>
      <c r="SHX229" s="28"/>
      <c r="SHY229" s="32"/>
      <c r="SHZ229" s="20"/>
      <c r="SIA229" s="18"/>
      <c r="SIB229" s="19"/>
      <c r="SIC229" s="28"/>
      <c r="SID229" s="32"/>
      <c r="SIE229" s="20"/>
      <c r="SIF229" s="18"/>
      <c r="SIG229" s="19"/>
      <c r="SIH229" s="28"/>
      <c r="SII229" s="32"/>
      <c r="SIJ229" s="20"/>
      <c r="SIK229" s="18"/>
      <c r="SIL229" s="19"/>
      <c r="SIM229" s="28"/>
      <c r="SIN229" s="32"/>
      <c r="SIO229" s="20"/>
      <c r="SIP229" s="18"/>
      <c r="SIQ229" s="19"/>
      <c r="SIR229" s="28"/>
      <c r="SIS229" s="32"/>
      <c r="SIT229" s="20"/>
      <c r="SIU229" s="18"/>
      <c r="SIV229" s="19"/>
      <c r="SIW229" s="28"/>
      <c r="SIX229" s="32"/>
      <c r="SIY229" s="20"/>
      <c r="SIZ229" s="18"/>
      <c r="SJA229" s="19"/>
      <c r="SJB229" s="28"/>
      <c r="SJC229" s="32"/>
      <c r="SJD229" s="20"/>
      <c r="SJE229" s="18"/>
      <c r="SJF229" s="19"/>
      <c r="SJG229" s="28"/>
      <c r="SJH229" s="32"/>
      <c r="SJI229" s="20"/>
      <c r="SJJ229" s="18"/>
      <c r="SJK229" s="19"/>
      <c r="SJL229" s="28"/>
      <c r="SJM229" s="32"/>
      <c r="SJN229" s="20"/>
      <c r="SJO229" s="18"/>
      <c r="SJP229" s="19"/>
      <c r="SJQ229" s="28"/>
      <c r="SJR229" s="32"/>
      <c r="SJS229" s="20"/>
      <c r="SJT229" s="18"/>
      <c r="SJU229" s="19"/>
      <c r="SJV229" s="28"/>
      <c r="SJW229" s="32"/>
      <c r="SJX229" s="20"/>
      <c r="SJY229" s="18"/>
      <c r="SJZ229" s="19"/>
      <c r="SKA229" s="28"/>
      <c r="SKB229" s="32"/>
      <c r="SKC229" s="20"/>
      <c r="SKD229" s="18"/>
      <c r="SKE229" s="19"/>
      <c r="SKF229" s="28"/>
      <c r="SKG229" s="32"/>
      <c r="SKH229" s="20"/>
      <c r="SKI229" s="18"/>
      <c r="SKJ229" s="19"/>
      <c r="SKK229" s="28"/>
      <c r="SKL229" s="32"/>
      <c r="SKM229" s="20"/>
      <c r="SKN229" s="18"/>
      <c r="SKO229" s="19"/>
      <c r="SKP229" s="28"/>
      <c r="SKQ229" s="32"/>
      <c r="SKR229" s="20"/>
      <c r="SKS229" s="18"/>
      <c r="SKT229" s="19"/>
      <c r="SKU229" s="28"/>
      <c r="SKV229" s="32"/>
      <c r="SKW229" s="20"/>
      <c r="SKX229" s="18"/>
      <c r="SKY229" s="19"/>
      <c r="SKZ229" s="28"/>
      <c r="SLA229" s="32"/>
      <c r="SLB229" s="20"/>
      <c r="SLC229" s="18"/>
      <c r="SLD229" s="19"/>
      <c r="SLE229" s="28"/>
      <c r="SLF229" s="32"/>
      <c r="SLG229" s="20"/>
      <c r="SLH229" s="18"/>
      <c r="SLI229" s="19"/>
      <c r="SLJ229" s="28"/>
      <c r="SLK229" s="32"/>
      <c r="SLL229" s="20"/>
      <c r="SLM229" s="18"/>
      <c r="SLN229" s="19"/>
      <c r="SLO229" s="28"/>
      <c r="SLP229" s="32"/>
      <c r="SLQ229" s="20"/>
      <c r="SLR229" s="18"/>
      <c r="SLS229" s="19"/>
      <c r="SLT229" s="28"/>
      <c r="SLU229" s="32"/>
      <c r="SLV229" s="20"/>
      <c r="SLW229" s="18"/>
      <c r="SLX229" s="19"/>
      <c r="SLY229" s="28"/>
      <c r="SLZ229" s="32"/>
      <c r="SMA229" s="20"/>
      <c r="SMB229" s="18"/>
      <c r="SMC229" s="19"/>
      <c r="SMD229" s="28"/>
      <c r="SME229" s="32"/>
      <c r="SMF229" s="20"/>
      <c r="SMG229" s="18"/>
      <c r="SMH229" s="19"/>
      <c r="SMI229" s="28"/>
      <c r="SMJ229" s="32"/>
      <c r="SMK229" s="20"/>
      <c r="SML229" s="18"/>
      <c r="SMM229" s="19"/>
      <c r="SMN229" s="28"/>
      <c r="SMO229" s="32"/>
      <c r="SMP229" s="20"/>
      <c r="SMQ229" s="18"/>
      <c r="SMR229" s="19"/>
      <c r="SMS229" s="28"/>
      <c r="SMT229" s="32"/>
      <c r="SMU229" s="20"/>
      <c r="SMV229" s="18"/>
      <c r="SMW229" s="19"/>
      <c r="SMX229" s="28"/>
      <c r="SMY229" s="32"/>
      <c r="SMZ229" s="20"/>
      <c r="SNA229" s="18"/>
      <c r="SNB229" s="19"/>
      <c r="SNC229" s="28"/>
      <c r="SND229" s="32"/>
      <c r="SNE229" s="20"/>
      <c r="SNF229" s="18"/>
      <c r="SNG229" s="19"/>
      <c r="SNH229" s="28"/>
      <c r="SNI229" s="32"/>
      <c r="SNJ229" s="20"/>
      <c r="SNK229" s="18"/>
      <c r="SNL229" s="19"/>
      <c r="SNM229" s="28"/>
      <c r="SNN229" s="32"/>
      <c r="SNO229" s="20"/>
      <c r="SNP229" s="18"/>
      <c r="SNQ229" s="19"/>
      <c r="SNR229" s="28"/>
      <c r="SNS229" s="32"/>
      <c r="SNT229" s="20"/>
      <c r="SNU229" s="18"/>
      <c r="SNV229" s="19"/>
      <c r="SNW229" s="28"/>
      <c r="SNX229" s="32"/>
      <c r="SNY229" s="20"/>
      <c r="SNZ229" s="18"/>
      <c r="SOA229" s="19"/>
      <c r="SOB229" s="28"/>
      <c r="SOC229" s="32"/>
      <c r="SOD229" s="20"/>
      <c r="SOE229" s="18"/>
      <c r="SOF229" s="19"/>
      <c r="SOG229" s="28"/>
      <c r="SOH229" s="32"/>
      <c r="SOI229" s="20"/>
      <c r="SOJ229" s="18"/>
      <c r="SOK229" s="19"/>
      <c r="SOL229" s="28"/>
      <c r="SOM229" s="32"/>
      <c r="SON229" s="20"/>
      <c r="SOO229" s="18"/>
      <c r="SOP229" s="19"/>
      <c r="SOQ229" s="28"/>
      <c r="SOR229" s="32"/>
      <c r="SOS229" s="20"/>
      <c r="SOT229" s="18"/>
      <c r="SOU229" s="19"/>
      <c r="SOV229" s="28"/>
      <c r="SOW229" s="32"/>
      <c r="SOX229" s="20"/>
      <c r="SOY229" s="18"/>
      <c r="SOZ229" s="19"/>
      <c r="SPA229" s="28"/>
      <c r="SPB229" s="32"/>
      <c r="SPC229" s="20"/>
      <c r="SPD229" s="18"/>
      <c r="SPE229" s="19"/>
      <c r="SPF229" s="28"/>
      <c r="SPG229" s="32"/>
      <c r="SPH229" s="20"/>
      <c r="SPI229" s="18"/>
      <c r="SPJ229" s="19"/>
      <c r="SPK229" s="28"/>
      <c r="SPL229" s="32"/>
      <c r="SPM229" s="20"/>
      <c r="SPN229" s="18"/>
      <c r="SPO229" s="19"/>
      <c r="SPP229" s="28"/>
      <c r="SPQ229" s="32"/>
      <c r="SPR229" s="20"/>
      <c r="SPS229" s="18"/>
      <c r="SPT229" s="19"/>
      <c r="SPU229" s="28"/>
      <c r="SPV229" s="32"/>
      <c r="SPW229" s="20"/>
      <c r="SPX229" s="18"/>
      <c r="SPY229" s="19"/>
      <c r="SPZ229" s="28"/>
      <c r="SQA229" s="32"/>
      <c r="SQB229" s="20"/>
      <c r="SQC229" s="18"/>
      <c r="SQD229" s="19"/>
      <c r="SQE229" s="28"/>
      <c r="SQF229" s="32"/>
      <c r="SQG229" s="20"/>
      <c r="SQH229" s="18"/>
      <c r="SQI229" s="19"/>
      <c r="SQJ229" s="28"/>
      <c r="SQK229" s="32"/>
      <c r="SQL229" s="20"/>
      <c r="SQM229" s="18"/>
      <c r="SQN229" s="19"/>
      <c r="SQO229" s="28"/>
      <c r="SQP229" s="32"/>
      <c r="SQQ229" s="20"/>
      <c r="SQR229" s="18"/>
      <c r="SQS229" s="19"/>
      <c r="SQT229" s="28"/>
      <c r="SQU229" s="32"/>
      <c r="SQV229" s="20"/>
      <c r="SQW229" s="18"/>
      <c r="SQX229" s="19"/>
      <c r="SQY229" s="28"/>
      <c r="SQZ229" s="32"/>
      <c r="SRA229" s="20"/>
      <c r="SRB229" s="18"/>
      <c r="SRC229" s="19"/>
      <c r="SRD229" s="28"/>
      <c r="SRE229" s="32"/>
      <c r="SRF229" s="20"/>
      <c r="SRG229" s="18"/>
      <c r="SRH229" s="19"/>
      <c r="SRI229" s="28"/>
      <c r="SRJ229" s="32"/>
      <c r="SRK229" s="20"/>
      <c r="SRL229" s="18"/>
      <c r="SRM229" s="19"/>
      <c r="SRN229" s="28"/>
      <c r="SRO229" s="32"/>
      <c r="SRP229" s="20"/>
      <c r="SRQ229" s="18"/>
      <c r="SRR229" s="19"/>
      <c r="SRS229" s="28"/>
      <c r="SRT229" s="32"/>
      <c r="SRU229" s="20"/>
      <c r="SRV229" s="18"/>
      <c r="SRW229" s="19"/>
      <c r="SRX229" s="28"/>
      <c r="SRY229" s="32"/>
      <c r="SRZ229" s="20"/>
      <c r="SSA229" s="18"/>
      <c r="SSB229" s="19"/>
      <c r="SSC229" s="28"/>
      <c r="SSD229" s="32"/>
      <c r="SSE229" s="20"/>
      <c r="SSF229" s="18"/>
      <c r="SSG229" s="19"/>
      <c r="SSH229" s="28"/>
      <c r="SSI229" s="32"/>
      <c r="SSJ229" s="20"/>
      <c r="SSK229" s="18"/>
      <c r="SSL229" s="19"/>
      <c r="SSM229" s="28"/>
      <c r="SSN229" s="32"/>
      <c r="SSO229" s="20"/>
      <c r="SSP229" s="18"/>
      <c r="SSQ229" s="19"/>
      <c r="SSR229" s="28"/>
      <c r="SSS229" s="32"/>
      <c r="SST229" s="20"/>
      <c r="SSU229" s="18"/>
      <c r="SSV229" s="19"/>
      <c r="SSW229" s="28"/>
      <c r="SSX229" s="32"/>
      <c r="SSY229" s="20"/>
      <c r="SSZ229" s="18"/>
      <c r="STA229" s="19"/>
      <c r="STB229" s="28"/>
      <c r="STC229" s="32"/>
      <c r="STD229" s="20"/>
      <c r="STE229" s="18"/>
      <c r="STF229" s="19"/>
      <c r="STG229" s="28"/>
      <c r="STH229" s="32"/>
      <c r="STI229" s="20"/>
      <c r="STJ229" s="18"/>
      <c r="STK229" s="19"/>
      <c r="STL229" s="28"/>
      <c r="STM229" s="32"/>
      <c r="STN229" s="20"/>
      <c r="STO229" s="18"/>
      <c r="STP229" s="19"/>
      <c r="STQ229" s="28"/>
      <c r="STR229" s="32"/>
      <c r="STS229" s="20"/>
      <c r="STT229" s="18"/>
      <c r="STU229" s="19"/>
      <c r="STV229" s="28"/>
      <c r="STW229" s="32"/>
      <c r="STX229" s="20"/>
      <c r="STY229" s="18"/>
      <c r="STZ229" s="19"/>
      <c r="SUA229" s="28"/>
      <c r="SUB229" s="32"/>
      <c r="SUC229" s="20"/>
      <c r="SUD229" s="18"/>
      <c r="SUE229" s="19"/>
      <c r="SUF229" s="28"/>
      <c r="SUG229" s="32"/>
      <c r="SUH229" s="20"/>
      <c r="SUI229" s="18"/>
      <c r="SUJ229" s="19"/>
      <c r="SUK229" s="28"/>
      <c r="SUL229" s="32"/>
      <c r="SUM229" s="20"/>
      <c r="SUN229" s="18"/>
      <c r="SUO229" s="19"/>
      <c r="SUP229" s="28"/>
      <c r="SUQ229" s="32"/>
      <c r="SUR229" s="20"/>
      <c r="SUS229" s="18"/>
      <c r="SUT229" s="19"/>
      <c r="SUU229" s="28"/>
      <c r="SUV229" s="32"/>
      <c r="SUW229" s="20"/>
      <c r="SUX229" s="18"/>
      <c r="SUY229" s="19"/>
      <c r="SUZ229" s="28"/>
      <c r="SVA229" s="32"/>
      <c r="SVB229" s="20"/>
      <c r="SVC229" s="18"/>
      <c r="SVD229" s="19"/>
      <c r="SVE229" s="28"/>
      <c r="SVF229" s="32"/>
      <c r="SVG229" s="20"/>
      <c r="SVH229" s="18"/>
      <c r="SVI229" s="19"/>
      <c r="SVJ229" s="28"/>
      <c r="SVK229" s="32"/>
      <c r="SVL229" s="20"/>
      <c r="SVM229" s="18"/>
      <c r="SVN229" s="19"/>
      <c r="SVO229" s="28"/>
      <c r="SVP229" s="32"/>
      <c r="SVQ229" s="20"/>
      <c r="SVR229" s="18"/>
      <c r="SVS229" s="19"/>
      <c r="SVT229" s="28"/>
      <c r="SVU229" s="32"/>
      <c r="SVV229" s="20"/>
      <c r="SVW229" s="18"/>
      <c r="SVX229" s="19"/>
      <c r="SVY229" s="28"/>
      <c r="SVZ229" s="32"/>
      <c r="SWA229" s="20"/>
      <c r="SWB229" s="18"/>
      <c r="SWC229" s="19"/>
      <c r="SWD229" s="28"/>
      <c r="SWE229" s="32"/>
      <c r="SWF229" s="20"/>
      <c r="SWG229" s="18"/>
      <c r="SWH229" s="19"/>
      <c r="SWI229" s="28"/>
      <c r="SWJ229" s="32"/>
      <c r="SWK229" s="20"/>
      <c r="SWL229" s="18"/>
      <c r="SWM229" s="19"/>
      <c r="SWN229" s="28"/>
      <c r="SWO229" s="32"/>
      <c r="SWP229" s="20"/>
      <c r="SWQ229" s="18"/>
      <c r="SWR229" s="19"/>
      <c r="SWS229" s="28"/>
      <c r="SWT229" s="32"/>
      <c r="SWU229" s="20"/>
      <c r="SWV229" s="18"/>
      <c r="SWW229" s="19"/>
      <c r="SWX229" s="28"/>
      <c r="SWY229" s="32"/>
      <c r="SWZ229" s="20"/>
      <c r="SXA229" s="18"/>
      <c r="SXB229" s="19"/>
      <c r="SXC229" s="28"/>
      <c r="SXD229" s="32"/>
      <c r="SXE229" s="20"/>
      <c r="SXF229" s="18"/>
      <c r="SXG229" s="19"/>
      <c r="SXH229" s="28"/>
      <c r="SXI229" s="32"/>
      <c r="SXJ229" s="20"/>
      <c r="SXK229" s="18"/>
      <c r="SXL229" s="19"/>
      <c r="SXM229" s="28"/>
      <c r="SXN229" s="32"/>
      <c r="SXO229" s="20"/>
      <c r="SXP229" s="18"/>
      <c r="SXQ229" s="19"/>
      <c r="SXR229" s="28"/>
      <c r="SXS229" s="32"/>
      <c r="SXT229" s="20"/>
      <c r="SXU229" s="18"/>
      <c r="SXV229" s="19"/>
      <c r="SXW229" s="28"/>
      <c r="SXX229" s="32"/>
      <c r="SXY229" s="20"/>
      <c r="SXZ229" s="18"/>
      <c r="SYA229" s="19"/>
      <c r="SYB229" s="28"/>
      <c r="SYC229" s="32"/>
      <c r="SYD229" s="20"/>
      <c r="SYE229" s="18"/>
      <c r="SYF229" s="19"/>
      <c r="SYG229" s="28"/>
      <c r="SYH229" s="32"/>
      <c r="SYI229" s="20"/>
      <c r="SYJ229" s="18"/>
      <c r="SYK229" s="19"/>
      <c r="SYL229" s="28"/>
      <c r="SYM229" s="32"/>
      <c r="SYN229" s="20"/>
      <c r="SYO229" s="18"/>
      <c r="SYP229" s="19"/>
      <c r="SYQ229" s="28"/>
      <c r="SYR229" s="32"/>
      <c r="SYS229" s="20"/>
      <c r="SYT229" s="18"/>
      <c r="SYU229" s="19"/>
      <c r="SYV229" s="28"/>
      <c r="SYW229" s="32"/>
      <c r="SYX229" s="20"/>
      <c r="SYY229" s="18"/>
      <c r="SYZ229" s="19"/>
      <c r="SZA229" s="28"/>
      <c r="SZB229" s="32"/>
      <c r="SZC229" s="20"/>
      <c r="SZD229" s="18"/>
      <c r="SZE229" s="19"/>
      <c r="SZF229" s="28"/>
      <c r="SZG229" s="32"/>
      <c r="SZH229" s="20"/>
      <c r="SZI229" s="18"/>
      <c r="SZJ229" s="19"/>
      <c r="SZK229" s="28"/>
      <c r="SZL229" s="32"/>
      <c r="SZM229" s="20"/>
      <c r="SZN229" s="18"/>
      <c r="SZO229" s="19"/>
      <c r="SZP229" s="28"/>
      <c r="SZQ229" s="32"/>
      <c r="SZR229" s="20"/>
      <c r="SZS229" s="18"/>
      <c r="SZT229" s="19"/>
      <c r="SZU229" s="28"/>
      <c r="SZV229" s="32"/>
      <c r="SZW229" s="20"/>
      <c r="SZX229" s="18"/>
      <c r="SZY229" s="19"/>
      <c r="SZZ229" s="28"/>
      <c r="TAA229" s="32"/>
      <c r="TAB229" s="20"/>
      <c r="TAC229" s="18"/>
      <c r="TAD229" s="19"/>
      <c r="TAE229" s="28"/>
      <c r="TAF229" s="32"/>
      <c r="TAG229" s="20"/>
      <c r="TAH229" s="18"/>
      <c r="TAI229" s="19"/>
      <c r="TAJ229" s="28"/>
      <c r="TAK229" s="32"/>
      <c r="TAL229" s="20"/>
      <c r="TAM229" s="18"/>
      <c r="TAN229" s="19"/>
      <c r="TAO229" s="28"/>
      <c r="TAP229" s="32"/>
      <c r="TAQ229" s="20"/>
      <c r="TAR229" s="18"/>
      <c r="TAS229" s="19"/>
      <c r="TAT229" s="28"/>
      <c r="TAU229" s="32"/>
      <c r="TAV229" s="20"/>
      <c r="TAW229" s="18"/>
      <c r="TAX229" s="19"/>
      <c r="TAY229" s="28"/>
      <c r="TAZ229" s="32"/>
      <c r="TBA229" s="20"/>
      <c r="TBB229" s="18"/>
      <c r="TBC229" s="19"/>
      <c r="TBD229" s="28"/>
      <c r="TBE229" s="32"/>
      <c r="TBF229" s="20"/>
      <c r="TBG229" s="18"/>
      <c r="TBH229" s="19"/>
      <c r="TBI229" s="28"/>
      <c r="TBJ229" s="32"/>
      <c r="TBK229" s="20"/>
      <c r="TBL229" s="18"/>
      <c r="TBM229" s="19"/>
      <c r="TBN229" s="28"/>
      <c r="TBO229" s="32"/>
      <c r="TBP229" s="20"/>
      <c r="TBQ229" s="18"/>
      <c r="TBR229" s="19"/>
      <c r="TBS229" s="28"/>
      <c r="TBT229" s="32"/>
      <c r="TBU229" s="20"/>
      <c r="TBV229" s="18"/>
      <c r="TBW229" s="19"/>
      <c r="TBX229" s="28"/>
      <c r="TBY229" s="32"/>
      <c r="TBZ229" s="20"/>
      <c r="TCA229" s="18"/>
      <c r="TCB229" s="19"/>
      <c r="TCC229" s="28"/>
      <c r="TCD229" s="32"/>
      <c r="TCE229" s="20"/>
      <c r="TCF229" s="18"/>
      <c r="TCG229" s="19"/>
      <c r="TCH229" s="28"/>
      <c r="TCI229" s="32"/>
      <c r="TCJ229" s="20"/>
      <c r="TCK229" s="18"/>
      <c r="TCL229" s="19"/>
      <c r="TCM229" s="28"/>
      <c r="TCN229" s="32"/>
      <c r="TCO229" s="20"/>
      <c r="TCP229" s="18"/>
      <c r="TCQ229" s="19"/>
      <c r="TCR229" s="28"/>
      <c r="TCS229" s="32"/>
      <c r="TCT229" s="20"/>
      <c r="TCU229" s="18"/>
      <c r="TCV229" s="19"/>
      <c r="TCW229" s="28"/>
      <c r="TCX229" s="32"/>
      <c r="TCY229" s="20"/>
      <c r="TCZ229" s="18"/>
      <c r="TDA229" s="19"/>
      <c r="TDB229" s="28"/>
      <c r="TDC229" s="32"/>
      <c r="TDD229" s="20"/>
      <c r="TDE229" s="18"/>
      <c r="TDF229" s="19"/>
      <c r="TDG229" s="28"/>
      <c r="TDH229" s="32"/>
      <c r="TDI229" s="20"/>
      <c r="TDJ229" s="18"/>
      <c r="TDK229" s="19"/>
      <c r="TDL229" s="28"/>
      <c r="TDM229" s="32"/>
      <c r="TDN229" s="20"/>
      <c r="TDO229" s="18"/>
      <c r="TDP229" s="19"/>
      <c r="TDQ229" s="28"/>
      <c r="TDR229" s="32"/>
      <c r="TDS229" s="20"/>
      <c r="TDT229" s="18"/>
      <c r="TDU229" s="19"/>
      <c r="TDV229" s="28"/>
      <c r="TDW229" s="32"/>
      <c r="TDX229" s="20"/>
      <c r="TDY229" s="18"/>
      <c r="TDZ229" s="19"/>
      <c r="TEA229" s="28"/>
      <c r="TEB229" s="32"/>
      <c r="TEC229" s="20"/>
      <c r="TED229" s="18"/>
      <c r="TEE229" s="19"/>
      <c r="TEF229" s="28"/>
      <c r="TEG229" s="32"/>
      <c r="TEH229" s="20"/>
      <c r="TEI229" s="18"/>
      <c r="TEJ229" s="19"/>
      <c r="TEK229" s="28"/>
      <c r="TEL229" s="32"/>
      <c r="TEM229" s="20"/>
      <c r="TEN229" s="18"/>
      <c r="TEO229" s="19"/>
      <c r="TEP229" s="28"/>
      <c r="TEQ229" s="32"/>
      <c r="TER229" s="20"/>
      <c r="TES229" s="18"/>
      <c r="TET229" s="19"/>
      <c r="TEU229" s="28"/>
      <c r="TEV229" s="32"/>
      <c r="TEW229" s="20"/>
      <c r="TEX229" s="18"/>
      <c r="TEY229" s="19"/>
      <c r="TEZ229" s="28"/>
      <c r="TFA229" s="32"/>
      <c r="TFB229" s="20"/>
      <c r="TFC229" s="18"/>
      <c r="TFD229" s="19"/>
      <c r="TFE229" s="28"/>
      <c r="TFF229" s="32"/>
      <c r="TFG229" s="20"/>
      <c r="TFH229" s="18"/>
      <c r="TFI229" s="19"/>
      <c r="TFJ229" s="28"/>
      <c r="TFK229" s="32"/>
      <c r="TFL229" s="20"/>
      <c r="TFM229" s="18"/>
      <c r="TFN229" s="19"/>
      <c r="TFO229" s="28"/>
      <c r="TFP229" s="32"/>
      <c r="TFQ229" s="20"/>
      <c r="TFR229" s="18"/>
      <c r="TFS229" s="19"/>
      <c r="TFT229" s="28"/>
      <c r="TFU229" s="32"/>
      <c r="TFV229" s="20"/>
      <c r="TFW229" s="18"/>
      <c r="TFX229" s="19"/>
      <c r="TFY229" s="28"/>
      <c r="TFZ229" s="32"/>
      <c r="TGA229" s="20"/>
      <c r="TGB229" s="18"/>
      <c r="TGC229" s="19"/>
      <c r="TGD229" s="28"/>
      <c r="TGE229" s="32"/>
      <c r="TGF229" s="20"/>
      <c r="TGG229" s="18"/>
      <c r="TGH229" s="19"/>
      <c r="TGI229" s="28"/>
      <c r="TGJ229" s="32"/>
      <c r="TGK229" s="20"/>
      <c r="TGL229" s="18"/>
      <c r="TGM229" s="19"/>
      <c r="TGN229" s="28"/>
      <c r="TGO229" s="32"/>
      <c r="TGP229" s="20"/>
      <c r="TGQ229" s="18"/>
      <c r="TGR229" s="19"/>
      <c r="TGS229" s="28"/>
      <c r="TGT229" s="32"/>
      <c r="TGU229" s="20"/>
      <c r="TGV229" s="18"/>
      <c r="TGW229" s="19"/>
      <c r="TGX229" s="28"/>
      <c r="TGY229" s="32"/>
      <c r="TGZ229" s="20"/>
      <c r="THA229" s="18"/>
      <c r="THB229" s="19"/>
      <c r="THC229" s="28"/>
      <c r="THD229" s="32"/>
      <c r="THE229" s="20"/>
      <c r="THF229" s="18"/>
      <c r="THG229" s="19"/>
      <c r="THH229" s="28"/>
      <c r="THI229" s="32"/>
      <c r="THJ229" s="20"/>
      <c r="THK229" s="18"/>
      <c r="THL229" s="19"/>
      <c r="THM229" s="28"/>
      <c r="THN229" s="32"/>
      <c r="THO229" s="20"/>
      <c r="THP229" s="18"/>
      <c r="THQ229" s="19"/>
      <c r="THR229" s="28"/>
      <c r="THS229" s="32"/>
      <c r="THT229" s="20"/>
      <c r="THU229" s="18"/>
      <c r="THV229" s="19"/>
      <c r="THW229" s="28"/>
      <c r="THX229" s="32"/>
      <c r="THY229" s="20"/>
      <c r="THZ229" s="18"/>
      <c r="TIA229" s="19"/>
      <c r="TIB229" s="28"/>
      <c r="TIC229" s="32"/>
      <c r="TID229" s="20"/>
      <c r="TIE229" s="18"/>
      <c r="TIF229" s="19"/>
      <c r="TIG229" s="28"/>
      <c r="TIH229" s="32"/>
      <c r="TII229" s="20"/>
      <c r="TIJ229" s="18"/>
      <c r="TIK229" s="19"/>
      <c r="TIL229" s="28"/>
      <c r="TIM229" s="32"/>
      <c r="TIN229" s="20"/>
      <c r="TIO229" s="18"/>
      <c r="TIP229" s="19"/>
      <c r="TIQ229" s="28"/>
      <c r="TIR229" s="32"/>
      <c r="TIS229" s="20"/>
      <c r="TIT229" s="18"/>
      <c r="TIU229" s="19"/>
      <c r="TIV229" s="28"/>
      <c r="TIW229" s="32"/>
      <c r="TIX229" s="20"/>
      <c r="TIY229" s="18"/>
      <c r="TIZ229" s="19"/>
      <c r="TJA229" s="28"/>
      <c r="TJB229" s="32"/>
      <c r="TJC229" s="20"/>
      <c r="TJD229" s="18"/>
      <c r="TJE229" s="19"/>
      <c r="TJF229" s="28"/>
      <c r="TJG229" s="32"/>
      <c r="TJH229" s="20"/>
      <c r="TJI229" s="18"/>
      <c r="TJJ229" s="19"/>
      <c r="TJK229" s="28"/>
      <c r="TJL229" s="32"/>
      <c r="TJM229" s="20"/>
      <c r="TJN229" s="18"/>
      <c r="TJO229" s="19"/>
      <c r="TJP229" s="28"/>
      <c r="TJQ229" s="32"/>
      <c r="TJR229" s="20"/>
      <c r="TJS229" s="18"/>
      <c r="TJT229" s="19"/>
      <c r="TJU229" s="28"/>
      <c r="TJV229" s="32"/>
      <c r="TJW229" s="20"/>
      <c r="TJX229" s="18"/>
      <c r="TJY229" s="19"/>
      <c r="TJZ229" s="28"/>
      <c r="TKA229" s="32"/>
      <c r="TKB229" s="20"/>
      <c r="TKC229" s="18"/>
      <c r="TKD229" s="19"/>
      <c r="TKE229" s="28"/>
      <c r="TKF229" s="32"/>
      <c r="TKG229" s="20"/>
      <c r="TKH229" s="18"/>
      <c r="TKI229" s="19"/>
      <c r="TKJ229" s="28"/>
      <c r="TKK229" s="32"/>
      <c r="TKL229" s="20"/>
      <c r="TKM229" s="18"/>
      <c r="TKN229" s="19"/>
      <c r="TKO229" s="28"/>
      <c r="TKP229" s="32"/>
      <c r="TKQ229" s="20"/>
      <c r="TKR229" s="18"/>
      <c r="TKS229" s="19"/>
      <c r="TKT229" s="28"/>
      <c r="TKU229" s="32"/>
      <c r="TKV229" s="20"/>
      <c r="TKW229" s="18"/>
      <c r="TKX229" s="19"/>
      <c r="TKY229" s="28"/>
      <c r="TKZ229" s="32"/>
      <c r="TLA229" s="20"/>
      <c r="TLB229" s="18"/>
      <c r="TLC229" s="19"/>
      <c r="TLD229" s="28"/>
      <c r="TLE229" s="32"/>
      <c r="TLF229" s="20"/>
      <c r="TLG229" s="18"/>
      <c r="TLH229" s="19"/>
      <c r="TLI229" s="28"/>
      <c r="TLJ229" s="32"/>
      <c r="TLK229" s="20"/>
      <c r="TLL229" s="18"/>
      <c r="TLM229" s="19"/>
      <c r="TLN229" s="28"/>
      <c r="TLO229" s="32"/>
      <c r="TLP229" s="20"/>
      <c r="TLQ229" s="18"/>
      <c r="TLR229" s="19"/>
      <c r="TLS229" s="28"/>
      <c r="TLT229" s="32"/>
      <c r="TLU229" s="20"/>
      <c r="TLV229" s="18"/>
      <c r="TLW229" s="19"/>
      <c r="TLX229" s="28"/>
      <c r="TLY229" s="32"/>
      <c r="TLZ229" s="20"/>
      <c r="TMA229" s="18"/>
      <c r="TMB229" s="19"/>
      <c r="TMC229" s="28"/>
      <c r="TMD229" s="32"/>
      <c r="TME229" s="20"/>
      <c r="TMF229" s="18"/>
      <c r="TMG229" s="19"/>
      <c r="TMH229" s="28"/>
      <c r="TMI229" s="32"/>
      <c r="TMJ229" s="20"/>
      <c r="TMK229" s="18"/>
      <c r="TML229" s="19"/>
      <c r="TMM229" s="28"/>
      <c r="TMN229" s="32"/>
      <c r="TMO229" s="20"/>
      <c r="TMP229" s="18"/>
      <c r="TMQ229" s="19"/>
      <c r="TMR229" s="28"/>
      <c r="TMS229" s="32"/>
      <c r="TMT229" s="20"/>
      <c r="TMU229" s="18"/>
      <c r="TMV229" s="19"/>
      <c r="TMW229" s="28"/>
      <c r="TMX229" s="32"/>
      <c r="TMY229" s="20"/>
      <c r="TMZ229" s="18"/>
      <c r="TNA229" s="19"/>
      <c r="TNB229" s="28"/>
      <c r="TNC229" s="32"/>
      <c r="TND229" s="20"/>
      <c r="TNE229" s="18"/>
      <c r="TNF229" s="19"/>
      <c r="TNG229" s="28"/>
      <c r="TNH229" s="32"/>
      <c r="TNI229" s="20"/>
      <c r="TNJ229" s="18"/>
      <c r="TNK229" s="19"/>
      <c r="TNL229" s="28"/>
      <c r="TNM229" s="32"/>
      <c r="TNN229" s="20"/>
      <c r="TNO229" s="18"/>
      <c r="TNP229" s="19"/>
      <c r="TNQ229" s="28"/>
      <c r="TNR229" s="32"/>
      <c r="TNS229" s="20"/>
      <c r="TNT229" s="18"/>
      <c r="TNU229" s="19"/>
      <c r="TNV229" s="28"/>
      <c r="TNW229" s="32"/>
      <c r="TNX229" s="20"/>
      <c r="TNY229" s="18"/>
      <c r="TNZ229" s="19"/>
      <c r="TOA229" s="28"/>
      <c r="TOB229" s="32"/>
      <c r="TOC229" s="20"/>
      <c r="TOD229" s="18"/>
      <c r="TOE229" s="19"/>
      <c r="TOF229" s="28"/>
      <c r="TOG229" s="32"/>
      <c r="TOH229" s="20"/>
      <c r="TOI229" s="18"/>
      <c r="TOJ229" s="19"/>
      <c r="TOK229" s="28"/>
      <c r="TOL229" s="32"/>
      <c r="TOM229" s="20"/>
      <c r="TON229" s="18"/>
      <c r="TOO229" s="19"/>
      <c r="TOP229" s="28"/>
      <c r="TOQ229" s="32"/>
      <c r="TOR229" s="20"/>
      <c r="TOS229" s="18"/>
      <c r="TOT229" s="19"/>
      <c r="TOU229" s="28"/>
      <c r="TOV229" s="32"/>
      <c r="TOW229" s="20"/>
      <c r="TOX229" s="18"/>
      <c r="TOY229" s="19"/>
      <c r="TOZ229" s="28"/>
      <c r="TPA229" s="32"/>
      <c r="TPB229" s="20"/>
      <c r="TPC229" s="18"/>
      <c r="TPD229" s="19"/>
      <c r="TPE229" s="28"/>
      <c r="TPF229" s="32"/>
      <c r="TPG229" s="20"/>
      <c r="TPH229" s="18"/>
      <c r="TPI229" s="19"/>
      <c r="TPJ229" s="28"/>
      <c r="TPK229" s="32"/>
      <c r="TPL229" s="20"/>
      <c r="TPM229" s="18"/>
      <c r="TPN229" s="19"/>
      <c r="TPO229" s="28"/>
      <c r="TPP229" s="32"/>
      <c r="TPQ229" s="20"/>
      <c r="TPR229" s="18"/>
      <c r="TPS229" s="19"/>
      <c r="TPT229" s="28"/>
      <c r="TPU229" s="32"/>
      <c r="TPV229" s="20"/>
      <c r="TPW229" s="18"/>
      <c r="TPX229" s="19"/>
      <c r="TPY229" s="28"/>
      <c r="TPZ229" s="32"/>
      <c r="TQA229" s="20"/>
      <c r="TQB229" s="18"/>
      <c r="TQC229" s="19"/>
      <c r="TQD229" s="28"/>
      <c r="TQE229" s="32"/>
      <c r="TQF229" s="20"/>
      <c r="TQG229" s="18"/>
      <c r="TQH229" s="19"/>
      <c r="TQI229" s="28"/>
      <c r="TQJ229" s="32"/>
      <c r="TQK229" s="20"/>
      <c r="TQL229" s="18"/>
      <c r="TQM229" s="19"/>
      <c r="TQN229" s="28"/>
      <c r="TQO229" s="32"/>
      <c r="TQP229" s="20"/>
      <c r="TQQ229" s="18"/>
      <c r="TQR229" s="19"/>
      <c r="TQS229" s="28"/>
      <c r="TQT229" s="32"/>
      <c r="TQU229" s="20"/>
      <c r="TQV229" s="18"/>
      <c r="TQW229" s="19"/>
      <c r="TQX229" s="28"/>
      <c r="TQY229" s="32"/>
      <c r="TQZ229" s="20"/>
      <c r="TRA229" s="18"/>
      <c r="TRB229" s="19"/>
      <c r="TRC229" s="28"/>
      <c r="TRD229" s="32"/>
      <c r="TRE229" s="20"/>
      <c r="TRF229" s="18"/>
      <c r="TRG229" s="19"/>
      <c r="TRH229" s="28"/>
      <c r="TRI229" s="32"/>
      <c r="TRJ229" s="20"/>
      <c r="TRK229" s="18"/>
      <c r="TRL229" s="19"/>
      <c r="TRM229" s="28"/>
      <c r="TRN229" s="32"/>
      <c r="TRO229" s="20"/>
      <c r="TRP229" s="18"/>
      <c r="TRQ229" s="19"/>
      <c r="TRR229" s="28"/>
      <c r="TRS229" s="32"/>
      <c r="TRT229" s="20"/>
      <c r="TRU229" s="18"/>
      <c r="TRV229" s="19"/>
      <c r="TRW229" s="28"/>
      <c r="TRX229" s="32"/>
      <c r="TRY229" s="20"/>
      <c r="TRZ229" s="18"/>
      <c r="TSA229" s="19"/>
      <c r="TSB229" s="28"/>
      <c r="TSC229" s="32"/>
      <c r="TSD229" s="20"/>
      <c r="TSE229" s="18"/>
      <c r="TSF229" s="19"/>
      <c r="TSG229" s="28"/>
      <c r="TSH229" s="32"/>
      <c r="TSI229" s="20"/>
      <c r="TSJ229" s="18"/>
      <c r="TSK229" s="19"/>
      <c r="TSL229" s="28"/>
      <c r="TSM229" s="32"/>
      <c r="TSN229" s="20"/>
      <c r="TSO229" s="18"/>
      <c r="TSP229" s="19"/>
      <c r="TSQ229" s="28"/>
      <c r="TSR229" s="32"/>
      <c r="TSS229" s="20"/>
      <c r="TST229" s="18"/>
      <c r="TSU229" s="19"/>
      <c r="TSV229" s="28"/>
      <c r="TSW229" s="32"/>
      <c r="TSX229" s="20"/>
      <c r="TSY229" s="18"/>
      <c r="TSZ229" s="19"/>
      <c r="TTA229" s="28"/>
      <c r="TTB229" s="32"/>
      <c r="TTC229" s="20"/>
      <c r="TTD229" s="18"/>
      <c r="TTE229" s="19"/>
      <c r="TTF229" s="28"/>
      <c r="TTG229" s="32"/>
      <c r="TTH229" s="20"/>
      <c r="TTI229" s="18"/>
      <c r="TTJ229" s="19"/>
      <c r="TTK229" s="28"/>
      <c r="TTL229" s="32"/>
      <c r="TTM229" s="20"/>
      <c r="TTN229" s="18"/>
      <c r="TTO229" s="19"/>
      <c r="TTP229" s="28"/>
      <c r="TTQ229" s="32"/>
      <c r="TTR229" s="20"/>
      <c r="TTS229" s="18"/>
      <c r="TTT229" s="19"/>
      <c r="TTU229" s="28"/>
      <c r="TTV229" s="32"/>
      <c r="TTW229" s="20"/>
      <c r="TTX229" s="18"/>
      <c r="TTY229" s="19"/>
      <c r="TTZ229" s="28"/>
      <c r="TUA229" s="32"/>
      <c r="TUB229" s="20"/>
      <c r="TUC229" s="18"/>
      <c r="TUD229" s="19"/>
      <c r="TUE229" s="28"/>
      <c r="TUF229" s="32"/>
      <c r="TUG229" s="20"/>
      <c r="TUH229" s="18"/>
      <c r="TUI229" s="19"/>
      <c r="TUJ229" s="28"/>
      <c r="TUK229" s="32"/>
      <c r="TUL229" s="20"/>
      <c r="TUM229" s="18"/>
      <c r="TUN229" s="19"/>
      <c r="TUO229" s="28"/>
      <c r="TUP229" s="32"/>
      <c r="TUQ229" s="20"/>
      <c r="TUR229" s="18"/>
      <c r="TUS229" s="19"/>
      <c r="TUT229" s="28"/>
      <c r="TUU229" s="32"/>
      <c r="TUV229" s="20"/>
      <c r="TUW229" s="18"/>
      <c r="TUX229" s="19"/>
      <c r="TUY229" s="28"/>
      <c r="TUZ229" s="32"/>
      <c r="TVA229" s="20"/>
      <c r="TVB229" s="18"/>
      <c r="TVC229" s="19"/>
      <c r="TVD229" s="28"/>
      <c r="TVE229" s="32"/>
      <c r="TVF229" s="20"/>
      <c r="TVG229" s="18"/>
      <c r="TVH229" s="19"/>
      <c r="TVI229" s="28"/>
      <c r="TVJ229" s="32"/>
      <c r="TVK229" s="20"/>
      <c r="TVL229" s="18"/>
      <c r="TVM229" s="19"/>
      <c r="TVN229" s="28"/>
      <c r="TVO229" s="32"/>
      <c r="TVP229" s="20"/>
      <c r="TVQ229" s="18"/>
      <c r="TVR229" s="19"/>
      <c r="TVS229" s="28"/>
      <c r="TVT229" s="32"/>
      <c r="TVU229" s="20"/>
      <c r="TVV229" s="18"/>
      <c r="TVW229" s="19"/>
      <c r="TVX229" s="28"/>
      <c r="TVY229" s="32"/>
      <c r="TVZ229" s="20"/>
      <c r="TWA229" s="18"/>
      <c r="TWB229" s="19"/>
      <c r="TWC229" s="28"/>
      <c r="TWD229" s="32"/>
      <c r="TWE229" s="20"/>
      <c r="TWF229" s="18"/>
      <c r="TWG229" s="19"/>
      <c r="TWH229" s="28"/>
      <c r="TWI229" s="32"/>
      <c r="TWJ229" s="20"/>
      <c r="TWK229" s="18"/>
      <c r="TWL229" s="19"/>
      <c r="TWM229" s="28"/>
      <c r="TWN229" s="32"/>
      <c r="TWO229" s="20"/>
      <c r="TWP229" s="18"/>
      <c r="TWQ229" s="19"/>
      <c r="TWR229" s="28"/>
      <c r="TWS229" s="32"/>
      <c r="TWT229" s="20"/>
      <c r="TWU229" s="18"/>
      <c r="TWV229" s="19"/>
      <c r="TWW229" s="28"/>
      <c r="TWX229" s="32"/>
      <c r="TWY229" s="20"/>
      <c r="TWZ229" s="18"/>
      <c r="TXA229" s="19"/>
      <c r="TXB229" s="28"/>
      <c r="TXC229" s="32"/>
      <c r="TXD229" s="20"/>
      <c r="TXE229" s="18"/>
      <c r="TXF229" s="19"/>
      <c r="TXG229" s="28"/>
      <c r="TXH229" s="32"/>
      <c r="TXI229" s="20"/>
      <c r="TXJ229" s="18"/>
      <c r="TXK229" s="19"/>
      <c r="TXL229" s="28"/>
      <c r="TXM229" s="32"/>
      <c r="TXN229" s="20"/>
      <c r="TXO229" s="18"/>
      <c r="TXP229" s="19"/>
      <c r="TXQ229" s="28"/>
      <c r="TXR229" s="32"/>
      <c r="TXS229" s="20"/>
      <c r="TXT229" s="18"/>
      <c r="TXU229" s="19"/>
      <c r="TXV229" s="28"/>
      <c r="TXW229" s="32"/>
      <c r="TXX229" s="20"/>
      <c r="TXY229" s="18"/>
      <c r="TXZ229" s="19"/>
      <c r="TYA229" s="28"/>
      <c r="TYB229" s="32"/>
      <c r="TYC229" s="20"/>
      <c r="TYD229" s="18"/>
      <c r="TYE229" s="19"/>
      <c r="TYF229" s="28"/>
      <c r="TYG229" s="32"/>
      <c r="TYH229" s="20"/>
      <c r="TYI229" s="18"/>
      <c r="TYJ229" s="19"/>
      <c r="TYK229" s="28"/>
      <c r="TYL229" s="32"/>
      <c r="TYM229" s="20"/>
      <c r="TYN229" s="18"/>
      <c r="TYO229" s="19"/>
      <c r="TYP229" s="28"/>
      <c r="TYQ229" s="32"/>
      <c r="TYR229" s="20"/>
      <c r="TYS229" s="18"/>
      <c r="TYT229" s="19"/>
      <c r="TYU229" s="28"/>
      <c r="TYV229" s="32"/>
      <c r="TYW229" s="20"/>
      <c r="TYX229" s="18"/>
      <c r="TYY229" s="19"/>
      <c r="TYZ229" s="28"/>
      <c r="TZA229" s="32"/>
      <c r="TZB229" s="20"/>
      <c r="TZC229" s="18"/>
      <c r="TZD229" s="19"/>
      <c r="TZE229" s="28"/>
      <c r="TZF229" s="32"/>
      <c r="TZG229" s="20"/>
      <c r="TZH229" s="18"/>
      <c r="TZI229" s="19"/>
      <c r="TZJ229" s="28"/>
      <c r="TZK229" s="32"/>
      <c r="TZL229" s="20"/>
      <c r="TZM229" s="18"/>
      <c r="TZN229" s="19"/>
      <c r="TZO229" s="28"/>
      <c r="TZP229" s="32"/>
      <c r="TZQ229" s="20"/>
      <c r="TZR229" s="18"/>
      <c r="TZS229" s="19"/>
      <c r="TZT229" s="28"/>
      <c r="TZU229" s="32"/>
      <c r="TZV229" s="20"/>
      <c r="TZW229" s="18"/>
      <c r="TZX229" s="19"/>
      <c r="TZY229" s="28"/>
      <c r="TZZ229" s="32"/>
      <c r="UAA229" s="20"/>
      <c r="UAB229" s="18"/>
      <c r="UAC229" s="19"/>
      <c r="UAD229" s="28"/>
      <c r="UAE229" s="32"/>
      <c r="UAF229" s="20"/>
      <c r="UAG229" s="18"/>
      <c r="UAH229" s="19"/>
      <c r="UAI229" s="28"/>
      <c r="UAJ229" s="32"/>
      <c r="UAK229" s="20"/>
      <c r="UAL229" s="18"/>
      <c r="UAM229" s="19"/>
      <c r="UAN229" s="28"/>
      <c r="UAO229" s="32"/>
      <c r="UAP229" s="20"/>
      <c r="UAQ229" s="18"/>
      <c r="UAR229" s="19"/>
      <c r="UAS229" s="28"/>
      <c r="UAT229" s="32"/>
      <c r="UAU229" s="20"/>
      <c r="UAV229" s="18"/>
      <c r="UAW229" s="19"/>
      <c r="UAX229" s="28"/>
      <c r="UAY229" s="32"/>
      <c r="UAZ229" s="20"/>
      <c r="UBA229" s="18"/>
      <c r="UBB229" s="19"/>
      <c r="UBC229" s="28"/>
      <c r="UBD229" s="32"/>
      <c r="UBE229" s="20"/>
      <c r="UBF229" s="18"/>
      <c r="UBG229" s="19"/>
      <c r="UBH229" s="28"/>
      <c r="UBI229" s="32"/>
      <c r="UBJ229" s="20"/>
      <c r="UBK229" s="18"/>
      <c r="UBL229" s="19"/>
      <c r="UBM229" s="28"/>
      <c r="UBN229" s="32"/>
      <c r="UBO229" s="20"/>
      <c r="UBP229" s="18"/>
      <c r="UBQ229" s="19"/>
      <c r="UBR229" s="28"/>
      <c r="UBS229" s="32"/>
      <c r="UBT229" s="20"/>
      <c r="UBU229" s="18"/>
      <c r="UBV229" s="19"/>
      <c r="UBW229" s="28"/>
      <c r="UBX229" s="32"/>
      <c r="UBY229" s="20"/>
      <c r="UBZ229" s="18"/>
      <c r="UCA229" s="19"/>
      <c r="UCB229" s="28"/>
      <c r="UCC229" s="32"/>
      <c r="UCD229" s="20"/>
      <c r="UCE229" s="18"/>
      <c r="UCF229" s="19"/>
      <c r="UCG229" s="28"/>
      <c r="UCH229" s="32"/>
      <c r="UCI229" s="20"/>
      <c r="UCJ229" s="18"/>
      <c r="UCK229" s="19"/>
      <c r="UCL229" s="28"/>
      <c r="UCM229" s="32"/>
      <c r="UCN229" s="20"/>
      <c r="UCO229" s="18"/>
      <c r="UCP229" s="19"/>
      <c r="UCQ229" s="28"/>
      <c r="UCR229" s="32"/>
      <c r="UCS229" s="20"/>
      <c r="UCT229" s="18"/>
      <c r="UCU229" s="19"/>
      <c r="UCV229" s="28"/>
      <c r="UCW229" s="32"/>
      <c r="UCX229" s="20"/>
      <c r="UCY229" s="18"/>
      <c r="UCZ229" s="19"/>
      <c r="UDA229" s="28"/>
      <c r="UDB229" s="32"/>
      <c r="UDC229" s="20"/>
      <c r="UDD229" s="18"/>
      <c r="UDE229" s="19"/>
      <c r="UDF229" s="28"/>
      <c r="UDG229" s="32"/>
      <c r="UDH229" s="20"/>
      <c r="UDI229" s="18"/>
      <c r="UDJ229" s="19"/>
      <c r="UDK229" s="28"/>
      <c r="UDL229" s="32"/>
      <c r="UDM229" s="20"/>
      <c r="UDN229" s="18"/>
      <c r="UDO229" s="19"/>
      <c r="UDP229" s="28"/>
      <c r="UDQ229" s="32"/>
      <c r="UDR229" s="20"/>
      <c r="UDS229" s="18"/>
      <c r="UDT229" s="19"/>
      <c r="UDU229" s="28"/>
      <c r="UDV229" s="32"/>
      <c r="UDW229" s="20"/>
      <c r="UDX229" s="18"/>
      <c r="UDY229" s="19"/>
      <c r="UDZ229" s="28"/>
      <c r="UEA229" s="32"/>
      <c r="UEB229" s="20"/>
      <c r="UEC229" s="18"/>
      <c r="UED229" s="19"/>
      <c r="UEE229" s="28"/>
      <c r="UEF229" s="32"/>
      <c r="UEG229" s="20"/>
      <c r="UEH229" s="18"/>
      <c r="UEI229" s="19"/>
      <c r="UEJ229" s="28"/>
      <c r="UEK229" s="32"/>
      <c r="UEL229" s="20"/>
      <c r="UEM229" s="18"/>
      <c r="UEN229" s="19"/>
      <c r="UEO229" s="28"/>
      <c r="UEP229" s="32"/>
      <c r="UEQ229" s="20"/>
      <c r="UER229" s="18"/>
      <c r="UES229" s="19"/>
      <c r="UET229" s="28"/>
      <c r="UEU229" s="32"/>
      <c r="UEV229" s="20"/>
      <c r="UEW229" s="18"/>
      <c r="UEX229" s="19"/>
      <c r="UEY229" s="28"/>
      <c r="UEZ229" s="32"/>
      <c r="UFA229" s="20"/>
      <c r="UFB229" s="18"/>
      <c r="UFC229" s="19"/>
      <c r="UFD229" s="28"/>
      <c r="UFE229" s="32"/>
      <c r="UFF229" s="20"/>
      <c r="UFG229" s="18"/>
      <c r="UFH229" s="19"/>
      <c r="UFI229" s="28"/>
      <c r="UFJ229" s="32"/>
      <c r="UFK229" s="20"/>
      <c r="UFL229" s="18"/>
      <c r="UFM229" s="19"/>
      <c r="UFN229" s="28"/>
      <c r="UFO229" s="32"/>
      <c r="UFP229" s="20"/>
      <c r="UFQ229" s="18"/>
      <c r="UFR229" s="19"/>
      <c r="UFS229" s="28"/>
      <c r="UFT229" s="32"/>
      <c r="UFU229" s="20"/>
      <c r="UFV229" s="18"/>
      <c r="UFW229" s="19"/>
      <c r="UFX229" s="28"/>
      <c r="UFY229" s="32"/>
      <c r="UFZ229" s="20"/>
      <c r="UGA229" s="18"/>
      <c r="UGB229" s="19"/>
      <c r="UGC229" s="28"/>
      <c r="UGD229" s="32"/>
      <c r="UGE229" s="20"/>
      <c r="UGF229" s="18"/>
      <c r="UGG229" s="19"/>
      <c r="UGH229" s="28"/>
      <c r="UGI229" s="32"/>
      <c r="UGJ229" s="20"/>
      <c r="UGK229" s="18"/>
      <c r="UGL229" s="19"/>
      <c r="UGM229" s="28"/>
      <c r="UGN229" s="32"/>
      <c r="UGO229" s="20"/>
      <c r="UGP229" s="18"/>
      <c r="UGQ229" s="19"/>
      <c r="UGR229" s="28"/>
      <c r="UGS229" s="32"/>
      <c r="UGT229" s="20"/>
      <c r="UGU229" s="18"/>
      <c r="UGV229" s="19"/>
      <c r="UGW229" s="28"/>
      <c r="UGX229" s="32"/>
      <c r="UGY229" s="20"/>
      <c r="UGZ229" s="18"/>
      <c r="UHA229" s="19"/>
      <c r="UHB229" s="28"/>
      <c r="UHC229" s="32"/>
      <c r="UHD229" s="20"/>
      <c r="UHE229" s="18"/>
      <c r="UHF229" s="19"/>
      <c r="UHG229" s="28"/>
      <c r="UHH229" s="32"/>
      <c r="UHI229" s="20"/>
      <c r="UHJ229" s="18"/>
      <c r="UHK229" s="19"/>
      <c r="UHL229" s="28"/>
      <c r="UHM229" s="32"/>
      <c r="UHN229" s="20"/>
      <c r="UHO229" s="18"/>
      <c r="UHP229" s="19"/>
      <c r="UHQ229" s="28"/>
      <c r="UHR229" s="32"/>
      <c r="UHS229" s="20"/>
      <c r="UHT229" s="18"/>
      <c r="UHU229" s="19"/>
      <c r="UHV229" s="28"/>
      <c r="UHW229" s="32"/>
      <c r="UHX229" s="20"/>
      <c r="UHY229" s="18"/>
      <c r="UHZ229" s="19"/>
      <c r="UIA229" s="28"/>
      <c r="UIB229" s="32"/>
      <c r="UIC229" s="20"/>
      <c r="UID229" s="18"/>
      <c r="UIE229" s="19"/>
      <c r="UIF229" s="28"/>
      <c r="UIG229" s="32"/>
      <c r="UIH229" s="20"/>
      <c r="UII229" s="18"/>
      <c r="UIJ229" s="19"/>
      <c r="UIK229" s="28"/>
      <c r="UIL229" s="32"/>
      <c r="UIM229" s="20"/>
      <c r="UIN229" s="18"/>
      <c r="UIO229" s="19"/>
      <c r="UIP229" s="28"/>
      <c r="UIQ229" s="32"/>
      <c r="UIR229" s="20"/>
      <c r="UIS229" s="18"/>
      <c r="UIT229" s="19"/>
      <c r="UIU229" s="28"/>
      <c r="UIV229" s="32"/>
      <c r="UIW229" s="20"/>
      <c r="UIX229" s="18"/>
      <c r="UIY229" s="19"/>
      <c r="UIZ229" s="28"/>
      <c r="UJA229" s="32"/>
      <c r="UJB229" s="20"/>
      <c r="UJC229" s="18"/>
      <c r="UJD229" s="19"/>
      <c r="UJE229" s="28"/>
      <c r="UJF229" s="32"/>
      <c r="UJG229" s="20"/>
      <c r="UJH229" s="18"/>
      <c r="UJI229" s="19"/>
      <c r="UJJ229" s="28"/>
      <c r="UJK229" s="32"/>
      <c r="UJL229" s="20"/>
      <c r="UJM229" s="18"/>
      <c r="UJN229" s="19"/>
      <c r="UJO229" s="28"/>
      <c r="UJP229" s="32"/>
      <c r="UJQ229" s="20"/>
      <c r="UJR229" s="18"/>
      <c r="UJS229" s="19"/>
      <c r="UJT229" s="28"/>
      <c r="UJU229" s="32"/>
      <c r="UJV229" s="20"/>
      <c r="UJW229" s="18"/>
      <c r="UJX229" s="19"/>
      <c r="UJY229" s="28"/>
      <c r="UJZ229" s="32"/>
      <c r="UKA229" s="20"/>
      <c r="UKB229" s="18"/>
      <c r="UKC229" s="19"/>
      <c r="UKD229" s="28"/>
      <c r="UKE229" s="32"/>
      <c r="UKF229" s="20"/>
      <c r="UKG229" s="18"/>
      <c r="UKH229" s="19"/>
      <c r="UKI229" s="28"/>
      <c r="UKJ229" s="32"/>
      <c r="UKK229" s="20"/>
      <c r="UKL229" s="18"/>
      <c r="UKM229" s="19"/>
      <c r="UKN229" s="28"/>
      <c r="UKO229" s="32"/>
      <c r="UKP229" s="20"/>
      <c r="UKQ229" s="18"/>
      <c r="UKR229" s="19"/>
      <c r="UKS229" s="28"/>
      <c r="UKT229" s="32"/>
      <c r="UKU229" s="20"/>
      <c r="UKV229" s="18"/>
      <c r="UKW229" s="19"/>
      <c r="UKX229" s="28"/>
      <c r="UKY229" s="32"/>
      <c r="UKZ229" s="20"/>
      <c r="ULA229" s="18"/>
      <c r="ULB229" s="19"/>
      <c r="ULC229" s="28"/>
      <c r="ULD229" s="32"/>
      <c r="ULE229" s="20"/>
      <c r="ULF229" s="18"/>
      <c r="ULG229" s="19"/>
      <c r="ULH229" s="28"/>
      <c r="ULI229" s="32"/>
      <c r="ULJ229" s="20"/>
      <c r="ULK229" s="18"/>
      <c r="ULL229" s="19"/>
      <c r="ULM229" s="28"/>
      <c r="ULN229" s="32"/>
      <c r="ULO229" s="20"/>
      <c r="ULP229" s="18"/>
      <c r="ULQ229" s="19"/>
      <c r="ULR229" s="28"/>
      <c r="ULS229" s="32"/>
      <c r="ULT229" s="20"/>
      <c r="ULU229" s="18"/>
      <c r="ULV229" s="19"/>
      <c r="ULW229" s="28"/>
      <c r="ULX229" s="32"/>
      <c r="ULY229" s="20"/>
      <c r="ULZ229" s="18"/>
      <c r="UMA229" s="19"/>
      <c r="UMB229" s="28"/>
      <c r="UMC229" s="32"/>
      <c r="UMD229" s="20"/>
      <c r="UME229" s="18"/>
      <c r="UMF229" s="19"/>
      <c r="UMG229" s="28"/>
      <c r="UMH229" s="32"/>
      <c r="UMI229" s="20"/>
      <c r="UMJ229" s="18"/>
      <c r="UMK229" s="19"/>
      <c r="UML229" s="28"/>
      <c r="UMM229" s="32"/>
      <c r="UMN229" s="20"/>
      <c r="UMO229" s="18"/>
      <c r="UMP229" s="19"/>
      <c r="UMQ229" s="28"/>
      <c r="UMR229" s="32"/>
      <c r="UMS229" s="20"/>
      <c r="UMT229" s="18"/>
      <c r="UMU229" s="19"/>
      <c r="UMV229" s="28"/>
      <c r="UMW229" s="32"/>
      <c r="UMX229" s="20"/>
      <c r="UMY229" s="18"/>
      <c r="UMZ229" s="19"/>
      <c r="UNA229" s="28"/>
      <c r="UNB229" s="32"/>
      <c r="UNC229" s="20"/>
      <c r="UND229" s="18"/>
      <c r="UNE229" s="19"/>
      <c r="UNF229" s="28"/>
      <c r="UNG229" s="32"/>
      <c r="UNH229" s="20"/>
      <c r="UNI229" s="18"/>
      <c r="UNJ229" s="19"/>
      <c r="UNK229" s="28"/>
      <c r="UNL229" s="32"/>
      <c r="UNM229" s="20"/>
      <c r="UNN229" s="18"/>
      <c r="UNO229" s="19"/>
      <c r="UNP229" s="28"/>
      <c r="UNQ229" s="32"/>
      <c r="UNR229" s="20"/>
      <c r="UNS229" s="18"/>
      <c r="UNT229" s="19"/>
      <c r="UNU229" s="28"/>
      <c r="UNV229" s="32"/>
      <c r="UNW229" s="20"/>
      <c r="UNX229" s="18"/>
      <c r="UNY229" s="19"/>
      <c r="UNZ229" s="28"/>
      <c r="UOA229" s="32"/>
      <c r="UOB229" s="20"/>
      <c r="UOC229" s="18"/>
      <c r="UOD229" s="19"/>
      <c r="UOE229" s="28"/>
      <c r="UOF229" s="32"/>
      <c r="UOG229" s="20"/>
      <c r="UOH229" s="18"/>
      <c r="UOI229" s="19"/>
      <c r="UOJ229" s="28"/>
      <c r="UOK229" s="32"/>
      <c r="UOL229" s="20"/>
      <c r="UOM229" s="18"/>
      <c r="UON229" s="19"/>
      <c r="UOO229" s="28"/>
      <c r="UOP229" s="32"/>
      <c r="UOQ229" s="20"/>
      <c r="UOR229" s="18"/>
      <c r="UOS229" s="19"/>
      <c r="UOT229" s="28"/>
      <c r="UOU229" s="32"/>
      <c r="UOV229" s="20"/>
      <c r="UOW229" s="18"/>
      <c r="UOX229" s="19"/>
      <c r="UOY229" s="28"/>
      <c r="UOZ229" s="32"/>
      <c r="UPA229" s="20"/>
      <c r="UPB229" s="18"/>
      <c r="UPC229" s="19"/>
      <c r="UPD229" s="28"/>
      <c r="UPE229" s="32"/>
      <c r="UPF229" s="20"/>
      <c r="UPG229" s="18"/>
      <c r="UPH229" s="19"/>
      <c r="UPI229" s="28"/>
      <c r="UPJ229" s="32"/>
      <c r="UPK229" s="20"/>
      <c r="UPL229" s="18"/>
      <c r="UPM229" s="19"/>
      <c r="UPN229" s="28"/>
      <c r="UPO229" s="32"/>
      <c r="UPP229" s="20"/>
      <c r="UPQ229" s="18"/>
      <c r="UPR229" s="19"/>
      <c r="UPS229" s="28"/>
      <c r="UPT229" s="32"/>
      <c r="UPU229" s="20"/>
      <c r="UPV229" s="18"/>
      <c r="UPW229" s="19"/>
      <c r="UPX229" s="28"/>
      <c r="UPY229" s="32"/>
      <c r="UPZ229" s="20"/>
      <c r="UQA229" s="18"/>
      <c r="UQB229" s="19"/>
      <c r="UQC229" s="28"/>
      <c r="UQD229" s="32"/>
      <c r="UQE229" s="20"/>
      <c r="UQF229" s="18"/>
      <c r="UQG229" s="19"/>
      <c r="UQH229" s="28"/>
      <c r="UQI229" s="32"/>
      <c r="UQJ229" s="20"/>
      <c r="UQK229" s="18"/>
      <c r="UQL229" s="19"/>
      <c r="UQM229" s="28"/>
      <c r="UQN229" s="32"/>
      <c r="UQO229" s="20"/>
      <c r="UQP229" s="18"/>
      <c r="UQQ229" s="19"/>
      <c r="UQR229" s="28"/>
      <c r="UQS229" s="32"/>
      <c r="UQT229" s="20"/>
      <c r="UQU229" s="18"/>
      <c r="UQV229" s="19"/>
      <c r="UQW229" s="28"/>
      <c r="UQX229" s="32"/>
      <c r="UQY229" s="20"/>
      <c r="UQZ229" s="18"/>
      <c r="URA229" s="19"/>
      <c r="URB229" s="28"/>
      <c r="URC229" s="32"/>
      <c r="URD229" s="20"/>
      <c r="URE229" s="18"/>
      <c r="URF229" s="19"/>
      <c r="URG229" s="28"/>
      <c r="URH229" s="32"/>
      <c r="URI229" s="20"/>
      <c r="URJ229" s="18"/>
      <c r="URK229" s="19"/>
      <c r="URL229" s="28"/>
      <c r="URM229" s="32"/>
      <c r="URN229" s="20"/>
      <c r="URO229" s="18"/>
      <c r="URP229" s="19"/>
      <c r="URQ229" s="28"/>
      <c r="URR229" s="32"/>
      <c r="URS229" s="20"/>
      <c r="URT229" s="18"/>
      <c r="URU229" s="19"/>
      <c r="URV229" s="28"/>
      <c r="URW229" s="32"/>
      <c r="URX229" s="20"/>
      <c r="URY229" s="18"/>
      <c r="URZ229" s="19"/>
      <c r="USA229" s="28"/>
      <c r="USB229" s="32"/>
      <c r="USC229" s="20"/>
      <c r="USD229" s="18"/>
      <c r="USE229" s="19"/>
      <c r="USF229" s="28"/>
      <c r="USG229" s="32"/>
      <c r="USH229" s="20"/>
      <c r="USI229" s="18"/>
      <c r="USJ229" s="19"/>
      <c r="USK229" s="28"/>
      <c r="USL229" s="32"/>
      <c r="USM229" s="20"/>
      <c r="USN229" s="18"/>
      <c r="USO229" s="19"/>
      <c r="USP229" s="28"/>
      <c r="USQ229" s="32"/>
      <c r="USR229" s="20"/>
      <c r="USS229" s="18"/>
      <c r="UST229" s="19"/>
      <c r="USU229" s="28"/>
      <c r="USV229" s="32"/>
      <c r="USW229" s="20"/>
      <c r="USX229" s="18"/>
      <c r="USY229" s="19"/>
      <c r="USZ229" s="28"/>
      <c r="UTA229" s="32"/>
      <c r="UTB229" s="20"/>
      <c r="UTC229" s="18"/>
      <c r="UTD229" s="19"/>
      <c r="UTE229" s="28"/>
      <c r="UTF229" s="32"/>
      <c r="UTG229" s="20"/>
      <c r="UTH229" s="18"/>
      <c r="UTI229" s="19"/>
      <c r="UTJ229" s="28"/>
      <c r="UTK229" s="32"/>
      <c r="UTL229" s="20"/>
      <c r="UTM229" s="18"/>
      <c r="UTN229" s="19"/>
      <c r="UTO229" s="28"/>
      <c r="UTP229" s="32"/>
      <c r="UTQ229" s="20"/>
      <c r="UTR229" s="18"/>
      <c r="UTS229" s="19"/>
      <c r="UTT229" s="28"/>
      <c r="UTU229" s="32"/>
      <c r="UTV229" s="20"/>
      <c r="UTW229" s="18"/>
      <c r="UTX229" s="19"/>
      <c r="UTY229" s="28"/>
      <c r="UTZ229" s="32"/>
      <c r="UUA229" s="20"/>
      <c r="UUB229" s="18"/>
      <c r="UUC229" s="19"/>
      <c r="UUD229" s="28"/>
      <c r="UUE229" s="32"/>
      <c r="UUF229" s="20"/>
      <c r="UUG229" s="18"/>
      <c r="UUH229" s="19"/>
      <c r="UUI229" s="28"/>
      <c r="UUJ229" s="32"/>
      <c r="UUK229" s="20"/>
      <c r="UUL229" s="18"/>
      <c r="UUM229" s="19"/>
      <c r="UUN229" s="28"/>
      <c r="UUO229" s="32"/>
      <c r="UUP229" s="20"/>
      <c r="UUQ229" s="18"/>
      <c r="UUR229" s="19"/>
      <c r="UUS229" s="28"/>
      <c r="UUT229" s="32"/>
      <c r="UUU229" s="20"/>
      <c r="UUV229" s="18"/>
      <c r="UUW229" s="19"/>
      <c r="UUX229" s="28"/>
      <c r="UUY229" s="32"/>
      <c r="UUZ229" s="20"/>
      <c r="UVA229" s="18"/>
      <c r="UVB229" s="19"/>
      <c r="UVC229" s="28"/>
      <c r="UVD229" s="32"/>
      <c r="UVE229" s="20"/>
      <c r="UVF229" s="18"/>
      <c r="UVG229" s="19"/>
      <c r="UVH229" s="28"/>
      <c r="UVI229" s="32"/>
      <c r="UVJ229" s="20"/>
      <c r="UVK229" s="18"/>
      <c r="UVL229" s="19"/>
      <c r="UVM229" s="28"/>
      <c r="UVN229" s="32"/>
      <c r="UVO229" s="20"/>
      <c r="UVP229" s="18"/>
      <c r="UVQ229" s="19"/>
      <c r="UVR229" s="28"/>
      <c r="UVS229" s="32"/>
      <c r="UVT229" s="20"/>
      <c r="UVU229" s="18"/>
      <c r="UVV229" s="19"/>
      <c r="UVW229" s="28"/>
      <c r="UVX229" s="32"/>
      <c r="UVY229" s="20"/>
      <c r="UVZ229" s="18"/>
      <c r="UWA229" s="19"/>
      <c r="UWB229" s="28"/>
      <c r="UWC229" s="32"/>
      <c r="UWD229" s="20"/>
      <c r="UWE229" s="18"/>
      <c r="UWF229" s="19"/>
      <c r="UWG229" s="28"/>
      <c r="UWH229" s="32"/>
      <c r="UWI229" s="20"/>
      <c r="UWJ229" s="18"/>
      <c r="UWK229" s="19"/>
      <c r="UWL229" s="28"/>
      <c r="UWM229" s="32"/>
      <c r="UWN229" s="20"/>
      <c r="UWO229" s="18"/>
      <c r="UWP229" s="19"/>
      <c r="UWQ229" s="28"/>
      <c r="UWR229" s="32"/>
      <c r="UWS229" s="20"/>
      <c r="UWT229" s="18"/>
      <c r="UWU229" s="19"/>
      <c r="UWV229" s="28"/>
      <c r="UWW229" s="32"/>
      <c r="UWX229" s="20"/>
      <c r="UWY229" s="18"/>
      <c r="UWZ229" s="19"/>
      <c r="UXA229" s="28"/>
      <c r="UXB229" s="32"/>
      <c r="UXC229" s="20"/>
      <c r="UXD229" s="18"/>
      <c r="UXE229" s="19"/>
      <c r="UXF229" s="28"/>
      <c r="UXG229" s="32"/>
      <c r="UXH229" s="20"/>
      <c r="UXI229" s="18"/>
      <c r="UXJ229" s="19"/>
      <c r="UXK229" s="28"/>
      <c r="UXL229" s="32"/>
      <c r="UXM229" s="20"/>
      <c r="UXN229" s="18"/>
      <c r="UXO229" s="19"/>
      <c r="UXP229" s="28"/>
      <c r="UXQ229" s="32"/>
      <c r="UXR229" s="20"/>
      <c r="UXS229" s="18"/>
      <c r="UXT229" s="19"/>
      <c r="UXU229" s="28"/>
      <c r="UXV229" s="32"/>
      <c r="UXW229" s="20"/>
      <c r="UXX229" s="18"/>
      <c r="UXY229" s="19"/>
      <c r="UXZ229" s="28"/>
      <c r="UYA229" s="32"/>
      <c r="UYB229" s="20"/>
      <c r="UYC229" s="18"/>
      <c r="UYD229" s="19"/>
      <c r="UYE229" s="28"/>
      <c r="UYF229" s="32"/>
      <c r="UYG229" s="20"/>
      <c r="UYH229" s="18"/>
      <c r="UYI229" s="19"/>
      <c r="UYJ229" s="28"/>
      <c r="UYK229" s="32"/>
      <c r="UYL229" s="20"/>
      <c r="UYM229" s="18"/>
      <c r="UYN229" s="19"/>
      <c r="UYO229" s="28"/>
      <c r="UYP229" s="32"/>
      <c r="UYQ229" s="20"/>
      <c r="UYR229" s="18"/>
      <c r="UYS229" s="19"/>
      <c r="UYT229" s="28"/>
      <c r="UYU229" s="32"/>
      <c r="UYV229" s="20"/>
      <c r="UYW229" s="18"/>
      <c r="UYX229" s="19"/>
      <c r="UYY229" s="28"/>
      <c r="UYZ229" s="32"/>
      <c r="UZA229" s="20"/>
      <c r="UZB229" s="18"/>
      <c r="UZC229" s="19"/>
      <c r="UZD229" s="28"/>
      <c r="UZE229" s="32"/>
      <c r="UZF229" s="20"/>
      <c r="UZG229" s="18"/>
      <c r="UZH229" s="19"/>
      <c r="UZI229" s="28"/>
      <c r="UZJ229" s="32"/>
      <c r="UZK229" s="20"/>
      <c r="UZL229" s="18"/>
      <c r="UZM229" s="19"/>
      <c r="UZN229" s="28"/>
      <c r="UZO229" s="32"/>
      <c r="UZP229" s="20"/>
      <c r="UZQ229" s="18"/>
      <c r="UZR229" s="19"/>
      <c r="UZS229" s="28"/>
      <c r="UZT229" s="32"/>
      <c r="UZU229" s="20"/>
      <c r="UZV229" s="18"/>
      <c r="UZW229" s="19"/>
      <c r="UZX229" s="28"/>
      <c r="UZY229" s="32"/>
      <c r="UZZ229" s="20"/>
      <c r="VAA229" s="18"/>
      <c r="VAB229" s="19"/>
      <c r="VAC229" s="28"/>
      <c r="VAD229" s="32"/>
      <c r="VAE229" s="20"/>
      <c r="VAF229" s="18"/>
      <c r="VAG229" s="19"/>
      <c r="VAH229" s="28"/>
      <c r="VAI229" s="32"/>
      <c r="VAJ229" s="20"/>
      <c r="VAK229" s="18"/>
      <c r="VAL229" s="19"/>
      <c r="VAM229" s="28"/>
      <c r="VAN229" s="32"/>
      <c r="VAO229" s="20"/>
      <c r="VAP229" s="18"/>
      <c r="VAQ229" s="19"/>
      <c r="VAR229" s="28"/>
      <c r="VAS229" s="32"/>
      <c r="VAT229" s="20"/>
      <c r="VAU229" s="18"/>
      <c r="VAV229" s="19"/>
      <c r="VAW229" s="28"/>
      <c r="VAX229" s="32"/>
      <c r="VAY229" s="20"/>
      <c r="VAZ229" s="18"/>
      <c r="VBA229" s="19"/>
      <c r="VBB229" s="28"/>
      <c r="VBC229" s="32"/>
      <c r="VBD229" s="20"/>
      <c r="VBE229" s="18"/>
      <c r="VBF229" s="19"/>
      <c r="VBG229" s="28"/>
      <c r="VBH229" s="32"/>
      <c r="VBI229" s="20"/>
      <c r="VBJ229" s="18"/>
      <c r="VBK229" s="19"/>
      <c r="VBL229" s="28"/>
      <c r="VBM229" s="32"/>
      <c r="VBN229" s="20"/>
      <c r="VBO229" s="18"/>
      <c r="VBP229" s="19"/>
      <c r="VBQ229" s="28"/>
      <c r="VBR229" s="32"/>
      <c r="VBS229" s="20"/>
      <c r="VBT229" s="18"/>
      <c r="VBU229" s="19"/>
      <c r="VBV229" s="28"/>
      <c r="VBW229" s="32"/>
      <c r="VBX229" s="20"/>
      <c r="VBY229" s="18"/>
      <c r="VBZ229" s="19"/>
      <c r="VCA229" s="28"/>
      <c r="VCB229" s="32"/>
      <c r="VCC229" s="20"/>
      <c r="VCD229" s="18"/>
      <c r="VCE229" s="19"/>
      <c r="VCF229" s="28"/>
      <c r="VCG229" s="32"/>
      <c r="VCH229" s="20"/>
      <c r="VCI229" s="18"/>
      <c r="VCJ229" s="19"/>
      <c r="VCK229" s="28"/>
      <c r="VCL229" s="32"/>
      <c r="VCM229" s="20"/>
      <c r="VCN229" s="18"/>
      <c r="VCO229" s="19"/>
      <c r="VCP229" s="28"/>
      <c r="VCQ229" s="32"/>
      <c r="VCR229" s="20"/>
      <c r="VCS229" s="18"/>
      <c r="VCT229" s="19"/>
      <c r="VCU229" s="28"/>
      <c r="VCV229" s="32"/>
      <c r="VCW229" s="20"/>
      <c r="VCX229" s="18"/>
      <c r="VCY229" s="19"/>
      <c r="VCZ229" s="28"/>
      <c r="VDA229" s="32"/>
      <c r="VDB229" s="20"/>
      <c r="VDC229" s="18"/>
      <c r="VDD229" s="19"/>
      <c r="VDE229" s="28"/>
      <c r="VDF229" s="32"/>
      <c r="VDG229" s="20"/>
      <c r="VDH229" s="18"/>
      <c r="VDI229" s="19"/>
      <c r="VDJ229" s="28"/>
      <c r="VDK229" s="32"/>
      <c r="VDL229" s="20"/>
      <c r="VDM229" s="18"/>
      <c r="VDN229" s="19"/>
      <c r="VDO229" s="28"/>
      <c r="VDP229" s="32"/>
      <c r="VDQ229" s="20"/>
      <c r="VDR229" s="18"/>
      <c r="VDS229" s="19"/>
      <c r="VDT229" s="28"/>
      <c r="VDU229" s="32"/>
      <c r="VDV229" s="20"/>
      <c r="VDW229" s="18"/>
      <c r="VDX229" s="19"/>
      <c r="VDY229" s="28"/>
      <c r="VDZ229" s="32"/>
      <c r="VEA229" s="20"/>
      <c r="VEB229" s="18"/>
      <c r="VEC229" s="19"/>
      <c r="VED229" s="28"/>
      <c r="VEE229" s="32"/>
      <c r="VEF229" s="20"/>
      <c r="VEG229" s="18"/>
      <c r="VEH229" s="19"/>
      <c r="VEI229" s="28"/>
      <c r="VEJ229" s="32"/>
      <c r="VEK229" s="20"/>
      <c r="VEL229" s="18"/>
      <c r="VEM229" s="19"/>
      <c r="VEN229" s="28"/>
      <c r="VEO229" s="32"/>
      <c r="VEP229" s="20"/>
      <c r="VEQ229" s="18"/>
      <c r="VER229" s="19"/>
      <c r="VES229" s="28"/>
      <c r="VET229" s="32"/>
      <c r="VEU229" s="20"/>
      <c r="VEV229" s="18"/>
      <c r="VEW229" s="19"/>
      <c r="VEX229" s="28"/>
      <c r="VEY229" s="32"/>
      <c r="VEZ229" s="20"/>
      <c r="VFA229" s="18"/>
      <c r="VFB229" s="19"/>
      <c r="VFC229" s="28"/>
      <c r="VFD229" s="32"/>
      <c r="VFE229" s="20"/>
      <c r="VFF229" s="18"/>
      <c r="VFG229" s="19"/>
      <c r="VFH229" s="28"/>
      <c r="VFI229" s="32"/>
      <c r="VFJ229" s="20"/>
      <c r="VFK229" s="18"/>
      <c r="VFL229" s="19"/>
      <c r="VFM229" s="28"/>
      <c r="VFN229" s="32"/>
      <c r="VFO229" s="20"/>
      <c r="VFP229" s="18"/>
      <c r="VFQ229" s="19"/>
      <c r="VFR229" s="28"/>
      <c r="VFS229" s="32"/>
      <c r="VFT229" s="20"/>
      <c r="VFU229" s="18"/>
      <c r="VFV229" s="19"/>
      <c r="VFW229" s="28"/>
      <c r="VFX229" s="32"/>
      <c r="VFY229" s="20"/>
      <c r="VFZ229" s="18"/>
      <c r="VGA229" s="19"/>
      <c r="VGB229" s="28"/>
      <c r="VGC229" s="32"/>
      <c r="VGD229" s="20"/>
      <c r="VGE229" s="18"/>
      <c r="VGF229" s="19"/>
      <c r="VGG229" s="28"/>
      <c r="VGH229" s="32"/>
      <c r="VGI229" s="20"/>
      <c r="VGJ229" s="18"/>
      <c r="VGK229" s="19"/>
      <c r="VGL229" s="28"/>
      <c r="VGM229" s="32"/>
      <c r="VGN229" s="20"/>
      <c r="VGO229" s="18"/>
      <c r="VGP229" s="19"/>
      <c r="VGQ229" s="28"/>
      <c r="VGR229" s="32"/>
      <c r="VGS229" s="20"/>
      <c r="VGT229" s="18"/>
      <c r="VGU229" s="19"/>
      <c r="VGV229" s="28"/>
      <c r="VGW229" s="32"/>
      <c r="VGX229" s="20"/>
      <c r="VGY229" s="18"/>
      <c r="VGZ229" s="19"/>
      <c r="VHA229" s="28"/>
      <c r="VHB229" s="32"/>
      <c r="VHC229" s="20"/>
      <c r="VHD229" s="18"/>
      <c r="VHE229" s="19"/>
      <c r="VHF229" s="28"/>
      <c r="VHG229" s="32"/>
      <c r="VHH229" s="20"/>
      <c r="VHI229" s="18"/>
      <c r="VHJ229" s="19"/>
      <c r="VHK229" s="28"/>
      <c r="VHL229" s="32"/>
      <c r="VHM229" s="20"/>
      <c r="VHN229" s="18"/>
      <c r="VHO229" s="19"/>
      <c r="VHP229" s="28"/>
      <c r="VHQ229" s="32"/>
      <c r="VHR229" s="20"/>
      <c r="VHS229" s="18"/>
      <c r="VHT229" s="19"/>
      <c r="VHU229" s="28"/>
      <c r="VHV229" s="32"/>
      <c r="VHW229" s="20"/>
      <c r="VHX229" s="18"/>
      <c r="VHY229" s="19"/>
      <c r="VHZ229" s="28"/>
      <c r="VIA229" s="32"/>
      <c r="VIB229" s="20"/>
      <c r="VIC229" s="18"/>
      <c r="VID229" s="19"/>
      <c r="VIE229" s="28"/>
      <c r="VIF229" s="32"/>
      <c r="VIG229" s="20"/>
      <c r="VIH229" s="18"/>
      <c r="VII229" s="19"/>
      <c r="VIJ229" s="28"/>
      <c r="VIK229" s="32"/>
      <c r="VIL229" s="20"/>
      <c r="VIM229" s="18"/>
      <c r="VIN229" s="19"/>
      <c r="VIO229" s="28"/>
      <c r="VIP229" s="32"/>
      <c r="VIQ229" s="20"/>
      <c r="VIR229" s="18"/>
      <c r="VIS229" s="19"/>
      <c r="VIT229" s="28"/>
      <c r="VIU229" s="32"/>
      <c r="VIV229" s="20"/>
      <c r="VIW229" s="18"/>
      <c r="VIX229" s="19"/>
      <c r="VIY229" s="28"/>
      <c r="VIZ229" s="32"/>
      <c r="VJA229" s="20"/>
      <c r="VJB229" s="18"/>
      <c r="VJC229" s="19"/>
      <c r="VJD229" s="28"/>
      <c r="VJE229" s="32"/>
      <c r="VJF229" s="20"/>
      <c r="VJG229" s="18"/>
      <c r="VJH229" s="19"/>
      <c r="VJI229" s="28"/>
      <c r="VJJ229" s="32"/>
      <c r="VJK229" s="20"/>
      <c r="VJL229" s="18"/>
      <c r="VJM229" s="19"/>
      <c r="VJN229" s="28"/>
      <c r="VJO229" s="32"/>
      <c r="VJP229" s="20"/>
      <c r="VJQ229" s="18"/>
      <c r="VJR229" s="19"/>
      <c r="VJS229" s="28"/>
      <c r="VJT229" s="32"/>
      <c r="VJU229" s="20"/>
      <c r="VJV229" s="18"/>
      <c r="VJW229" s="19"/>
      <c r="VJX229" s="28"/>
      <c r="VJY229" s="32"/>
      <c r="VJZ229" s="20"/>
      <c r="VKA229" s="18"/>
      <c r="VKB229" s="19"/>
      <c r="VKC229" s="28"/>
      <c r="VKD229" s="32"/>
      <c r="VKE229" s="20"/>
      <c r="VKF229" s="18"/>
      <c r="VKG229" s="19"/>
      <c r="VKH229" s="28"/>
      <c r="VKI229" s="32"/>
      <c r="VKJ229" s="20"/>
      <c r="VKK229" s="18"/>
      <c r="VKL229" s="19"/>
      <c r="VKM229" s="28"/>
      <c r="VKN229" s="32"/>
      <c r="VKO229" s="20"/>
      <c r="VKP229" s="18"/>
      <c r="VKQ229" s="19"/>
      <c r="VKR229" s="28"/>
      <c r="VKS229" s="32"/>
      <c r="VKT229" s="20"/>
      <c r="VKU229" s="18"/>
      <c r="VKV229" s="19"/>
      <c r="VKW229" s="28"/>
      <c r="VKX229" s="32"/>
      <c r="VKY229" s="20"/>
      <c r="VKZ229" s="18"/>
      <c r="VLA229" s="19"/>
      <c r="VLB229" s="28"/>
      <c r="VLC229" s="32"/>
      <c r="VLD229" s="20"/>
      <c r="VLE229" s="18"/>
      <c r="VLF229" s="19"/>
      <c r="VLG229" s="28"/>
      <c r="VLH229" s="32"/>
      <c r="VLI229" s="20"/>
      <c r="VLJ229" s="18"/>
      <c r="VLK229" s="19"/>
      <c r="VLL229" s="28"/>
      <c r="VLM229" s="32"/>
      <c r="VLN229" s="20"/>
      <c r="VLO229" s="18"/>
      <c r="VLP229" s="19"/>
      <c r="VLQ229" s="28"/>
      <c r="VLR229" s="32"/>
      <c r="VLS229" s="20"/>
      <c r="VLT229" s="18"/>
      <c r="VLU229" s="19"/>
      <c r="VLV229" s="28"/>
      <c r="VLW229" s="32"/>
      <c r="VLX229" s="20"/>
      <c r="VLY229" s="18"/>
      <c r="VLZ229" s="19"/>
      <c r="VMA229" s="28"/>
      <c r="VMB229" s="32"/>
      <c r="VMC229" s="20"/>
      <c r="VMD229" s="18"/>
      <c r="VME229" s="19"/>
      <c r="VMF229" s="28"/>
      <c r="VMG229" s="32"/>
      <c r="VMH229" s="20"/>
      <c r="VMI229" s="18"/>
      <c r="VMJ229" s="19"/>
      <c r="VMK229" s="28"/>
      <c r="VML229" s="32"/>
      <c r="VMM229" s="20"/>
      <c r="VMN229" s="18"/>
      <c r="VMO229" s="19"/>
      <c r="VMP229" s="28"/>
      <c r="VMQ229" s="32"/>
      <c r="VMR229" s="20"/>
      <c r="VMS229" s="18"/>
      <c r="VMT229" s="19"/>
      <c r="VMU229" s="28"/>
      <c r="VMV229" s="32"/>
      <c r="VMW229" s="20"/>
      <c r="VMX229" s="18"/>
      <c r="VMY229" s="19"/>
      <c r="VMZ229" s="28"/>
      <c r="VNA229" s="32"/>
      <c r="VNB229" s="20"/>
      <c r="VNC229" s="18"/>
      <c r="VND229" s="19"/>
      <c r="VNE229" s="28"/>
      <c r="VNF229" s="32"/>
      <c r="VNG229" s="20"/>
      <c r="VNH229" s="18"/>
      <c r="VNI229" s="19"/>
      <c r="VNJ229" s="28"/>
      <c r="VNK229" s="32"/>
      <c r="VNL229" s="20"/>
      <c r="VNM229" s="18"/>
      <c r="VNN229" s="19"/>
      <c r="VNO229" s="28"/>
      <c r="VNP229" s="32"/>
      <c r="VNQ229" s="20"/>
      <c r="VNR229" s="18"/>
      <c r="VNS229" s="19"/>
      <c r="VNT229" s="28"/>
      <c r="VNU229" s="32"/>
      <c r="VNV229" s="20"/>
      <c r="VNW229" s="18"/>
      <c r="VNX229" s="19"/>
      <c r="VNY229" s="28"/>
      <c r="VNZ229" s="32"/>
      <c r="VOA229" s="20"/>
      <c r="VOB229" s="18"/>
      <c r="VOC229" s="19"/>
      <c r="VOD229" s="28"/>
      <c r="VOE229" s="32"/>
      <c r="VOF229" s="20"/>
      <c r="VOG229" s="18"/>
      <c r="VOH229" s="19"/>
      <c r="VOI229" s="28"/>
      <c r="VOJ229" s="32"/>
      <c r="VOK229" s="20"/>
      <c r="VOL229" s="18"/>
      <c r="VOM229" s="19"/>
      <c r="VON229" s="28"/>
      <c r="VOO229" s="32"/>
      <c r="VOP229" s="20"/>
      <c r="VOQ229" s="18"/>
      <c r="VOR229" s="19"/>
      <c r="VOS229" s="28"/>
      <c r="VOT229" s="32"/>
      <c r="VOU229" s="20"/>
      <c r="VOV229" s="18"/>
      <c r="VOW229" s="19"/>
      <c r="VOX229" s="28"/>
      <c r="VOY229" s="32"/>
      <c r="VOZ229" s="20"/>
      <c r="VPA229" s="18"/>
      <c r="VPB229" s="19"/>
      <c r="VPC229" s="28"/>
      <c r="VPD229" s="32"/>
      <c r="VPE229" s="20"/>
      <c r="VPF229" s="18"/>
      <c r="VPG229" s="19"/>
      <c r="VPH229" s="28"/>
      <c r="VPI229" s="32"/>
      <c r="VPJ229" s="20"/>
      <c r="VPK229" s="18"/>
      <c r="VPL229" s="19"/>
      <c r="VPM229" s="28"/>
      <c r="VPN229" s="32"/>
      <c r="VPO229" s="20"/>
      <c r="VPP229" s="18"/>
      <c r="VPQ229" s="19"/>
      <c r="VPR229" s="28"/>
      <c r="VPS229" s="32"/>
      <c r="VPT229" s="20"/>
      <c r="VPU229" s="18"/>
      <c r="VPV229" s="19"/>
      <c r="VPW229" s="28"/>
      <c r="VPX229" s="32"/>
      <c r="VPY229" s="20"/>
      <c r="VPZ229" s="18"/>
      <c r="VQA229" s="19"/>
      <c r="VQB229" s="28"/>
      <c r="VQC229" s="32"/>
      <c r="VQD229" s="20"/>
      <c r="VQE229" s="18"/>
      <c r="VQF229" s="19"/>
      <c r="VQG229" s="28"/>
      <c r="VQH229" s="32"/>
      <c r="VQI229" s="20"/>
      <c r="VQJ229" s="18"/>
      <c r="VQK229" s="19"/>
      <c r="VQL229" s="28"/>
      <c r="VQM229" s="32"/>
      <c r="VQN229" s="20"/>
      <c r="VQO229" s="18"/>
      <c r="VQP229" s="19"/>
      <c r="VQQ229" s="28"/>
      <c r="VQR229" s="32"/>
      <c r="VQS229" s="20"/>
      <c r="VQT229" s="18"/>
      <c r="VQU229" s="19"/>
      <c r="VQV229" s="28"/>
      <c r="VQW229" s="32"/>
      <c r="VQX229" s="20"/>
      <c r="VQY229" s="18"/>
      <c r="VQZ229" s="19"/>
      <c r="VRA229" s="28"/>
      <c r="VRB229" s="32"/>
      <c r="VRC229" s="20"/>
      <c r="VRD229" s="18"/>
      <c r="VRE229" s="19"/>
      <c r="VRF229" s="28"/>
      <c r="VRG229" s="32"/>
      <c r="VRH229" s="20"/>
      <c r="VRI229" s="18"/>
      <c r="VRJ229" s="19"/>
      <c r="VRK229" s="28"/>
      <c r="VRL229" s="32"/>
      <c r="VRM229" s="20"/>
      <c r="VRN229" s="18"/>
      <c r="VRO229" s="19"/>
      <c r="VRP229" s="28"/>
      <c r="VRQ229" s="32"/>
      <c r="VRR229" s="20"/>
      <c r="VRS229" s="18"/>
      <c r="VRT229" s="19"/>
      <c r="VRU229" s="28"/>
      <c r="VRV229" s="32"/>
      <c r="VRW229" s="20"/>
      <c r="VRX229" s="18"/>
      <c r="VRY229" s="19"/>
      <c r="VRZ229" s="28"/>
      <c r="VSA229" s="32"/>
      <c r="VSB229" s="20"/>
      <c r="VSC229" s="18"/>
      <c r="VSD229" s="19"/>
      <c r="VSE229" s="28"/>
      <c r="VSF229" s="32"/>
      <c r="VSG229" s="20"/>
      <c r="VSH229" s="18"/>
      <c r="VSI229" s="19"/>
      <c r="VSJ229" s="28"/>
      <c r="VSK229" s="32"/>
      <c r="VSL229" s="20"/>
      <c r="VSM229" s="18"/>
      <c r="VSN229" s="19"/>
      <c r="VSO229" s="28"/>
      <c r="VSP229" s="32"/>
      <c r="VSQ229" s="20"/>
      <c r="VSR229" s="18"/>
      <c r="VSS229" s="19"/>
      <c r="VST229" s="28"/>
      <c r="VSU229" s="32"/>
      <c r="VSV229" s="20"/>
      <c r="VSW229" s="18"/>
      <c r="VSX229" s="19"/>
      <c r="VSY229" s="28"/>
      <c r="VSZ229" s="32"/>
      <c r="VTA229" s="20"/>
      <c r="VTB229" s="18"/>
      <c r="VTC229" s="19"/>
      <c r="VTD229" s="28"/>
      <c r="VTE229" s="32"/>
      <c r="VTF229" s="20"/>
      <c r="VTG229" s="18"/>
      <c r="VTH229" s="19"/>
      <c r="VTI229" s="28"/>
      <c r="VTJ229" s="32"/>
      <c r="VTK229" s="20"/>
      <c r="VTL229" s="18"/>
      <c r="VTM229" s="19"/>
      <c r="VTN229" s="28"/>
      <c r="VTO229" s="32"/>
      <c r="VTP229" s="20"/>
      <c r="VTQ229" s="18"/>
      <c r="VTR229" s="19"/>
      <c r="VTS229" s="28"/>
      <c r="VTT229" s="32"/>
      <c r="VTU229" s="20"/>
      <c r="VTV229" s="18"/>
      <c r="VTW229" s="19"/>
      <c r="VTX229" s="28"/>
      <c r="VTY229" s="32"/>
      <c r="VTZ229" s="20"/>
      <c r="VUA229" s="18"/>
      <c r="VUB229" s="19"/>
      <c r="VUC229" s="28"/>
      <c r="VUD229" s="32"/>
      <c r="VUE229" s="20"/>
      <c r="VUF229" s="18"/>
      <c r="VUG229" s="19"/>
      <c r="VUH229" s="28"/>
      <c r="VUI229" s="32"/>
      <c r="VUJ229" s="20"/>
      <c r="VUK229" s="18"/>
      <c r="VUL229" s="19"/>
      <c r="VUM229" s="28"/>
      <c r="VUN229" s="32"/>
      <c r="VUO229" s="20"/>
      <c r="VUP229" s="18"/>
      <c r="VUQ229" s="19"/>
      <c r="VUR229" s="28"/>
      <c r="VUS229" s="32"/>
      <c r="VUT229" s="20"/>
      <c r="VUU229" s="18"/>
      <c r="VUV229" s="19"/>
      <c r="VUW229" s="28"/>
      <c r="VUX229" s="32"/>
      <c r="VUY229" s="20"/>
      <c r="VUZ229" s="18"/>
      <c r="VVA229" s="19"/>
      <c r="VVB229" s="28"/>
      <c r="VVC229" s="32"/>
      <c r="VVD229" s="20"/>
      <c r="VVE229" s="18"/>
      <c r="VVF229" s="19"/>
      <c r="VVG229" s="28"/>
      <c r="VVH229" s="32"/>
      <c r="VVI229" s="20"/>
      <c r="VVJ229" s="18"/>
      <c r="VVK229" s="19"/>
      <c r="VVL229" s="28"/>
      <c r="VVM229" s="32"/>
      <c r="VVN229" s="20"/>
      <c r="VVO229" s="18"/>
      <c r="VVP229" s="19"/>
      <c r="VVQ229" s="28"/>
      <c r="VVR229" s="32"/>
      <c r="VVS229" s="20"/>
      <c r="VVT229" s="18"/>
      <c r="VVU229" s="19"/>
      <c r="VVV229" s="28"/>
      <c r="VVW229" s="32"/>
      <c r="VVX229" s="20"/>
      <c r="VVY229" s="18"/>
      <c r="VVZ229" s="19"/>
      <c r="VWA229" s="28"/>
      <c r="VWB229" s="32"/>
      <c r="VWC229" s="20"/>
      <c r="VWD229" s="18"/>
      <c r="VWE229" s="19"/>
      <c r="VWF229" s="28"/>
      <c r="VWG229" s="32"/>
      <c r="VWH229" s="20"/>
      <c r="VWI229" s="18"/>
      <c r="VWJ229" s="19"/>
      <c r="VWK229" s="28"/>
      <c r="VWL229" s="32"/>
      <c r="VWM229" s="20"/>
      <c r="VWN229" s="18"/>
      <c r="VWO229" s="19"/>
      <c r="VWP229" s="28"/>
      <c r="VWQ229" s="32"/>
      <c r="VWR229" s="20"/>
      <c r="VWS229" s="18"/>
      <c r="VWT229" s="19"/>
      <c r="VWU229" s="28"/>
      <c r="VWV229" s="32"/>
      <c r="VWW229" s="20"/>
      <c r="VWX229" s="18"/>
      <c r="VWY229" s="19"/>
      <c r="VWZ229" s="28"/>
      <c r="VXA229" s="32"/>
      <c r="VXB229" s="20"/>
      <c r="VXC229" s="18"/>
      <c r="VXD229" s="19"/>
      <c r="VXE229" s="28"/>
      <c r="VXF229" s="32"/>
      <c r="VXG229" s="20"/>
      <c r="VXH229" s="18"/>
      <c r="VXI229" s="19"/>
      <c r="VXJ229" s="28"/>
      <c r="VXK229" s="32"/>
      <c r="VXL229" s="20"/>
      <c r="VXM229" s="18"/>
      <c r="VXN229" s="19"/>
      <c r="VXO229" s="28"/>
      <c r="VXP229" s="32"/>
      <c r="VXQ229" s="20"/>
      <c r="VXR229" s="18"/>
      <c r="VXS229" s="19"/>
      <c r="VXT229" s="28"/>
      <c r="VXU229" s="32"/>
      <c r="VXV229" s="20"/>
      <c r="VXW229" s="18"/>
      <c r="VXX229" s="19"/>
      <c r="VXY229" s="28"/>
      <c r="VXZ229" s="32"/>
      <c r="VYA229" s="20"/>
      <c r="VYB229" s="18"/>
      <c r="VYC229" s="19"/>
      <c r="VYD229" s="28"/>
      <c r="VYE229" s="32"/>
      <c r="VYF229" s="20"/>
      <c r="VYG229" s="18"/>
      <c r="VYH229" s="19"/>
      <c r="VYI229" s="28"/>
      <c r="VYJ229" s="32"/>
      <c r="VYK229" s="20"/>
      <c r="VYL229" s="18"/>
      <c r="VYM229" s="19"/>
      <c r="VYN229" s="28"/>
      <c r="VYO229" s="32"/>
      <c r="VYP229" s="20"/>
      <c r="VYQ229" s="18"/>
      <c r="VYR229" s="19"/>
      <c r="VYS229" s="28"/>
      <c r="VYT229" s="32"/>
      <c r="VYU229" s="20"/>
      <c r="VYV229" s="18"/>
      <c r="VYW229" s="19"/>
      <c r="VYX229" s="28"/>
      <c r="VYY229" s="32"/>
      <c r="VYZ229" s="20"/>
      <c r="VZA229" s="18"/>
      <c r="VZB229" s="19"/>
      <c r="VZC229" s="28"/>
      <c r="VZD229" s="32"/>
      <c r="VZE229" s="20"/>
      <c r="VZF229" s="18"/>
      <c r="VZG229" s="19"/>
      <c r="VZH229" s="28"/>
      <c r="VZI229" s="32"/>
      <c r="VZJ229" s="20"/>
      <c r="VZK229" s="18"/>
      <c r="VZL229" s="19"/>
      <c r="VZM229" s="28"/>
      <c r="VZN229" s="32"/>
      <c r="VZO229" s="20"/>
      <c r="VZP229" s="18"/>
      <c r="VZQ229" s="19"/>
      <c r="VZR229" s="28"/>
      <c r="VZS229" s="32"/>
      <c r="VZT229" s="20"/>
      <c r="VZU229" s="18"/>
      <c r="VZV229" s="19"/>
      <c r="VZW229" s="28"/>
      <c r="VZX229" s="32"/>
      <c r="VZY229" s="20"/>
      <c r="VZZ229" s="18"/>
      <c r="WAA229" s="19"/>
      <c r="WAB229" s="28"/>
      <c r="WAC229" s="32"/>
      <c r="WAD229" s="20"/>
      <c r="WAE229" s="18"/>
      <c r="WAF229" s="19"/>
      <c r="WAG229" s="28"/>
      <c r="WAH229" s="32"/>
      <c r="WAI229" s="20"/>
      <c r="WAJ229" s="18"/>
      <c r="WAK229" s="19"/>
      <c r="WAL229" s="28"/>
      <c r="WAM229" s="32"/>
      <c r="WAN229" s="20"/>
      <c r="WAO229" s="18"/>
      <c r="WAP229" s="19"/>
      <c r="WAQ229" s="28"/>
      <c r="WAR229" s="32"/>
      <c r="WAS229" s="20"/>
      <c r="WAT229" s="18"/>
      <c r="WAU229" s="19"/>
      <c r="WAV229" s="28"/>
      <c r="WAW229" s="32"/>
      <c r="WAX229" s="20"/>
      <c r="WAY229" s="18"/>
      <c r="WAZ229" s="19"/>
      <c r="WBA229" s="28"/>
      <c r="WBB229" s="32"/>
      <c r="WBC229" s="20"/>
      <c r="WBD229" s="18"/>
      <c r="WBE229" s="19"/>
      <c r="WBF229" s="28"/>
      <c r="WBG229" s="32"/>
      <c r="WBH229" s="20"/>
      <c r="WBI229" s="18"/>
      <c r="WBJ229" s="19"/>
      <c r="WBK229" s="28"/>
      <c r="WBL229" s="32"/>
      <c r="WBM229" s="20"/>
      <c r="WBN229" s="18"/>
      <c r="WBO229" s="19"/>
      <c r="WBP229" s="28"/>
      <c r="WBQ229" s="32"/>
      <c r="WBR229" s="20"/>
      <c r="WBS229" s="18"/>
      <c r="WBT229" s="19"/>
      <c r="WBU229" s="28"/>
      <c r="WBV229" s="32"/>
      <c r="WBW229" s="20"/>
      <c r="WBX229" s="18"/>
      <c r="WBY229" s="19"/>
      <c r="WBZ229" s="28"/>
      <c r="WCA229" s="32"/>
      <c r="WCB229" s="20"/>
      <c r="WCC229" s="18"/>
      <c r="WCD229" s="19"/>
      <c r="WCE229" s="28"/>
      <c r="WCF229" s="32"/>
      <c r="WCG229" s="20"/>
      <c r="WCH229" s="18"/>
      <c r="WCI229" s="19"/>
      <c r="WCJ229" s="28"/>
      <c r="WCK229" s="32"/>
      <c r="WCL229" s="20"/>
      <c r="WCM229" s="18"/>
      <c r="WCN229" s="19"/>
      <c r="WCO229" s="28"/>
      <c r="WCP229" s="32"/>
      <c r="WCQ229" s="20"/>
      <c r="WCR229" s="18"/>
      <c r="WCS229" s="19"/>
      <c r="WCT229" s="28"/>
      <c r="WCU229" s="32"/>
      <c r="WCV229" s="20"/>
      <c r="WCW229" s="18"/>
      <c r="WCX229" s="19"/>
      <c r="WCY229" s="28"/>
      <c r="WCZ229" s="32"/>
      <c r="WDA229" s="20"/>
      <c r="WDB229" s="18"/>
      <c r="WDC229" s="19"/>
      <c r="WDD229" s="28"/>
      <c r="WDE229" s="32"/>
      <c r="WDF229" s="20"/>
      <c r="WDG229" s="18"/>
      <c r="WDH229" s="19"/>
      <c r="WDI229" s="28"/>
      <c r="WDJ229" s="32"/>
      <c r="WDK229" s="20"/>
      <c r="WDL229" s="18"/>
      <c r="WDM229" s="19"/>
      <c r="WDN229" s="28"/>
      <c r="WDO229" s="32"/>
      <c r="WDP229" s="20"/>
      <c r="WDQ229" s="18"/>
      <c r="WDR229" s="19"/>
      <c r="WDS229" s="28"/>
      <c r="WDT229" s="32"/>
      <c r="WDU229" s="20"/>
      <c r="WDV229" s="18"/>
      <c r="WDW229" s="19"/>
      <c r="WDX229" s="28"/>
      <c r="WDY229" s="32"/>
      <c r="WDZ229" s="20"/>
      <c r="WEA229" s="18"/>
      <c r="WEB229" s="19"/>
      <c r="WEC229" s="28"/>
      <c r="WED229" s="32"/>
      <c r="WEE229" s="20"/>
      <c r="WEF229" s="18"/>
      <c r="WEG229" s="19"/>
      <c r="WEH229" s="28"/>
      <c r="WEI229" s="32"/>
      <c r="WEJ229" s="20"/>
      <c r="WEK229" s="18"/>
      <c r="WEL229" s="19"/>
      <c r="WEM229" s="28"/>
      <c r="WEN229" s="32"/>
      <c r="WEO229" s="20"/>
      <c r="WEP229" s="18"/>
      <c r="WEQ229" s="19"/>
      <c r="WER229" s="28"/>
      <c r="WES229" s="32"/>
      <c r="WET229" s="20"/>
      <c r="WEU229" s="18"/>
      <c r="WEV229" s="19"/>
      <c r="WEW229" s="28"/>
      <c r="WEX229" s="32"/>
      <c r="WEY229" s="20"/>
      <c r="WEZ229" s="18"/>
      <c r="WFA229" s="19"/>
      <c r="WFB229" s="28"/>
      <c r="WFC229" s="32"/>
      <c r="WFD229" s="20"/>
      <c r="WFE229" s="18"/>
      <c r="WFF229" s="19"/>
      <c r="WFG229" s="28"/>
      <c r="WFH229" s="32"/>
      <c r="WFI229" s="20"/>
      <c r="WFJ229" s="18"/>
      <c r="WFK229" s="19"/>
      <c r="WFL229" s="28"/>
      <c r="WFM229" s="32"/>
      <c r="WFN229" s="20"/>
      <c r="WFO229" s="18"/>
      <c r="WFP229" s="19"/>
      <c r="WFQ229" s="28"/>
      <c r="WFR229" s="32"/>
      <c r="WFS229" s="20"/>
      <c r="WFT229" s="18"/>
      <c r="WFU229" s="19"/>
      <c r="WFV229" s="28"/>
      <c r="WFW229" s="32"/>
      <c r="WFX229" s="20"/>
      <c r="WFY229" s="18"/>
      <c r="WFZ229" s="19"/>
      <c r="WGA229" s="28"/>
      <c r="WGB229" s="32"/>
      <c r="WGC229" s="20"/>
      <c r="WGD229" s="18"/>
      <c r="WGE229" s="19"/>
      <c r="WGF229" s="28"/>
      <c r="WGG229" s="32"/>
      <c r="WGH229" s="20"/>
      <c r="WGI229" s="18"/>
      <c r="WGJ229" s="19"/>
      <c r="WGK229" s="28"/>
      <c r="WGL229" s="32"/>
      <c r="WGM229" s="20"/>
      <c r="WGN229" s="18"/>
      <c r="WGO229" s="19"/>
      <c r="WGP229" s="28"/>
      <c r="WGQ229" s="32"/>
      <c r="WGR229" s="20"/>
      <c r="WGS229" s="18"/>
      <c r="WGT229" s="19"/>
      <c r="WGU229" s="28"/>
      <c r="WGV229" s="32"/>
      <c r="WGW229" s="20"/>
      <c r="WGX229" s="18"/>
      <c r="WGY229" s="19"/>
      <c r="WGZ229" s="28"/>
      <c r="WHA229" s="32"/>
      <c r="WHB229" s="20"/>
      <c r="WHC229" s="18"/>
      <c r="WHD229" s="19"/>
      <c r="WHE229" s="28"/>
      <c r="WHF229" s="32"/>
      <c r="WHG229" s="20"/>
      <c r="WHH229" s="18"/>
      <c r="WHI229" s="19"/>
      <c r="WHJ229" s="28"/>
      <c r="WHK229" s="32"/>
      <c r="WHL229" s="20"/>
      <c r="WHM229" s="18"/>
      <c r="WHN229" s="19"/>
      <c r="WHO229" s="28"/>
      <c r="WHP229" s="32"/>
      <c r="WHQ229" s="20"/>
      <c r="WHR229" s="18"/>
      <c r="WHS229" s="19"/>
      <c r="WHT229" s="28"/>
      <c r="WHU229" s="32"/>
      <c r="WHV229" s="20"/>
      <c r="WHW229" s="18"/>
      <c r="WHX229" s="19"/>
      <c r="WHY229" s="28"/>
      <c r="WHZ229" s="32"/>
      <c r="WIA229" s="20"/>
      <c r="WIB229" s="18"/>
      <c r="WIC229" s="19"/>
      <c r="WID229" s="28"/>
      <c r="WIE229" s="32"/>
      <c r="WIF229" s="20"/>
      <c r="WIG229" s="18"/>
      <c r="WIH229" s="19"/>
      <c r="WII229" s="28"/>
      <c r="WIJ229" s="32"/>
      <c r="WIK229" s="20"/>
      <c r="WIL229" s="18"/>
      <c r="WIM229" s="19"/>
      <c r="WIN229" s="28"/>
      <c r="WIO229" s="32"/>
      <c r="WIP229" s="20"/>
      <c r="WIQ229" s="18"/>
      <c r="WIR229" s="19"/>
      <c r="WIS229" s="28"/>
      <c r="WIT229" s="32"/>
      <c r="WIU229" s="20"/>
      <c r="WIV229" s="18"/>
      <c r="WIW229" s="19"/>
      <c r="WIX229" s="28"/>
      <c r="WIY229" s="32"/>
      <c r="WIZ229" s="20"/>
      <c r="WJA229" s="18"/>
      <c r="WJB229" s="19"/>
      <c r="WJC229" s="28"/>
      <c r="WJD229" s="32"/>
      <c r="WJE229" s="20"/>
      <c r="WJF229" s="18"/>
      <c r="WJG229" s="19"/>
      <c r="WJH229" s="28"/>
      <c r="WJI229" s="32"/>
      <c r="WJJ229" s="20"/>
      <c r="WJK229" s="18"/>
      <c r="WJL229" s="19"/>
      <c r="WJM229" s="28"/>
      <c r="WJN229" s="32"/>
      <c r="WJO229" s="20"/>
      <c r="WJP229" s="18"/>
      <c r="WJQ229" s="19"/>
      <c r="WJR229" s="28"/>
      <c r="WJS229" s="32"/>
      <c r="WJT229" s="20"/>
      <c r="WJU229" s="18"/>
      <c r="WJV229" s="19"/>
      <c r="WJW229" s="28"/>
      <c r="WJX229" s="32"/>
      <c r="WJY229" s="20"/>
      <c r="WJZ229" s="18"/>
      <c r="WKA229" s="19"/>
      <c r="WKB229" s="28"/>
      <c r="WKC229" s="32"/>
      <c r="WKD229" s="20"/>
      <c r="WKE229" s="18"/>
      <c r="WKF229" s="19"/>
      <c r="WKG229" s="28"/>
      <c r="WKH229" s="32"/>
      <c r="WKI229" s="20"/>
      <c r="WKJ229" s="18"/>
      <c r="WKK229" s="19"/>
      <c r="WKL229" s="28"/>
      <c r="WKM229" s="32"/>
      <c r="WKN229" s="20"/>
      <c r="WKO229" s="18"/>
      <c r="WKP229" s="19"/>
      <c r="WKQ229" s="28"/>
      <c r="WKR229" s="32"/>
      <c r="WKS229" s="20"/>
      <c r="WKT229" s="18"/>
      <c r="WKU229" s="19"/>
      <c r="WKV229" s="28"/>
      <c r="WKW229" s="32"/>
      <c r="WKX229" s="20"/>
      <c r="WKY229" s="18"/>
      <c r="WKZ229" s="19"/>
      <c r="WLA229" s="28"/>
      <c r="WLB229" s="32"/>
      <c r="WLC229" s="20"/>
      <c r="WLD229" s="18"/>
      <c r="WLE229" s="19"/>
      <c r="WLF229" s="28"/>
      <c r="WLG229" s="32"/>
      <c r="WLH229" s="20"/>
      <c r="WLI229" s="18"/>
      <c r="WLJ229" s="19"/>
      <c r="WLK229" s="28"/>
      <c r="WLL229" s="32"/>
      <c r="WLM229" s="20"/>
      <c r="WLN229" s="18"/>
      <c r="WLO229" s="19"/>
      <c r="WLP229" s="28"/>
      <c r="WLQ229" s="32"/>
      <c r="WLR229" s="20"/>
      <c r="WLS229" s="18"/>
      <c r="WLT229" s="19"/>
      <c r="WLU229" s="28"/>
      <c r="WLV229" s="32"/>
      <c r="WLW229" s="20"/>
      <c r="WLX229" s="18"/>
      <c r="WLY229" s="19"/>
      <c r="WLZ229" s="28"/>
      <c r="WMA229" s="32"/>
      <c r="WMB229" s="20"/>
      <c r="WMC229" s="18"/>
      <c r="WMD229" s="19"/>
      <c r="WME229" s="28"/>
      <c r="WMF229" s="32"/>
      <c r="WMG229" s="20"/>
      <c r="WMH229" s="18"/>
      <c r="WMI229" s="19"/>
      <c r="WMJ229" s="28"/>
      <c r="WMK229" s="32"/>
      <c r="WML229" s="20"/>
      <c r="WMM229" s="18"/>
      <c r="WMN229" s="19"/>
      <c r="WMO229" s="28"/>
      <c r="WMP229" s="32"/>
      <c r="WMQ229" s="20"/>
      <c r="WMR229" s="18"/>
      <c r="WMS229" s="19"/>
      <c r="WMT229" s="28"/>
      <c r="WMU229" s="32"/>
      <c r="WMV229" s="20"/>
      <c r="WMW229" s="18"/>
      <c r="WMX229" s="19"/>
      <c r="WMY229" s="28"/>
      <c r="WMZ229" s="32"/>
      <c r="WNA229" s="20"/>
      <c r="WNB229" s="18"/>
      <c r="WNC229" s="19"/>
      <c r="WND229" s="28"/>
      <c r="WNE229" s="32"/>
      <c r="WNF229" s="20"/>
      <c r="WNG229" s="18"/>
      <c r="WNH229" s="19"/>
      <c r="WNI229" s="28"/>
      <c r="WNJ229" s="32"/>
      <c r="WNK229" s="20"/>
      <c r="WNL229" s="18"/>
      <c r="WNM229" s="19"/>
      <c r="WNN229" s="28"/>
      <c r="WNO229" s="32"/>
      <c r="WNP229" s="20"/>
      <c r="WNQ229" s="18"/>
      <c r="WNR229" s="19"/>
      <c r="WNS229" s="28"/>
      <c r="WNT229" s="32"/>
      <c r="WNU229" s="20"/>
      <c r="WNV229" s="18"/>
      <c r="WNW229" s="19"/>
      <c r="WNX229" s="28"/>
      <c r="WNY229" s="32"/>
      <c r="WNZ229" s="20"/>
      <c r="WOA229" s="18"/>
      <c r="WOB229" s="19"/>
      <c r="WOC229" s="28"/>
      <c r="WOD229" s="32"/>
      <c r="WOE229" s="20"/>
      <c r="WOF229" s="18"/>
      <c r="WOG229" s="19"/>
      <c r="WOH229" s="28"/>
      <c r="WOI229" s="32"/>
      <c r="WOJ229" s="20"/>
      <c r="WOK229" s="18"/>
      <c r="WOL229" s="19"/>
      <c r="WOM229" s="28"/>
      <c r="WON229" s="32"/>
      <c r="WOO229" s="20"/>
      <c r="WOP229" s="18"/>
      <c r="WOQ229" s="19"/>
      <c r="WOR229" s="28"/>
      <c r="WOS229" s="32"/>
      <c r="WOT229" s="20"/>
      <c r="WOU229" s="18"/>
      <c r="WOV229" s="19"/>
      <c r="WOW229" s="28"/>
      <c r="WOX229" s="32"/>
      <c r="WOY229" s="20"/>
      <c r="WOZ229" s="18"/>
      <c r="WPA229" s="19"/>
      <c r="WPB229" s="28"/>
      <c r="WPC229" s="32"/>
      <c r="WPD229" s="20"/>
      <c r="WPE229" s="18"/>
      <c r="WPF229" s="19"/>
      <c r="WPG229" s="28"/>
      <c r="WPH229" s="32"/>
      <c r="WPI229" s="20"/>
      <c r="WPJ229" s="18"/>
      <c r="WPK229" s="19"/>
      <c r="WPL229" s="28"/>
      <c r="WPM229" s="32"/>
      <c r="WPN229" s="20"/>
      <c r="WPO229" s="18"/>
      <c r="WPP229" s="19"/>
      <c r="WPQ229" s="28"/>
      <c r="WPR229" s="32"/>
      <c r="WPS229" s="20"/>
      <c r="WPT229" s="18"/>
      <c r="WPU229" s="19"/>
      <c r="WPV229" s="28"/>
      <c r="WPW229" s="32"/>
      <c r="WPX229" s="20"/>
      <c r="WPY229" s="18"/>
      <c r="WPZ229" s="19"/>
      <c r="WQA229" s="28"/>
      <c r="WQB229" s="32"/>
      <c r="WQC229" s="20"/>
      <c r="WQD229" s="18"/>
      <c r="WQE229" s="19"/>
      <c r="WQF229" s="28"/>
      <c r="WQG229" s="32"/>
      <c r="WQH229" s="20"/>
      <c r="WQI229" s="18"/>
      <c r="WQJ229" s="19"/>
      <c r="WQK229" s="28"/>
      <c r="WQL229" s="32"/>
      <c r="WQM229" s="20"/>
      <c r="WQN229" s="18"/>
      <c r="WQO229" s="19"/>
      <c r="WQP229" s="28"/>
      <c r="WQQ229" s="32"/>
      <c r="WQR229" s="20"/>
      <c r="WQS229" s="18"/>
      <c r="WQT229" s="19"/>
      <c r="WQU229" s="28"/>
      <c r="WQV229" s="32"/>
      <c r="WQW229" s="20"/>
      <c r="WQX229" s="18"/>
      <c r="WQY229" s="19"/>
      <c r="WQZ229" s="28"/>
      <c r="WRA229" s="32"/>
      <c r="WRB229" s="20"/>
      <c r="WRC229" s="18"/>
      <c r="WRD229" s="19"/>
      <c r="WRE229" s="28"/>
      <c r="WRF229" s="32"/>
      <c r="WRG229" s="20"/>
      <c r="WRH229" s="18"/>
      <c r="WRI229" s="19"/>
      <c r="WRJ229" s="28"/>
      <c r="WRK229" s="32"/>
      <c r="WRL229" s="20"/>
      <c r="WRM229" s="18"/>
      <c r="WRN229" s="19"/>
      <c r="WRO229" s="28"/>
      <c r="WRP229" s="32"/>
      <c r="WRQ229" s="20"/>
      <c r="WRR229" s="18"/>
      <c r="WRS229" s="19"/>
      <c r="WRT229" s="28"/>
      <c r="WRU229" s="32"/>
      <c r="WRV229" s="20"/>
      <c r="WRW229" s="18"/>
      <c r="WRX229" s="19"/>
      <c r="WRY229" s="28"/>
      <c r="WRZ229" s="32"/>
      <c r="WSA229" s="20"/>
      <c r="WSB229" s="18"/>
      <c r="WSC229" s="19"/>
      <c r="WSD229" s="28"/>
      <c r="WSE229" s="32"/>
      <c r="WSF229" s="20"/>
      <c r="WSG229" s="18"/>
      <c r="WSH229" s="19"/>
      <c r="WSI229" s="28"/>
      <c r="WSJ229" s="32"/>
      <c r="WSK229" s="20"/>
      <c r="WSL229" s="18"/>
      <c r="WSM229" s="19"/>
      <c r="WSN229" s="28"/>
      <c r="WSO229" s="32"/>
      <c r="WSP229" s="20"/>
      <c r="WSQ229" s="18"/>
      <c r="WSR229" s="19"/>
      <c r="WSS229" s="28"/>
      <c r="WST229" s="32"/>
      <c r="WSU229" s="20"/>
      <c r="WSV229" s="18"/>
      <c r="WSW229" s="19"/>
      <c r="WSX229" s="28"/>
      <c r="WSY229" s="32"/>
      <c r="WSZ229" s="20"/>
      <c r="WTA229" s="18"/>
      <c r="WTB229" s="19"/>
      <c r="WTC229" s="28"/>
      <c r="WTD229" s="32"/>
      <c r="WTE229" s="20"/>
      <c r="WTF229" s="18"/>
      <c r="WTG229" s="19"/>
      <c r="WTH229" s="28"/>
      <c r="WTI229" s="32"/>
      <c r="WTJ229" s="20"/>
      <c r="WTK229" s="18"/>
      <c r="WTL229" s="19"/>
      <c r="WTM229" s="28"/>
      <c r="WTN229" s="32"/>
      <c r="WTO229" s="20"/>
      <c r="WTP229" s="18"/>
      <c r="WTQ229" s="19"/>
      <c r="WTR229" s="28"/>
      <c r="WTS229" s="32"/>
      <c r="WTT229" s="20"/>
      <c r="WTU229" s="18"/>
      <c r="WTV229" s="19"/>
      <c r="WTW229" s="28"/>
      <c r="WTX229" s="32"/>
      <c r="WTY229" s="20"/>
      <c r="WTZ229" s="18"/>
      <c r="WUA229" s="19"/>
      <c r="WUB229" s="28"/>
      <c r="WUC229" s="32"/>
      <c r="WUD229" s="20"/>
      <c r="WUE229" s="18"/>
      <c r="WUF229" s="19"/>
      <c r="WUG229" s="28"/>
      <c r="WUH229" s="32"/>
      <c r="WUI229" s="20"/>
      <c r="WUJ229" s="18"/>
      <c r="WUK229" s="19"/>
      <c r="WUL229" s="28"/>
      <c r="WUM229" s="32"/>
      <c r="WUN229" s="20"/>
      <c r="WUO229" s="18"/>
      <c r="WUP229" s="19"/>
      <c r="WUQ229" s="28"/>
      <c r="WUR229" s="32"/>
      <c r="WUS229" s="20"/>
      <c r="WUT229" s="18"/>
      <c r="WUU229" s="19"/>
      <c r="WUV229" s="28"/>
      <c r="WUW229" s="32"/>
      <c r="WUX229" s="20"/>
      <c r="WUY229" s="18"/>
      <c r="WUZ229" s="19"/>
      <c r="WVA229" s="28"/>
      <c r="WVB229" s="32"/>
      <c r="WVC229" s="20"/>
      <c r="WVD229" s="18"/>
      <c r="WVE229" s="19"/>
      <c r="WVF229" s="28"/>
      <c r="WVG229" s="32"/>
      <c r="WVH229" s="20"/>
      <c r="WVI229" s="18"/>
      <c r="WVJ229" s="19"/>
      <c r="WVK229" s="28"/>
      <c r="WVL229" s="32"/>
      <c r="WVM229" s="20"/>
      <c r="WVN229" s="18"/>
      <c r="WVO229" s="19"/>
      <c r="WVP229" s="28"/>
      <c r="WVQ229" s="32"/>
      <c r="WVR229" s="20"/>
      <c r="WVS229" s="18"/>
      <c r="WVT229" s="19"/>
      <c r="WVU229" s="28"/>
      <c r="WVV229" s="32"/>
      <c r="WVW229" s="20"/>
      <c r="WVX229" s="18"/>
      <c r="WVY229" s="19"/>
      <c r="WVZ229" s="28"/>
      <c r="WWA229" s="32"/>
      <c r="WWB229" s="20"/>
      <c r="WWC229" s="18"/>
      <c r="WWD229" s="19"/>
      <c r="WWE229" s="28"/>
      <c r="WWF229" s="32"/>
      <c r="WWG229" s="20"/>
      <c r="WWH229" s="18"/>
      <c r="WWI229" s="19"/>
      <c r="WWJ229" s="28"/>
      <c r="WWK229" s="32"/>
      <c r="WWL229" s="20"/>
      <c r="WWM229" s="18"/>
      <c r="WWN229" s="19"/>
      <c r="WWO229" s="28"/>
      <c r="WWP229" s="32"/>
      <c r="WWQ229" s="20"/>
      <c r="WWR229" s="18"/>
      <c r="WWS229" s="19"/>
      <c r="WWT229" s="28"/>
      <c r="WWU229" s="32"/>
      <c r="WWV229" s="20"/>
      <c r="WWW229" s="18"/>
      <c r="WWX229" s="19"/>
      <c r="WWY229" s="28"/>
      <c r="WWZ229" s="32"/>
      <c r="WXA229" s="20"/>
      <c r="WXB229" s="18"/>
      <c r="WXC229" s="19"/>
      <c r="WXD229" s="28"/>
      <c r="WXE229" s="32"/>
      <c r="WXF229" s="20"/>
      <c r="WXG229" s="18"/>
      <c r="WXH229" s="19"/>
      <c r="WXI229" s="28"/>
      <c r="WXJ229" s="32"/>
      <c r="WXK229" s="20"/>
      <c r="WXL229" s="18"/>
      <c r="WXM229" s="19"/>
      <c r="WXN229" s="28"/>
      <c r="WXO229" s="32"/>
      <c r="WXP229" s="20"/>
      <c r="WXQ229" s="18"/>
      <c r="WXR229" s="19"/>
      <c r="WXS229" s="28"/>
      <c r="WXT229" s="32"/>
      <c r="WXU229" s="20"/>
      <c r="WXV229" s="18"/>
      <c r="WXW229" s="19"/>
      <c r="WXX229" s="28"/>
      <c r="WXY229" s="32"/>
      <c r="WXZ229" s="20"/>
      <c r="WYA229" s="18"/>
      <c r="WYB229" s="19"/>
      <c r="WYC229" s="28"/>
      <c r="WYD229" s="32"/>
      <c r="WYE229" s="20"/>
      <c r="WYF229" s="18"/>
      <c r="WYG229" s="19"/>
      <c r="WYH229" s="28"/>
      <c r="WYI229" s="32"/>
      <c r="WYJ229" s="20"/>
      <c r="WYK229" s="18"/>
      <c r="WYL229" s="19"/>
      <c r="WYM229" s="28"/>
      <c r="WYN229" s="32"/>
      <c r="WYO229" s="20"/>
      <c r="WYP229" s="18"/>
      <c r="WYQ229" s="19"/>
      <c r="WYR229" s="28"/>
      <c r="WYS229" s="32"/>
      <c r="WYT229" s="20"/>
      <c r="WYU229" s="18"/>
      <c r="WYV229" s="19"/>
      <c r="WYW229" s="28"/>
      <c r="WYX229" s="32"/>
      <c r="WYY229" s="20"/>
      <c r="WYZ229" s="18"/>
      <c r="WZA229" s="19"/>
      <c r="WZB229" s="28"/>
      <c r="WZC229" s="32"/>
      <c r="WZD229" s="20"/>
      <c r="WZE229" s="18"/>
      <c r="WZF229" s="19"/>
      <c r="WZG229" s="28"/>
      <c r="WZH229" s="32"/>
      <c r="WZI229" s="20"/>
      <c r="WZJ229" s="18"/>
      <c r="WZK229" s="19"/>
      <c r="WZL229" s="28"/>
      <c r="WZM229" s="32"/>
      <c r="WZN229" s="20"/>
      <c r="WZO229" s="18"/>
      <c r="WZP229" s="19"/>
      <c r="WZQ229" s="28"/>
      <c r="WZR229" s="32"/>
      <c r="WZS229" s="20"/>
      <c r="WZT229" s="18"/>
      <c r="WZU229" s="19"/>
      <c r="WZV229" s="28"/>
      <c r="WZW229" s="32"/>
      <c r="WZX229" s="20"/>
      <c r="WZY229" s="18"/>
      <c r="WZZ229" s="19"/>
      <c r="XAA229" s="28"/>
      <c r="XAB229" s="32"/>
      <c r="XAC229" s="20"/>
      <c r="XAD229" s="18"/>
      <c r="XAE229" s="19"/>
      <c r="XAF229" s="28"/>
      <c r="XAG229" s="32"/>
      <c r="XAH229" s="20"/>
      <c r="XAI229" s="18"/>
      <c r="XAJ229" s="19"/>
      <c r="XAK229" s="28"/>
      <c r="XAL229" s="32"/>
      <c r="XAM229" s="20"/>
      <c r="XAN229" s="18"/>
      <c r="XAO229" s="19"/>
      <c r="XAP229" s="28"/>
      <c r="XAQ229" s="32"/>
      <c r="XAR229" s="20"/>
      <c r="XAS229" s="18"/>
      <c r="XAT229" s="19"/>
      <c r="XAU229" s="28"/>
      <c r="XAV229" s="32"/>
      <c r="XAW229" s="20"/>
      <c r="XAX229" s="18"/>
      <c r="XAY229" s="19"/>
      <c r="XAZ229" s="28"/>
      <c r="XBA229" s="32"/>
      <c r="XBB229" s="20"/>
      <c r="XBC229" s="18"/>
      <c r="XBD229" s="19"/>
      <c r="XBE229" s="28"/>
      <c r="XBF229" s="32"/>
      <c r="XBG229" s="20"/>
      <c r="XBH229" s="18"/>
      <c r="XBI229" s="19"/>
      <c r="XBJ229" s="28"/>
      <c r="XBK229" s="32"/>
      <c r="XBL229" s="20"/>
      <c r="XBM229" s="18"/>
      <c r="XBN229" s="19"/>
      <c r="XBO229" s="28"/>
      <c r="XBP229" s="32"/>
      <c r="XBQ229" s="20"/>
      <c r="XBR229" s="18"/>
      <c r="XBS229" s="19"/>
      <c r="XBT229" s="28"/>
      <c r="XBU229" s="32"/>
      <c r="XBV229" s="20"/>
      <c r="XBW229" s="18"/>
      <c r="XBX229" s="19"/>
      <c r="XBY229" s="28"/>
      <c r="XBZ229" s="32"/>
      <c r="XCA229" s="20"/>
      <c r="XCB229" s="18"/>
      <c r="XCC229" s="19"/>
      <c r="XCD229" s="28"/>
      <c r="XCE229" s="32"/>
      <c r="XCF229" s="20"/>
      <c r="XCG229" s="18"/>
      <c r="XCH229" s="19"/>
      <c r="XCI229" s="28"/>
      <c r="XCJ229" s="32"/>
      <c r="XCK229" s="20"/>
      <c r="XCL229" s="18"/>
      <c r="XCM229" s="19"/>
      <c r="XCN229" s="28"/>
      <c r="XCO229" s="32"/>
      <c r="XCP229" s="20"/>
      <c r="XCQ229" s="18"/>
      <c r="XCR229" s="19"/>
      <c r="XCS229" s="28"/>
      <c r="XCT229" s="32"/>
      <c r="XCU229" s="20"/>
      <c r="XCV229" s="18"/>
      <c r="XCW229" s="19"/>
      <c r="XCX229" s="28"/>
      <c r="XCY229" s="32"/>
      <c r="XCZ229" s="20"/>
      <c r="XDA229" s="18"/>
      <c r="XDB229" s="19"/>
      <c r="XDC229" s="28"/>
      <c r="XDD229" s="32"/>
      <c r="XDE229" s="20"/>
      <c r="XDF229" s="18"/>
      <c r="XDG229" s="19"/>
      <c r="XDH229" s="28"/>
      <c r="XDI229" s="32"/>
      <c r="XDJ229" s="20"/>
      <c r="XDK229" s="18"/>
      <c r="XDL229" s="19"/>
      <c r="XDM229" s="28"/>
      <c r="XDN229" s="32"/>
      <c r="XDO229" s="20"/>
      <c r="XDP229" s="18"/>
      <c r="XDQ229" s="19"/>
      <c r="XDR229" s="28"/>
      <c r="XDS229" s="32"/>
      <c r="XDT229" s="20"/>
      <c r="XDU229" s="18"/>
      <c r="XDV229" s="19"/>
      <c r="XDW229" s="28"/>
      <c r="XDX229" s="32"/>
      <c r="XDY229" s="20"/>
      <c r="XDZ229" s="18"/>
      <c r="XEA229" s="19"/>
      <c r="XEB229" s="28"/>
      <c r="XEC229" s="32"/>
      <c r="XED229" s="20"/>
      <c r="XEE229" s="18"/>
      <c r="XEF229" s="19"/>
      <c r="XEG229" s="28"/>
      <c r="XEH229" s="32"/>
      <c r="XEI229" s="20"/>
      <c r="XEJ229" s="18"/>
      <c r="XEK229" s="19"/>
      <c r="XEL229" s="28"/>
      <c r="XEM229" s="32"/>
      <c r="XEN229" s="20"/>
      <c r="XEO229" s="18"/>
      <c r="XEP229" s="19"/>
      <c r="XEQ229" s="28"/>
      <c r="XER229" s="32"/>
      <c r="XES229" s="20"/>
      <c r="XET229" s="18"/>
      <c r="XEU229" s="19"/>
      <c r="XEV229" s="28"/>
      <c r="XEW229" s="32"/>
      <c r="XEX229" s="20"/>
      <c r="XEY229" s="18"/>
      <c r="XEZ229" s="19"/>
      <c r="XFA229" s="28"/>
      <c r="XFB229" s="32"/>
      <c r="XFC229" s="20"/>
      <c r="XFD229" s="18"/>
    </row>
    <row r="230" spans="1:16384" s="38" customFormat="1" x14ac:dyDescent="0.25">
      <c r="A230" s="28"/>
      <c r="B230" s="35" t="s">
        <v>24</v>
      </c>
      <c r="C230" s="17"/>
      <c r="D230" s="18"/>
      <c r="E230" s="19"/>
      <c r="F230" s="20"/>
      <c r="G230" s="21"/>
      <c r="H230" s="39"/>
      <c r="I230" s="39"/>
      <c r="J230" s="39"/>
    </row>
    <row r="231" spans="1:16384" s="38" customFormat="1" x14ac:dyDescent="0.25">
      <c r="A231" s="40"/>
      <c r="B231" s="36" t="s">
        <v>25</v>
      </c>
      <c r="C231" s="17"/>
      <c r="D231" s="18" t="s">
        <v>26</v>
      </c>
      <c r="E231" s="19">
        <f>E171</f>
        <v>144</v>
      </c>
      <c r="F231" s="20">
        <f t="shared" si="7"/>
        <v>0</v>
      </c>
      <c r="G231" s="21"/>
      <c r="H231" s="39"/>
      <c r="I231" s="39"/>
      <c r="J231" s="39"/>
    </row>
    <row r="232" spans="1:16384" s="38" customFormat="1" x14ac:dyDescent="0.25">
      <c r="A232" s="40"/>
      <c r="B232" s="36" t="s">
        <v>27</v>
      </c>
      <c r="C232" s="17"/>
      <c r="D232" s="18" t="s">
        <v>28</v>
      </c>
      <c r="E232" s="19">
        <f>E172</f>
        <v>300</v>
      </c>
      <c r="F232" s="20">
        <f t="shared" si="7"/>
        <v>0</v>
      </c>
      <c r="G232" s="21"/>
      <c r="H232" s="39"/>
      <c r="I232" s="39"/>
      <c r="J232" s="39"/>
    </row>
    <row r="233" spans="1:16384" s="38" customFormat="1" x14ac:dyDescent="0.25">
      <c r="A233" s="40"/>
      <c r="B233" s="36" t="s">
        <v>29</v>
      </c>
      <c r="C233" s="17"/>
      <c r="D233" s="18" t="s">
        <v>30</v>
      </c>
      <c r="E233" s="19">
        <f>E173</f>
        <v>3000</v>
      </c>
      <c r="F233" s="20">
        <f t="shared" si="7"/>
        <v>0</v>
      </c>
      <c r="G233" s="21"/>
      <c r="H233" s="39"/>
      <c r="I233" s="39"/>
      <c r="J233" s="39"/>
    </row>
    <row r="234" spans="1:16384" s="38" customFormat="1" x14ac:dyDescent="0.25">
      <c r="A234" s="40"/>
      <c r="B234" s="36" t="s">
        <v>31</v>
      </c>
      <c r="C234" s="17"/>
      <c r="D234" s="18" t="s">
        <v>32</v>
      </c>
      <c r="E234" s="19">
        <f>E174</f>
        <v>1500</v>
      </c>
      <c r="F234" s="20">
        <f t="shared" si="7"/>
        <v>0</v>
      </c>
      <c r="G234" s="21"/>
      <c r="H234" s="39"/>
      <c r="I234" s="39"/>
      <c r="J234" s="39"/>
    </row>
    <row r="235" spans="1:16384" s="38" customFormat="1" x14ac:dyDescent="0.25">
      <c r="A235" s="40"/>
      <c r="B235" s="36" t="s">
        <v>33</v>
      </c>
      <c r="C235" s="17"/>
      <c r="D235" s="18" t="s">
        <v>32</v>
      </c>
      <c r="E235" s="19">
        <f>E175</f>
        <v>865</v>
      </c>
      <c r="F235" s="20">
        <f t="shared" si="7"/>
        <v>0</v>
      </c>
      <c r="G235" s="21"/>
      <c r="I235" s="39"/>
      <c r="J235" s="39"/>
    </row>
    <row r="236" spans="1:16384" s="38" customFormat="1" x14ac:dyDescent="0.25">
      <c r="A236" s="40"/>
      <c r="B236" s="36"/>
      <c r="C236" s="17"/>
      <c r="D236" s="18"/>
      <c r="E236" s="19"/>
      <c r="F236" s="20"/>
      <c r="G236" s="21">
        <f>SUM(F231:F235)</f>
        <v>0</v>
      </c>
      <c r="I236" s="39"/>
      <c r="J236" s="39"/>
    </row>
    <row r="237" spans="1:16384" s="12" customFormat="1" x14ac:dyDescent="0.25">
      <c r="A237" s="28"/>
      <c r="B237" s="25" t="s">
        <v>34</v>
      </c>
      <c r="C237" s="17"/>
      <c r="D237" s="18"/>
      <c r="E237" s="19"/>
      <c r="F237" s="20"/>
      <c r="G237" s="21"/>
      <c r="H237" s="21">
        <f>G236+G228+G225+G218+G206+G188</f>
        <v>25680969</v>
      </c>
    </row>
    <row r="238" spans="1:16384" s="12" customFormat="1" ht="14" x14ac:dyDescent="0.25">
      <c r="A238" s="28"/>
      <c r="B238" s="12" t="s">
        <v>35</v>
      </c>
      <c r="C238" s="17" t="e">
        <f>#REF!</f>
        <v>#REF!</v>
      </c>
      <c r="D238" s="18" t="s">
        <v>200</v>
      </c>
      <c r="E238" s="19">
        <v>8000</v>
      </c>
      <c r="F238" s="20" t="e">
        <f>E238*C238</f>
        <v>#REF!</v>
      </c>
      <c r="G238" s="21"/>
    </row>
    <row r="239" spans="1:16384" s="12" customFormat="1" ht="14" x14ac:dyDescent="0.25">
      <c r="A239" s="28"/>
      <c r="B239" s="12" t="s">
        <v>36</v>
      </c>
      <c r="C239" s="17">
        <v>357</v>
      </c>
      <c r="D239" s="18" t="s">
        <v>201</v>
      </c>
      <c r="E239" s="19">
        <v>1200</v>
      </c>
      <c r="F239" s="20">
        <f>E239*C239</f>
        <v>428400</v>
      </c>
      <c r="G239" s="21"/>
    </row>
    <row r="240" spans="1:16384" s="12" customFormat="1" x14ac:dyDescent="0.25">
      <c r="A240" s="28"/>
      <c r="B240" s="12" t="s">
        <v>37</v>
      </c>
      <c r="C240" s="17">
        <f>C216</f>
        <v>5.28</v>
      </c>
      <c r="D240" s="18" t="s">
        <v>192</v>
      </c>
      <c r="E240" s="19">
        <v>45000</v>
      </c>
      <c r="F240" s="20">
        <f>E240*C240</f>
        <v>237600</v>
      </c>
      <c r="G240" s="21"/>
    </row>
    <row r="241" spans="1:10" ht="14" x14ac:dyDescent="0.25">
      <c r="B241" s="12" t="s">
        <v>174</v>
      </c>
      <c r="C241" s="17">
        <v>327</v>
      </c>
      <c r="D241" s="18" t="s">
        <v>201</v>
      </c>
      <c r="E241" s="19">
        <v>10000</v>
      </c>
      <c r="F241" s="20">
        <f>E241*C241</f>
        <v>3270000</v>
      </c>
    </row>
    <row r="242" spans="1:10" x14ac:dyDescent="0.25">
      <c r="B242" s="12" t="s">
        <v>38</v>
      </c>
      <c r="C242" s="17">
        <v>20</v>
      </c>
      <c r="D242" s="18" t="s">
        <v>188</v>
      </c>
      <c r="E242" s="19">
        <v>5500</v>
      </c>
      <c r="F242" s="20">
        <f>E242*C242</f>
        <v>110000</v>
      </c>
      <c r="G242" s="21" t="e">
        <f>SUM(F238:F242)</f>
        <v>#REF!</v>
      </c>
      <c r="H242" s="37" t="e">
        <f>G242</f>
        <v>#REF!</v>
      </c>
      <c r="I242" s="37" t="e">
        <f>H237+H242</f>
        <v>#REF!</v>
      </c>
    </row>
    <row r="243" spans="1:10" s="38" customFormat="1" x14ac:dyDescent="0.25">
      <c r="A243" s="40"/>
      <c r="B243" s="36"/>
      <c r="C243" s="17"/>
      <c r="D243" s="18"/>
      <c r="E243" s="19"/>
      <c r="F243" s="20"/>
      <c r="G243" s="21"/>
      <c r="I243" s="21"/>
      <c r="J243" s="39"/>
    </row>
    <row r="244" spans="1:10" s="38" customFormat="1" x14ac:dyDescent="0.25">
      <c r="A244" s="40"/>
      <c r="B244" s="36"/>
      <c r="C244" s="17"/>
      <c r="D244" s="18"/>
      <c r="E244" s="19"/>
      <c r="F244" s="20"/>
      <c r="G244" s="21"/>
      <c r="I244" s="21"/>
      <c r="J244" s="39"/>
    </row>
    <row r="245" spans="1:10" s="38" customFormat="1" x14ac:dyDescent="0.25">
      <c r="A245" s="40"/>
      <c r="B245" s="36"/>
      <c r="C245" s="17"/>
      <c r="D245" s="18"/>
      <c r="E245" s="19"/>
      <c r="F245" s="20"/>
      <c r="G245" s="21"/>
      <c r="I245" s="21"/>
      <c r="J245" s="39"/>
    </row>
    <row r="246" spans="1:10" s="25" customFormat="1" x14ac:dyDescent="0.25">
      <c r="A246" s="28">
        <v>5</v>
      </c>
      <c r="B246" s="103" t="s">
        <v>70</v>
      </c>
      <c r="C246" s="104"/>
      <c r="D246" s="105"/>
      <c r="E246" s="106"/>
      <c r="F246" s="107"/>
      <c r="G246" s="85"/>
    </row>
    <row r="247" spans="1:10" x14ac:dyDescent="0.25">
      <c r="B247" s="49"/>
    </row>
    <row r="248" spans="1:10" x14ac:dyDescent="0.25">
      <c r="B248" s="31" t="s">
        <v>4</v>
      </c>
    </row>
    <row r="249" spans="1:10" x14ac:dyDescent="0.25">
      <c r="B249" s="32" t="s">
        <v>5</v>
      </c>
      <c r="C249" s="17">
        <v>237</v>
      </c>
      <c r="D249" s="18" t="s">
        <v>6</v>
      </c>
      <c r="E249" s="19">
        <f>E188</f>
        <v>10500</v>
      </c>
      <c r="F249" s="20">
        <f t="shared" ref="F249:F260" si="9">C249*E249</f>
        <v>2488500</v>
      </c>
      <c r="G249" s="21">
        <f>F249</f>
        <v>2488500</v>
      </c>
    </row>
    <row r="250" spans="1:10" hidden="1" x14ac:dyDescent="0.25">
      <c r="B250" s="31" t="s">
        <v>40</v>
      </c>
      <c r="F250" s="20">
        <f t="shared" si="9"/>
        <v>0</v>
      </c>
    </row>
    <row r="251" spans="1:10" hidden="1" x14ac:dyDescent="0.25">
      <c r="B251" s="32" t="s">
        <v>41</v>
      </c>
      <c r="D251" s="18" t="s">
        <v>42</v>
      </c>
      <c r="E251" s="19">
        <v>28000</v>
      </c>
      <c r="F251" s="20">
        <f t="shared" si="9"/>
        <v>0</v>
      </c>
    </row>
    <row r="252" spans="1:10" hidden="1" x14ac:dyDescent="0.25">
      <c r="B252" s="32" t="s">
        <v>43</v>
      </c>
      <c r="D252" s="18" t="s">
        <v>6</v>
      </c>
      <c r="E252" s="19">
        <v>450</v>
      </c>
      <c r="F252" s="20">
        <f t="shared" si="9"/>
        <v>0</v>
      </c>
    </row>
    <row r="253" spans="1:10" hidden="1" x14ac:dyDescent="0.25">
      <c r="B253" s="32" t="s">
        <v>44</v>
      </c>
      <c r="D253" s="18" t="s">
        <v>23</v>
      </c>
      <c r="E253" s="19">
        <v>350</v>
      </c>
      <c r="F253" s="20">
        <f t="shared" si="9"/>
        <v>0</v>
      </c>
    </row>
    <row r="254" spans="1:10" hidden="1" x14ac:dyDescent="0.25">
      <c r="B254" s="32" t="s">
        <v>45</v>
      </c>
      <c r="D254" s="18" t="s">
        <v>14</v>
      </c>
      <c r="E254" s="19">
        <v>71500</v>
      </c>
      <c r="F254" s="20">
        <f t="shared" si="9"/>
        <v>0</v>
      </c>
      <c r="G254" s="21">
        <f>SUM(F251:F255)</f>
        <v>0</v>
      </c>
    </row>
    <row r="255" spans="1:10" hidden="1" x14ac:dyDescent="0.25">
      <c r="B255" s="32"/>
      <c r="F255" s="20">
        <f t="shared" si="9"/>
        <v>0</v>
      </c>
    </row>
    <row r="256" spans="1:10" x14ac:dyDescent="0.25">
      <c r="B256" s="32"/>
    </row>
    <row r="257" spans="2:7" x14ac:dyDescent="0.25">
      <c r="B257" s="31" t="s">
        <v>7</v>
      </c>
    </row>
    <row r="258" spans="2:7" x14ac:dyDescent="0.25">
      <c r="B258" s="32" t="s">
        <v>8</v>
      </c>
      <c r="C258" s="17">
        <v>234</v>
      </c>
      <c r="D258" s="18" t="s">
        <v>9</v>
      </c>
      <c r="E258" s="19">
        <f>E197</f>
        <v>11000</v>
      </c>
      <c r="F258" s="20">
        <f t="shared" si="9"/>
        <v>2574000</v>
      </c>
    </row>
    <row r="259" spans="2:7" hidden="1" x14ac:dyDescent="0.25">
      <c r="B259" s="32" t="s">
        <v>47</v>
      </c>
      <c r="D259" s="18" t="s">
        <v>9</v>
      </c>
      <c r="E259" s="19">
        <v>4000</v>
      </c>
      <c r="F259" s="20">
        <f t="shared" si="9"/>
        <v>0</v>
      </c>
    </row>
    <row r="260" spans="2:7" x14ac:dyDescent="0.25">
      <c r="B260" s="32" t="s">
        <v>11</v>
      </c>
      <c r="C260" s="17">
        <v>39</v>
      </c>
      <c r="D260" s="18" t="s">
        <v>9</v>
      </c>
      <c r="E260" s="19">
        <f>E200</f>
        <v>20000</v>
      </c>
      <c r="F260" s="20">
        <f t="shared" si="9"/>
        <v>780000</v>
      </c>
    </row>
    <row r="261" spans="2:7" x14ac:dyDescent="0.25">
      <c r="B261" s="32"/>
      <c r="G261" s="21">
        <f>SUM(F258:F260)</f>
        <v>3354000</v>
      </c>
    </row>
    <row r="262" spans="2:7" x14ac:dyDescent="0.25">
      <c r="B262" s="31" t="s">
        <v>15</v>
      </c>
    </row>
    <row r="263" spans="2:7" x14ac:dyDescent="0.25">
      <c r="B263" s="32" t="s">
        <v>16</v>
      </c>
      <c r="C263" s="17">
        <v>46</v>
      </c>
      <c r="D263" s="18" t="s">
        <v>17</v>
      </c>
      <c r="E263" s="19">
        <f>E220</f>
        <v>30000</v>
      </c>
      <c r="F263" s="20">
        <f t="shared" ref="F263:F268" si="10">C263*E263</f>
        <v>1380000</v>
      </c>
    </row>
    <row r="264" spans="2:7" x14ac:dyDescent="0.25">
      <c r="B264" s="32" t="s">
        <v>18</v>
      </c>
      <c r="C264" s="17">
        <v>55</v>
      </c>
      <c r="D264" s="18" t="s">
        <v>17</v>
      </c>
      <c r="E264" s="19">
        <f>E221</f>
        <v>2200</v>
      </c>
      <c r="F264" s="20">
        <f t="shared" si="10"/>
        <v>121000</v>
      </c>
    </row>
    <row r="265" spans="2:7" x14ac:dyDescent="0.25">
      <c r="B265" s="32" t="s">
        <v>19</v>
      </c>
      <c r="D265" s="18" t="s">
        <v>17</v>
      </c>
      <c r="E265" s="19">
        <f>E222</f>
        <v>1800</v>
      </c>
      <c r="F265" s="20">
        <f t="shared" si="10"/>
        <v>0</v>
      </c>
    </row>
    <row r="266" spans="2:7" hidden="1" x14ac:dyDescent="0.25">
      <c r="B266" s="32" t="s">
        <v>55</v>
      </c>
      <c r="D266" s="18" t="s">
        <v>17</v>
      </c>
      <c r="E266" s="19">
        <v>1100</v>
      </c>
      <c r="F266" s="20">
        <f t="shared" si="10"/>
        <v>0</v>
      </c>
    </row>
    <row r="267" spans="2:7" hidden="1" x14ac:dyDescent="0.25">
      <c r="B267" s="32" t="s">
        <v>56</v>
      </c>
      <c r="D267" s="18" t="s">
        <v>17</v>
      </c>
      <c r="E267" s="19">
        <v>900</v>
      </c>
      <c r="F267" s="20">
        <f t="shared" si="10"/>
        <v>0</v>
      </c>
    </row>
    <row r="268" spans="2:7" x14ac:dyDescent="0.25">
      <c r="B268" s="32" t="s">
        <v>20</v>
      </c>
      <c r="C268" s="17">
        <v>1</v>
      </c>
      <c r="D268" s="18" t="s">
        <v>6</v>
      </c>
      <c r="E268" s="19">
        <f>E225</f>
        <v>27500</v>
      </c>
      <c r="F268" s="20">
        <f t="shared" si="10"/>
        <v>27500</v>
      </c>
      <c r="G268" s="21">
        <f>SUM(F263:F268)</f>
        <v>1528500</v>
      </c>
    </row>
    <row r="269" spans="2:7" ht="6.75" customHeight="1" x14ac:dyDescent="0.25">
      <c r="B269" s="32"/>
    </row>
    <row r="270" spans="2:7" x14ac:dyDescent="0.25">
      <c r="B270" s="31" t="s">
        <v>12</v>
      </c>
    </row>
    <row r="271" spans="2:7" hidden="1" x14ac:dyDescent="0.25">
      <c r="B271" s="33" t="s">
        <v>48</v>
      </c>
      <c r="D271" s="18" t="s">
        <v>9</v>
      </c>
      <c r="E271" s="19">
        <v>175000</v>
      </c>
      <c r="F271" s="20">
        <f t="shared" ref="F271:F276" si="11">C271*E271</f>
        <v>0</v>
      </c>
    </row>
    <row r="272" spans="2:7" hidden="1" x14ac:dyDescent="0.25">
      <c r="B272" s="33" t="s">
        <v>49</v>
      </c>
      <c r="D272" s="18" t="str">
        <f t="shared" ref="D272:E275" si="12">D271</f>
        <v>tons</v>
      </c>
      <c r="E272" s="19">
        <f t="shared" si="12"/>
        <v>175000</v>
      </c>
      <c r="F272" s="20">
        <f t="shared" si="11"/>
        <v>0</v>
      </c>
    </row>
    <row r="273" spans="1:10" hidden="1" x14ac:dyDescent="0.25">
      <c r="B273" s="33" t="s">
        <v>50</v>
      </c>
      <c r="D273" s="18" t="str">
        <f t="shared" si="12"/>
        <v>tons</v>
      </c>
      <c r="E273" s="19">
        <f t="shared" si="12"/>
        <v>175000</v>
      </c>
      <c r="F273" s="20">
        <f t="shared" si="11"/>
        <v>0</v>
      </c>
    </row>
    <row r="274" spans="1:10" hidden="1" x14ac:dyDescent="0.25">
      <c r="B274" s="33" t="s">
        <v>51</v>
      </c>
      <c r="D274" s="18" t="str">
        <f t="shared" si="12"/>
        <v>tons</v>
      </c>
      <c r="E274" s="19">
        <f t="shared" si="12"/>
        <v>175000</v>
      </c>
      <c r="F274" s="20">
        <f t="shared" si="11"/>
        <v>0</v>
      </c>
    </row>
    <row r="275" spans="1:10" hidden="1" x14ac:dyDescent="0.25">
      <c r="B275" s="33" t="s">
        <v>52</v>
      </c>
      <c r="D275" s="18" t="str">
        <f t="shared" si="12"/>
        <v>tons</v>
      </c>
      <c r="E275" s="19">
        <f t="shared" si="12"/>
        <v>175000</v>
      </c>
      <c r="F275" s="20">
        <f t="shared" si="11"/>
        <v>0</v>
      </c>
    </row>
    <row r="276" spans="1:10" hidden="1" x14ac:dyDescent="0.25">
      <c r="B276" s="33" t="s">
        <v>53</v>
      </c>
      <c r="D276" s="18" t="s">
        <v>9</v>
      </c>
      <c r="E276" s="19" t="e">
        <f>#REF!</f>
        <v>#REF!</v>
      </c>
      <c r="F276" s="20" t="e">
        <f t="shared" si="11"/>
        <v>#REF!</v>
      </c>
    </row>
    <row r="277" spans="1:10" x14ac:dyDescent="0.25">
      <c r="B277" s="33" t="s">
        <v>105</v>
      </c>
      <c r="C277" s="17">
        <v>2.25</v>
      </c>
      <c r="D277" s="18" t="s">
        <v>9</v>
      </c>
      <c r="E277" s="19">
        <v>1100000</v>
      </c>
      <c r="F277" s="20">
        <f>C277*E277</f>
        <v>2475000</v>
      </c>
    </row>
    <row r="278" spans="1:10" x14ac:dyDescent="0.25">
      <c r="B278" s="33" t="s">
        <v>104</v>
      </c>
      <c r="C278" s="17">
        <v>1.75</v>
      </c>
      <c r="D278" s="18" t="s">
        <v>9</v>
      </c>
      <c r="E278" s="19">
        <v>1100000</v>
      </c>
      <c r="F278" s="20">
        <f>C278*E278</f>
        <v>1925000</v>
      </c>
    </row>
    <row r="279" spans="1:10" x14ac:dyDescent="0.25">
      <c r="B279" s="33" t="s">
        <v>54</v>
      </c>
      <c r="C279" s="17">
        <v>2</v>
      </c>
      <c r="D279" s="18" t="s">
        <v>14</v>
      </c>
      <c r="E279" s="19">
        <f>E217</f>
        <v>28000</v>
      </c>
      <c r="F279" s="20">
        <f>C279*E279</f>
        <v>56000</v>
      </c>
    </row>
    <row r="280" spans="1:10" x14ac:dyDescent="0.25">
      <c r="B280" s="33"/>
      <c r="G280" s="21">
        <f>F277+F278+F279</f>
        <v>4456000</v>
      </c>
    </row>
    <row r="281" spans="1:10" x14ac:dyDescent="0.25">
      <c r="B281" s="31" t="s">
        <v>71</v>
      </c>
    </row>
    <row r="282" spans="1:10" x14ac:dyDescent="0.25">
      <c r="B282" s="32" t="s">
        <v>72</v>
      </c>
      <c r="C282" s="17">
        <v>4319</v>
      </c>
      <c r="D282" s="18" t="s">
        <v>17</v>
      </c>
      <c r="E282" s="19">
        <f>E128</f>
        <v>800</v>
      </c>
      <c r="F282" s="20">
        <f>C282*E282</f>
        <v>3455200</v>
      </c>
    </row>
    <row r="283" spans="1:10" x14ac:dyDescent="0.25">
      <c r="B283" s="32" t="s">
        <v>73</v>
      </c>
      <c r="C283" s="17">
        <v>1040</v>
      </c>
      <c r="D283" s="18" t="s">
        <v>17</v>
      </c>
      <c r="E283" s="19">
        <v>750</v>
      </c>
      <c r="F283" s="20">
        <f>C283*E283</f>
        <v>780000</v>
      </c>
    </row>
    <row r="284" spans="1:10" x14ac:dyDescent="0.25">
      <c r="B284" s="32" t="s">
        <v>131</v>
      </c>
      <c r="D284" s="18" t="s">
        <v>17</v>
      </c>
      <c r="E284" s="19">
        <v>500</v>
      </c>
      <c r="F284" s="20">
        <f>C284*E284</f>
        <v>0</v>
      </c>
      <c r="G284" s="21">
        <f>SUM(F282:F284)</f>
        <v>4235200</v>
      </c>
    </row>
    <row r="285" spans="1:10" x14ac:dyDescent="0.25">
      <c r="B285" s="32" t="s">
        <v>132</v>
      </c>
      <c r="D285" s="18" t="s">
        <v>17</v>
      </c>
      <c r="E285" s="19">
        <v>600</v>
      </c>
      <c r="F285" s="20">
        <f>C285*E285</f>
        <v>0</v>
      </c>
    </row>
    <row r="286" spans="1:10" ht="5.25" customHeight="1" x14ac:dyDescent="0.25">
      <c r="B286" s="32"/>
    </row>
    <row r="287" spans="1:10" s="38" customFormat="1" x14ac:dyDescent="0.25">
      <c r="A287" s="28"/>
      <c r="B287" s="35" t="s">
        <v>24</v>
      </c>
      <c r="C287" s="17"/>
      <c r="D287" s="18"/>
      <c r="E287" s="19"/>
      <c r="F287" s="20"/>
      <c r="G287" s="21"/>
      <c r="H287" s="39"/>
      <c r="I287" s="39"/>
      <c r="J287" s="39"/>
    </row>
    <row r="288" spans="1:10" s="38" customFormat="1" x14ac:dyDescent="0.25">
      <c r="A288" s="40"/>
      <c r="B288" s="36" t="s">
        <v>25</v>
      </c>
      <c r="C288" s="17"/>
      <c r="D288" s="18" t="s">
        <v>26</v>
      </c>
      <c r="E288" s="19">
        <f>E231</f>
        <v>144</v>
      </c>
      <c r="F288" s="20">
        <f>C288*E288</f>
        <v>0</v>
      </c>
      <c r="G288" s="21"/>
      <c r="H288" s="39"/>
      <c r="I288" s="39"/>
      <c r="J288" s="39"/>
    </row>
    <row r="289" spans="1:10" s="38" customFormat="1" x14ac:dyDescent="0.25">
      <c r="A289" s="40"/>
      <c r="B289" s="36" t="s">
        <v>27</v>
      </c>
      <c r="C289" s="17"/>
      <c r="D289" s="18" t="s">
        <v>28</v>
      </c>
      <c r="E289" s="19">
        <f>E232</f>
        <v>300</v>
      </c>
      <c r="F289" s="20">
        <f>C289*E289</f>
        <v>0</v>
      </c>
      <c r="G289" s="21"/>
      <c r="H289" s="39"/>
      <c r="I289" s="39"/>
      <c r="J289" s="39"/>
    </row>
    <row r="290" spans="1:10" s="38" customFormat="1" x14ac:dyDescent="0.25">
      <c r="A290" s="40"/>
      <c r="B290" s="36" t="s">
        <v>29</v>
      </c>
      <c r="C290" s="17"/>
      <c r="D290" s="18" t="s">
        <v>30</v>
      </c>
      <c r="E290" s="19">
        <f>E233</f>
        <v>3000</v>
      </c>
      <c r="F290" s="20">
        <f>C290*E290</f>
        <v>0</v>
      </c>
      <c r="G290" s="21"/>
      <c r="H290" s="39"/>
      <c r="I290" s="39"/>
      <c r="J290" s="39"/>
    </row>
    <row r="291" spans="1:10" s="38" customFormat="1" x14ac:dyDescent="0.25">
      <c r="A291" s="40"/>
      <c r="B291" s="36" t="s">
        <v>31</v>
      </c>
      <c r="C291" s="17"/>
      <c r="D291" s="18" t="s">
        <v>32</v>
      </c>
      <c r="E291" s="19">
        <f>E234</f>
        <v>1500</v>
      </c>
      <c r="F291" s="20">
        <f>C291*E291</f>
        <v>0</v>
      </c>
      <c r="G291" s="21"/>
      <c r="H291" s="39"/>
      <c r="I291" s="39"/>
      <c r="J291" s="39"/>
    </row>
    <row r="292" spans="1:10" s="38" customFormat="1" x14ac:dyDescent="0.25">
      <c r="A292" s="40"/>
      <c r="B292" s="36" t="s">
        <v>33</v>
      </c>
      <c r="C292" s="17"/>
      <c r="D292" s="18" t="s">
        <v>32</v>
      </c>
      <c r="E292" s="19">
        <f>E235</f>
        <v>865</v>
      </c>
      <c r="F292" s="20">
        <f>C292*E292</f>
        <v>0</v>
      </c>
      <c r="G292" s="21"/>
      <c r="I292" s="39"/>
      <c r="J292" s="39"/>
    </row>
    <row r="293" spans="1:10" x14ac:dyDescent="0.25">
      <c r="B293" s="31"/>
      <c r="G293" s="21">
        <f>SUM(F288:F292)</f>
        <v>0</v>
      </c>
    </row>
    <row r="294" spans="1:10" x14ac:dyDescent="0.25">
      <c r="B294" s="25" t="s">
        <v>34</v>
      </c>
      <c r="H294" s="21">
        <f>G293+G284+G280+G268+G261+G249</f>
        <v>16062200</v>
      </c>
    </row>
    <row r="295" spans="1:10" ht="14" x14ac:dyDescent="0.25">
      <c r="B295" s="12" t="s">
        <v>35</v>
      </c>
      <c r="C295" s="17">
        <v>5359</v>
      </c>
      <c r="D295" s="18" t="s">
        <v>201</v>
      </c>
      <c r="E295" s="19">
        <v>1200</v>
      </c>
      <c r="F295" s="20">
        <f t="shared" ref="F295:F300" si="13">E295*C295</f>
        <v>6430800</v>
      </c>
    </row>
    <row r="296" spans="1:10" ht="14" x14ac:dyDescent="0.25">
      <c r="B296" s="12" t="s">
        <v>35</v>
      </c>
      <c r="C296" s="17" t="e">
        <f>#REF!</f>
        <v>#REF!</v>
      </c>
      <c r="D296" s="18" t="s">
        <v>200</v>
      </c>
      <c r="E296" s="19">
        <v>8000</v>
      </c>
      <c r="F296" s="20" t="e">
        <f t="shared" si="13"/>
        <v>#REF!</v>
      </c>
    </row>
    <row r="297" spans="1:10" ht="14" x14ac:dyDescent="0.25">
      <c r="B297" s="12" t="s">
        <v>36</v>
      </c>
      <c r="C297" s="17">
        <v>396</v>
      </c>
      <c r="D297" s="18" t="s">
        <v>201</v>
      </c>
      <c r="E297" s="19">
        <v>1200</v>
      </c>
      <c r="F297" s="20">
        <f t="shared" si="13"/>
        <v>475200</v>
      </c>
    </row>
    <row r="298" spans="1:10" x14ac:dyDescent="0.25">
      <c r="B298" s="12" t="s">
        <v>74</v>
      </c>
      <c r="D298" s="18" t="s">
        <v>192</v>
      </c>
      <c r="E298" s="19">
        <v>45000</v>
      </c>
      <c r="F298" s="20">
        <f t="shared" si="13"/>
        <v>0</v>
      </c>
    </row>
    <row r="299" spans="1:10" x14ac:dyDescent="0.25">
      <c r="B299" s="12" t="s">
        <v>173</v>
      </c>
      <c r="C299" s="17">
        <v>100</v>
      </c>
      <c r="D299" s="18" t="s">
        <v>188</v>
      </c>
      <c r="E299" s="19">
        <v>10000</v>
      </c>
      <c r="F299" s="20">
        <f t="shared" si="13"/>
        <v>1000000</v>
      </c>
    </row>
    <row r="300" spans="1:10" x14ac:dyDescent="0.25">
      <c r="B300" s="12" t="s">
        <v>38</v>
      </c>
      <c r="C300" s="17">
        <v>100</v>
      </c>
      <c r="D300" s="18" t="s">
        <v>188</v>
      </c>
      <c r="E300" s="19">
        <v>5500</v>
      </c>
      <c r="F300" s="20">
        <f t="shared" si="13"/>
        <v>550000</v>
      </c>
      <c r="G300" s="21" t="e">
        <f>SUM(F295:F300)</f>
        <v>#REF!</v>
      </c>
      <c r="H300" s="37" t="e">
        <f>G300</f>
        <v>#REF!</v>
      </c>
    </row>
    <row r="301" spans="1:10" s="38" customFormat="1" x14ac:dyDescent="0.25">
      <c r="A301" s="40"/>
      <c r="B301" s="36"/>
      <c r="C301" s="17"/>
      <c r="D301" s="18"/>
      <c r="E301" s="19"/>
      <c r="F301" s="20"/>
      <c r="G301" s="21"/>
      <c r="I301" s="21" t="e">
        <f>SUM(H294:H300)</f>
        <v>#REF!</v>
      </c>
      <c r="J301" s="39"/>
    </row>
    <row r="302" spans="1:10" x14ac:dyDescent="0.25">
      <c r="A302" s="28">
        <v>6</v>
      </c>
      <c r="B302" s="50" t="s">
        <v>75</v>
      </c>
    </row>
    <row r="303" spans="1:10" x14ac:dyDescent="0.25">
      <c r="B303" s="50" t="s">
        <v>163</v>
      </c>
    </row>
    <row r="304" spans="1:10" x14ac:dyDescent="0.25">
      <c r="B304" s="50"/>
    </row>
    <row r="305" spans="2:7" x14ac:dyDescent="0.25">
      <c r="B305" s="31" t="s">
        <v>4</v>
      </c>
    </row>
    <row r="306" spans="2:7" x14ac:dyDescent="0.25">
      <c r="B306" s="32" t="s">
        <v>5</v>
      </c>
      <c r="C306" s="17">
        <v>2061</v>
      </c>
      <c r="D306" s="18" t="s">
        <v>6</v>
      </c>
      <c r="E306" s="19">
        <f>E249</f>
        <v>10500</v>
      </c>
      <c r="F306" s="20">
        <f>E306*C306</f>
        <v>21640500</v>
      </c>
      <c r="G306" s="21">
        <f>F306</f>
        <v>21640500</v>
      </c>
    </row>
    <row r="307" spans="2:7" hidden="1" x14ac:dyDescent="0.25">
      <c r="B307" s="31" t="s">
        <v>40</v>
      </c>
    </row>
    <row r="308" spans="2:7" hidden="1" x14ac:dyDescent="0.25">
      <c r="B308" s="32" t="s">
        <v>41</v>
      </c>
      <c r="D308" s="18" t="s">
        <v>42</v>
      </c>
      <c r="E308" s="19">
        <v>28000</v>
      </c>
    </row>
    <row r="309" spans="2:7" hidden="1" x14ac:dyDescent="0.25">
      <c r="B309" s="32" t="s">
        <v>43</v>
      </c>
      <c r="D309" s="18" t="s">
        <v>6</v>
      </c>
      <c r="E309" s="19">
        <v>450</v>
      </c>
    </row>
    <row r="310" spans="2:7" hidden="1" x14ac:dyDescent="0.25">
      <c r="B310" s="32" t="s">
        <v>44</v>
      </c>
      <c r="D310" s="18" t="s">
        <v>23</v>
      </c>
      <c r="E310" s="19">
        <v>350</v>
      </c>
    </row>
    <row r="311" spans="2:7" hidden="1" x14ac:dyDescent="0.25">
      <c r="B311" s="32" t="s">
        <v>45</v>
      </c>
      <c r="D311" s="18" t="s">
        <v>14</v>
      </c>
      <c r="E311" s="19">
        <v>71500</v>
      </c>
      <c r="G311" s="21">
        <f>SUM(F308:F312)</f>
        <v>0</v>
      </c>
    </row>
    <row r="312" spans="2:7" hidden="1" x14ac:dyDescent="0.25">
      <c r="B312" s="32"/>
    </row>
    <row r="313" spans="2:7" x14ac:dyDescent="0.25">
      <c r="B313" s="32"/>
    </row>
    <row r="314" spans="2:7" x14ac:dyDescent="0.25">
      <c r="B314" s="31" t="s">
        <v>7</v>
      </c>
    </row>
    <row r="315" spans="2:7" x14ac:dyDescent="0.25">
      <c r="B315" s="32" t="s">
        <v>8</v>
      </c>
      <c r="C315" s="17">
        <v>150</v>
      </c>
      <c r="D315" s="18" t="s">
        <v>9</v>
      </c>
      <c r="E315" s="19">
        <f>E258</f>
        <v>11000</v>
      </c>
      <c r="F315" s="20">
        <f>E315*C315</f>
        <v>1650000</v>
      </c>
    </row>
    <row r="316" spans="2:7" hidden="1" x14ac:dyDescent="0.25">
      <c r="B316" s="32" t="s">
        <v>46</v>
      </c>
      <c r="D316" s="18" t="s">
        <v>9</v>
      </c>
      <c r="E316" s="19">
        <v>2250</v>
      </c>
      <c r="F316" s="20">
        <f>E316*C316</f>
        <v>0</v>
      </c>
    </row>
    <row r="317" spans="2:7" x14ac:dyDescent="0.25">
      <c r="B317" s="32" t="s">
        <v>76</v>
      </c>
      <c r="C317" s="17">
        <v>777</v>
      </c>
      <c r="D317" s="18" t="s">
        <v>9</v>
      </c>
      <c r="E317" s="19">
        <f>E315</f>
        <v>11000</v>
      </c>
      <c r="F317" s="20">
        <f>E317*C317</f>
        <v>8547000</v>
      </c>
      <c r="G317" s="21">
        <f>SUM(F315:F318)</f>
        <v>28313000</v>
      </c>
    </row>
    <row r="318" spans="2:7" x14ac:dyDescent="0.25">
      <c r="B318" s="32" t="s">
        <v>164</v>
      </c>
      <c r="C318" s="17">
        <v>647</v>
      </c>
      <c r="D318" s="18" t="s">
        <v>205</v>
      </c>
      <c r="E318" s="19">
        <v>28000</v>
      </c>
      <c r="F318" s="20">
        <f>E318*C318</f>
        <v>18116000</v>
      </c>
    </row>
    <row r="319" spans="2:7" ht="13.5" customHeight="1" x14ac:dyDescent="0.25">
      <c r="B319" s="32"/>
    </row>
    <row r="320" spans="2:7" x14ac:dyDescent="0.25">
      <c r="B320" s="33" t="s">
        <v>77</v>
      </c>
    </row>
    <row r="321" spans="2:7" ht="7" customHeight="1" x14ac:dyDescent="0.25">
      <c r="B321" s="33"/>
    </row>
    <row r="322" spans="2:7" x14ac:dyDescent="0.25">
      <c r="B322" s="31" t="s">
        <v>78</v>
      </c>
    </row>
    <row r="323" spans="2:7" x14ac:dyDescent="0.25">
      <c r="B323" s="32" t="s">
        <v>207</v>
      </c>
      <c r="C323" s="17">
        <v>2023</v>
      </c>
      <c r="D323" s="18" t="s">
        <v>60</v>
      </c>
      <c r="E323" s="19">
        <v>18000</v>
      </c>
      <c r="F323" s="20">
        <f>E323*C323</f>
        <v>36414000</v>
      </c>
    </row>
    <row r="324" spans="2:7" x14ac:dyDescent="0.25">
      <c r="B324" s="32" t="s">
        <v>206</v>
      </c>
      <c r="C324" s="17">
        <v>215</v>
      </c>
      <c r="D324" s="18" t="s">
        <v>60</v>
      </c>
      <c r="E324" s="19">
        <v>18000</v>
      </c>
      <c r="F324" s="20">
        <f>E324*C324</f>
        <v>3870000</v>
      </c>
    </row>
    <row r="325" spans="2:7" x14ac:dyDescent="0.25">
      <c r="B325" s="32" t="s">
        <v>165</v>
      </c>
      <c r="D325" s="18" t="s">
        <v>60</v>
      </c>
      <c r="E325" s="19">
        <v>23500</v>
      </c>
      <c r="F325" s="20">
        <f t="shared" ref="F325:F330" si="14">E325*C325</f>
        <v>0</v>
      </c>
    </row>
    <row r="326" spans="2:7" ht="25" x14ac:dyDescent="0.25">
      <c r="B326" s="32" t="s">
        <v>166</v>
      </c>
      <c r="C326" s="17">
        <v>2240</v>
      </c>
      <c r="D326" s="18" t="s">
        <v>60</v>
      </c>
      <c r="E326" s="19">
        <v>18000</v>
      </c>
      <c r="F326" s="20">
        <f t="shared" si="14"/>
        <v>40320000</v>
      </c>
    </row>
    <row r="327" spans="2:7" ht="25" x14ac:dyDescent="0.25">
      <c r="B327" s="32" t="s">
        <v>167</v>
      </c>
      <c r="D327" s="18" t="s">
        <v>60</v>
      </c>
      <c r="E327" s="19">
        <v>25000</v>
      </c>
      <c r="F327" s="20">
        <f t="shared" si="14"/>
        <v>0</v>
      </c>
    </row>
    <row r="328" spans="2:7" ht="12.75" customHeight="1" x14ac:dyDescent="0.25">
      <c r="B328" s="32" t="s">
        <v>79</v>
      </c>
      <c r="C328" s="17">
        <v>385</v>
      </c>
      <c r="D328" s="18" t="s">
        <v>80</v>
      </c>
      <c r="E328" s="19">
        <v>3670</v>
      </c>
      <c r="F328" s="20">
        <f t="shared" si="14"/>
        <v>1412950</v>
      </c>
    </row>
    <row r="329" spans="2:7" ht="12.75" customHeight="1" x14ac:dyDescent="0.25">
      <c r="B329" s="32" t="s">
        <v>81</v>
      </c>
      <c r="C329" s="17">
        <v>35</v>
      </c>
      <c r="D329" s="18" t="s">
        <v>80</v>
      </c>
      <c r="E329" s="19">
        <v>2680</v>
      </c>
      <c r="F329" s="20">
        <f t="shared" si="14"/>
        <v>93800</v>
      </c>
    </row>
    <row r="330" spans="2:7" ht="12.75" customHeight="1" x14ac:dyDescent="0.25">
      <c r="B330" s="32" t="s">
        <v>82</v>
      </c>
      <c r="C330" s="17">
        <v>30</v>
      </c>
      <c r="D330" s="18" t="s">
        <v>28</v>
      </c>
      <c r="E330" s="19">
        <v>1600</v>
      </c>
      <c r="F330" s="20">
        <f t="shared" si="14"/>
        <v>48000</v>
      </c>
      <c r="G330" s="21">
        <f>SUM(F323:F330)</f>
        <v>82158750</v>
      </c>
    </row>
    <row r="331" spans="2:7" ht="12.75" customHeight="1" x14ac:dyDescent="0.25">
      <c r="B331" s="32"/>
    </row>
    <row r="332" spans="2:7" ht="12.75" customHeight="1" x14ac:dyDescent="0.25">
      <c r="B332" s="51" t="s">
        <v>190</v>
      </c>
    </row>
    <row r="333" spans="2:7" x14ac:dyDescent="0.25">
      <c r="B333" s="33" t="s">
        <v>4</v>
      </c>
    </row>
    <row r="334" spans="2:7" x14ac:dyDescent="0.25">
      <c r="B334" s="32" t="s">
        <v>5</v>
      </c>
      <c r="D334" s="18" t="s">
        <v>6</v>
      </c>
      <c r="E334" s="19">
        <f>E306</f>
        <v>10500</v>
      </c>
      <c r="F334" s="20">
        <f>E334*C334</f>
        <v>0</v>
      </c>
      <c r="G334" s="21">
        <f>F334</f>
        <v>0</v>
      </c>
    </row>
    <row r="335" spans="2:7" hidden="1" x14ac:dyDescent="0.25">
      <c r="B335" s="31" t="s">
        <v>40</v>
      </c>
    </row>
    <row r="336" spans="2:7" hidden="1" x14ac:dyDescent="0.25">
      <c r="B336" s="32" t="s">
        <v>41</v>
      </c>
      <c r="D336" s="18" t="s">
        <v>42</v>
      </c>
      <c r="E336" s="19">
        <v>28000</v>
      </c>
    </row>
    <row r="337" spans="1:10" hidden="1" x14ac:dyDescent="0.25">
      <c r="B337" s="32" t="s">
        <v>43</v>
      </c>
      <c r="D337" s="18" t="s">
        <v>6</v>
      </c>
      <c r="E337" s="19">
        <v>450</v>
      </c>
    </row>
    <row r="338" spans="1:10" hidden="1" x14ac:dyDescent="0.25">
      <c r="B338" s="32" t="s">
        <v>44</v>
      </c>
      <c r="D338" s="18" t="s">
        <v>23</v>
      </c>
      <c r="E338" s="19">
        <v>350</v>
      </c>
    </row>
    <row r="339" spans="1:10" hidden="1" x14ac:dyDescent="0.25">
      <c r="B339" s="32" t="s">
        <v>45</v>
      </c>
      <c r="D339" s="18" t="s">
        <v>14</v>
      </c>
      <c r="E339" s="19">
        <v>71500</v>
      </c>
      <c r="G339" s="21">
        <f>SUM(F336:F340)</f>
        <v>0</v>
      </c>
    </row>
    <row r="340" spans="1:10" hidden="1" x14ac:dyDescent="0.25">
      <c r="B340" s="32"/>
    </row>
    <row r="341" spans="1:10" x14ac:dyDescent="0.25">
      <c r="B341" s="32"/>
    </row>
    <row r="342" spans="1:10" x14ac:dyDescent="0.25">
      <c r="B342" s="31" t="s">
        <v>7</v>
      </c>
    </row>
    <row r="343" spans="1:10" hidden="1" x14ac:dyDescent="0.25">
      <c r="B343" s="32" t="s">
        <v>46</v>
      </c>
      <c r="D343" s="18" t="s">
        <v>9</v>
      </c>
      <c r="E343" s="19">
        <v>2250</v>
      </c>
      <c r="F343" s="20">
        <f>E343*C343</f>
        <v>0</v>
      </c>
    </row>
    <row r="344" spans="1:10" x14ac:dyDescent="0.25">
      <c r="B344" s="32" t="s">
        <v>76</v>
      </c>
      <c r="D344" s="18" t="s">
        <v>9</v>
      </c>
      <c r="E344" s="19">
        <v>11666</v>
      </c>
      <c r="F344" s="20">
        <f>E344*C344</f>
        <v>0</v>
      </c>
      <c r="G344" s="21">
        <f>SUM(F343:F345)</f>
        <v>0</v>
      </c>
    </row>
    <row r="345" spans="1:10" x14ac:dyDescent="0.25">
      <c r="B345" s="32"/>
    </row>
    <row r="346" spans="1:10" ht="75" x14ac:dyDescent="0.25">
      <c r="B346" s="52" t="s">
        <v>168</v>
      </c>
      <c r="C346" s="17" t="e">
        <f>#REF!</f>
        <v>#REF!</v>
      </c>
      <c r="D346" s="18" t="s">
        <v>60</v>
      </c>
      <c r="E346" s="19">
        <v>12000</v>
      </c>
      <c r="F346" s="20" t="e">
        <f>C346*E346</f>
        <v>#REF!</v>
      </c>
    </row>
    <row r="347" spans="1:10" x14ac:dyDescent="0.25">
      <c r="B347" s="32"/>
      <c r="G347" s="21" t="e">
        <f>SUM(F346)</f>
        <v>#REF!</v>
      </c>
    </row>
    <row r="348" spans="1:10" s="38" customFormat="1" x14ac:dyDescent="0.25">
      <c r="A348" s="28"/>
      <c r="B348" s="35" t="s">
        <v>24</v>
      </c>
      <c r="C348" s="17"/>
      <c r="D348" s="18"/>
      <c r="E348" s="19"/>
      <c r="F348" s="20"/>
      <c r="G348" s="21"/>
      <c r="H348" s="39"/>
      <c r="I348" s="39"/>
      <c r="J348" s="39"/>
    </row>
    <row r="349" spans="1:10" s="38" customFormat="1" x14ac:dyDescent="0.25">
      <c r="A349" s="40"/>
      <c r="B349" s="36" t="s">
        <v>25</v>
      </c>
      <c r="C349" s="17"/>
      <c r="D349" s="18" t="s">
        <v>26</v>
      </c>
      <c r="E349" s="19">
        <f>E288</f>
        <v>144</v>
      </c>
      <c r="F349" s="20">
        <f>C349*E349</f>
        <v>0</v>
      </c>
      <c r="G349" s="21"/>
      <c r="H349" s="39"/>
      <c r="I349" s="39"/>
      <c r="J349" s="39"/>
    </row>
    <row r="350" spans="1:10" s="38" customFormat="1" x14ac:dyDescent="0.25">
      <c r="A350" s="40"/>
      <c r="B350" s="36" t="s">
        <v>27</v>
      </c>
      <c r="C350" s="17"/>
      <c r="D350" s="18" t="s">
        <v>28</v>
      </c>
      <c r="E350" s="19">
        <f>E289</f>
        <v>300</v>
      </c>
      <c r="F350" s="20">
        <f>C350*E350</f>
        <v>0</v>
      </c>
      <c r="G350" s="21"/>
      <c r="H350" s="39"/>
      <c r="I350" s="39"/>
      <c r="J350" s="39"/>
    </row>
    <row r="351" spans="1:10" s="38" customFormat="1" x14ac:dyDescent="0.25">
      <c r="A351" s="40"/>
      <c r="B351" s="36" t="s">
        <v>29</v>
      </c>
      <c r="C351" s="17"/>
      <c r="D351" s="18" t="s">
        <v>30</v>
      </c>
      <c r="E351" s="19">
        <f>E290</f>
        <v>3000</v>
      </c>
      <c r="F351" s="20">
        <f>C351*E351</f>
        <v>0</v>
      </c>
      <c r="G351" s="21"/>
      <c r="H351" s="39"/>
      <c r="I351" s="39"/>
      <c r="J351" s="39"/>
    </row>
    <row r="352" spans="1:10" s="38" customFormat="1" x14ac:dyDescent="0.25">
      <c r="A352" s="40"/>
      <c r="B352" s="36" t="s">
        <v>31</v>
      </c>
      <c r="C352" s="17"/>
      <c r="D352" s="18" t="s">
        <v>32</v>
      </c>
      <c r="E352" s="19">
        <f>E291</f>
        <v>1500</v>
      </c>
      <c r="F352" s="20">
        <f>C352*E352</f>
        <v>0</v>
      </c>
      <c r="G352" s="21"/>
      <c r="H352" s="39"/>
      <c r="I352" s="39"/>
      <c r="J352" s="39"/>
    </row>
    <row r="353" spans="1:10" s="38" customFormat="1" x14ac:dyDescent="0.25">
      <c r="A353" s="40"/>
      <c r="B353" s="36" t="s">
        <v>33</v>
      </c>
      <c r="C353" s="17"/>
      <c r="D353" s="18" t="s">
        <v>32</v>
      </c>
      <c r="E353" s="19">
        <f>E292</f>
        <v>865</v>
      </c>
      <c r="F353" s="20">
        <f>C353*E353</f>
        <v>0</v>
      </c>
      <c r="G353" s="21"/>
      <c r="I353" s="39"/>
      <c r="J353" s="39"/>
    </row>
    <row r="354" spans="1:10" x14ac:dyDescent="0.25">
      <c r="B354" s="31"/>
      <c r="G354" s="21">
        <f>SUM(F349:F353)</f>
        <v>0</v>
      </c>
    </row>
    <row r="355" spans="1:10" x14ac:dyDescent="0.25">
      <c r="B355" s="25" t="s">
        <v>34</v>
      </c>
      <c r="H355" s="21" t="e">
        <f>G354+G347+G330+G306+G317</f>
        <v>#REF!</v>
      </c>
    </row>
    <row r="356" spans="1:10" x14ac:dyDescent="0.25">
      <c r="B356" s="12" t="s">
        <v>35</v>
      </c>
      <c r="C356" s="17">
        <v>11660</v>
      </c>
      <c r="D356" s="18" t="s">
        <v>191</v>
      </c>
      <c r="E356" s="19">
        <v>1000</v>
      </c>
      <c r="F356" s="20">
        <f>E356*C356</f>
        <v>11660000</v>
      </c>
    </row>
    <row r="357" spans="1:10" x14ac:dyDescent="0.25">
      <c r="B357" s="12" t="s">
        <v>83</v>
      </c>
      <c r="C357" s="17">
        <v>4070</v>
      </c>
      <c r="D357" s="18" t="s">
        <v>191</v>
      </c>
      <c r="E357" s="19">
        <v>1500</v>
      </c>
      <c r="F357" s="20">
        <f>E357*C357</f>
        <v>6105000</v>
      </c>
    </row>
    <row r="358" spans="1:10" x14ac:dyDescent="0.25">
      <c r="B358" s="12" t="s">
        <v>38</v>
      </c>
      <c r="C358" s="17">
        <v>50</v>
      </c>
      <c r="D358" s="18" t="s">
        <v>188</v>
      </c>
      <c r="E358" s="19">
        <v>5500</v>
      </c>
      <c r="F358" s="20">
        <f>E358*C358</f>
        <v>275000</v>
      </c>
      <c r="G358" s="21">
        <f>SUM(F356:F358)</f>
        <v>18040000</v>
      </c>
      <c r="H358" s="37">
        <f>G358</f>
        <v>18040000</v>
      </c>
    </row>
    <row r="359" spans="1:10" s="38" customFormat="1" x14ac:dyDescent="0.25">
      <c r="A359" s="40"/>
      <c r="B359" s="36"/>
      <c r="C359" s="17"/>
      <c r="D359" s="18"/>
      <c r="E359" s="19"/>
      <c r="F359" s="20"/>
      <c r="G359" s="21"/>
      <c r="I359" s="21" t="e">
        <f>SUM(H355:H358)</f>
        <v>#REF!</v>
      </c>
      <c r="J359" s="39"/>
    </row>
    <row r="360" spans="1:10" x14ac:dyDescent="0.25">
      <c r="B360" s="31" t="s">
        <v>208</v>
      </c>
    </row>
    <row r="361" spans="1:10" x14ac:dyDescent="0.25">
      <c r="B361" s="34" t="s">
        <v>209</v>
      </c>
      <c r="C361" s="17">
        <v>220</v>
      </c>
      <c r="D361" s="18" t="s">
        <v>42</v>
      </c>
      <c r="E361" s="48">
        <v>145000</v>
      </c>
      <c r="F361" s="20">
        <f>E361*C361</f>
        <v>31900000</v>
      </c>
    </row>
    <row r="362" spans="1:10" x14ac:dyDescent="0.25">
      <c r="B362" s="34" t="s">
        <v>169</v>
      </c>
      <c r="D362" s="18" t="s">
        <v>172</v>
      </c>
      <c r="F362" s="20">
        <f>E362*C362</f>
        <v>0</v>
      </c>
    </row>
    <row r="363" spans="1:10" x14ac:dyDescent="0.25">
      <c r="B363" s="34" t="s">
        <v>171</v>
      </c>
      <c r="D363" s="18" t="s">
        <v>28</v>
      </c>
      <c r="F363" s="20">
        <f>E363*C363</f>
        <v>0</v>
      </c>
    </row>
    <row r="364" spans="1:10" x14ac:dyDescent="0.25">
      <c r="B364" s="34" t="s">
        <v>170</v>
      </c>
      <c r="D364" s="18" t="s">
        <v>17</v>
      </c>
      <c r="F364" s="20">
        <f>E364*C364</f>
        <v>0</v>
      </c>
    </row>
    <row r="365" spans="1:10" x14ac:dyDescent="0.25">
      <c r="B365" s="53" t="s">
        <v>84</v>
      </c>
      <c r="F365" s="20">
        <f>E365*C365</f>
        <v>0</v>
      </c>
      <c r="G365" s="21">
        <f>SUM(F360:F365)</f>
        <v>31900000</v>
      </c>
    </row>
    <row r="366" spans="1:10" x14ac:dyDescent="0.25">
      <c r="B366" s="53"/>
    </row>
    <row r="367" spans="1:10" s="38" customFormat="1" x14ac:dyDescent="0.25">
      <c r="A367" s="28"/>
      <c r="B367" s="35" t="s">
        <v>24</v>
      </c>
      <c r="C367" s="17"/>
      <c r="D367" s="18"/>
      <c r="E367" s="19"/>
      <c r="F367" s="20"/>
      <c r="G367" s="21"/>
      <c r="H367" s="39"/>
      <c r="I367" s="39"/>
      <c r="J367" s="39"/>
    </row>
    <row r="368" spans="1:10" s="38" customFormat="1" x14ac:dyDescent="0.25">
      <c r="A368" s="40"/>
      <c r="B368" s="36" t="s">
        <v>25</v>
      </c>
      <c r="C368" s="17"/>
      <c r="D368" s="18" t="s">
        <v>26</v>
      </c>
      <c r="E368" s="19">
        <f>E288</f>
        <v>144</v>
      </c>
      <c r="F368" s="20">
        <f t="shared" ref="F368:F372" si="15">E368*C368</f>
        <v>0</v>
      </c>
      <c r="G368" s="21"/>
      <c r="H368" s="39"/>
      <c r="I368" s="39"/>
      <c r="J368" s="39"/>
    </row>
    <row r="369" spans="1:10" s="38" customFormat="1" x14ac:dyDescent="0.25">
      <c r="A369" s="40"/>
      <c r="B369" s="36" t="s">
        <v>27</v>
      </c>
      <c r="C369" s="17"/>
      <c r="D369" s="18" t="s">
        <v>28</v>
      </c>
      <c r="E369" s="19">
        <f>E289</f>
        <v>300</v>
      </c>
      <c r="F369" s="20">
        <f t="shared" si="15"/>
        <v>0</v>
      </c>
      <c r="G369" s="21"/>
      <c r="H369" s="39"/>
      <c r="I369" s="39"/>
      <c r="J369" s="39"/>
    </row>
    <row r="370" spans="1:10" s="38" customFormat="1" x14ac:dyDescent="0.25">
      <c r="A370" s="40"/>
      <c r="B370" s="36" t="s">
        <v>29</v>
      </c>
      <c r="C370" s="17"/>
      <c r="D370" s="18" t="s">
        <v>30</v>
      </c>
      <c r="E370" s="19">
        <f>E290</f>
        <v>3000</v>
      </c>
      <c r="F370" s="20">
        <f t="shared" si="15"/>
        <v>0</v>
      </c>
      <c r="G370" s="21"/>
      <c r="H370" s="39"/>
      <c r="I370" s="39"/>
      <c r="J370" s="39"/>
    </row>
    <row r="371" spans="1:10" s="38" customFormat="1" x14ac:dyDescent="0.25">
      <c r="A371" s="40"/>
      <c r="B371" s="36" t="s">
        <v>31</v>
      </c>
      <c r="C371" s="17"/>
      <c r="D371" s="18" t="s">
        <v>32</v>
      </c>
      <c r="E371" s="19">
        <f>E291</f>
        <v>1500</v>
      </c>
      <c r="F371" s="20">
        <f t="shared" si="15"/>
        <v>0</v>
      </c>
      <c r="G371" s="21"/>
      <c r="H371" s="39"/>
      <c r="I371" s="39"/>
      <c r="J371" s="39"/>
    </row>
    <row r="372" spans="1:10" s="38" customFormat="1" x14ac:dyDescent="0.25">
      <c r="A372" s="40"/>
      <c r="B372" s="36" t="s">
        <v>33</v>
      </c>
      <c r="C372" s="17"/>
      <c r="D372" s="18" t="s">
        <v>32</v>
      </c>
      <c r="E372" s="19">
        <f>E292</f>
        <v>865</v>
      </c>
      <c r="F372" s="20">
        <f t="shared" si="15"/>
        <v>0</v>
      </c>
      <c r="G372" s="21"/>
      <c r="I372" s="39"/>
      <c r="J372" s="39"/>
    </row>
    <row r="373" spans="1:10" x14ac:dyDescent="0.25">
      <c r="B373" s="32"/>
      <c r="G373" s="21">
        <f>SUM(F368:F372)</f>
        <v>0</v>
      </c>
    </row>
    <row r="374" spans="1:10" x14ac:dyDescent="0.25">
      <c r="B374" s="32"/>
      <c r="H374" s="21">
        <f>SUM(G361:G373)</f>
        <v>31900000</v>
      </c>
    </row>
    <row r="375" spans="1:10" x14ac:dyDescent="0.25">
      <c r="B375" s="25" t="s">
        <v>34</v>
      </c>
    </row>
    <row r="376" spans="1:10" x14ac:dyDescent="0.25">
      <c r="B376" s="12" t="s">
        <v>69</v>
      </c>
      <c r="C376" s="17">
        <v>13745.5</v>
      </c>
      <c r="D376" s="18" t="s">
        <v>191</v>
      </c>
      <c r="E376" s="19">
        <v>400</v>
      </c>
      <c r="F376" s="20">
        <f>E376*C376</f>
        <v>5498200</v>
      </c>
    </row>
    <row r="377" spans="1:10" x14ac:dyDescent="0.25">
      <c r="B377" s="12" t="s">
        <v>38</v>
      </c>
      <c r="D377" s="18" t="s">
        <v>188</v>
      </c>
      <c r="E377" s="19">
        <v>5500</v>
      </c>
      <c r="F377" s="20">
        <f>E377*C377</f>
        <v>0</v>
      </c>
      <c r="G377" s="21">
        <f>SUM(F376:F377)</f>
        <v>5498200</v>
      </c>
      <c r="H377" s="37">
        <f>G377</f>
        <v>5498200</v>
      </c>
    </row>
    <row r="378" spans="1:10" x14ac:dyDescent="0.25">
      <c r="I378" s="54">
        <f>SUM(H373:H377)</f>
        <v>37398200</v>
      </c>
    </row>
    <row r="379" spans="1:10" x14ac:dyDescent="0.25">
      <c r="I379" s="54"/>
    </row>
    <row r="380" spans="1:10" x14ac:dyDescent="0.25">
      <c r="B380" s="32"/>
      <c r="I380" s="55"/>
    </row>
    <row r="381" spans="1:10" x14ac:dyDescent="0.25">
      <c r="B381" s="32"/>
      <c r="I381" s="55"/>
    </row>
    <row r="382" spans="1:10" x14ac:dyDescent="0.25">
      <c r="B382" s="32"/>
      <c r="I382" s="55"/>
    </row>
    <row r="383" spans="1:10" x14ac:dyDescent="0.25">
      <c r="A383" s="28">
        <v>7</v>
      </c>
      <c r="B383" s="31" t="s">
        <v>85</v>
      </c>
    </row>
    <row r="384" spans="1:10" x14ac:dyDescent="0.25">
      <c r="B384" s="31"/>
    </row>
    <row r="385" spans="2:9" x14ac:dyDescent="0.25">
      <c r="B385" s="31" t="s">
        <v>86</v>
      </c>
    </row>
    <row r="386" spans="2:9" x14ac:dyDescent="0.25">
      <c r="B386" s="56" t="s">
        <v>87</v>
      </c>
    </row>
    <row r="387" spans="2:9" x14ac:dyDescent="0.25">
      <c r="B387" s="57" t="s">
        <v>139</v>
      </c>
      <c r="I387" s="54"/>
    </row>
    <row r="388" spans="2:9" ht="87.5" x14ac:dyDescent="0.25">
      <c r="B388" s="58" t="s">
        <v>140</v>
      </c>
      <c r="I388" s="54"/>
    </row>
    <row r="389" spans="2:9" x14ac:dyDescent="0.25">
      <c r="B389" s="1" t="s">
        <v>179</v>
      </c>
      <c r="C389" s="59">
        <v>60</v>
      </c>
      <c r="D389" s="60" t="s">
        <v>17</v>
      </c>
      <c r="E389" s="61">
        <f>192500*0.85</f>
        <v>163625</v>
      </c>
      <c r="F389" s="20">
        <f>C389*E389</f>
        <v>9817500</v>
      </c>
      <c r="I389" s="54"/>
    </row>
    <row r="390" spans="2:9" x14ac:dyDescent="0.25">
      <c r="B390" s="1" t="s">
        <v>178</v>
      </c>
      <c r="C390" s="59">
        <v>72</v>
      </c>
      <c r="D390" s="60" t="s">
        <v>17</v>
      </c>
      <c r="E390" s="61">
        <f>187000*0.85</f>
        <v>158950</v>
      </c>
      <c r="F390" s="20">
        <f t="shared" ref="F390:F399" si="16">C390*E390</f>
        <v>11444400</v>
      </c>
      <c r="I390" s="54"/>
    </row>
    <row r="391" spans="2:9" x14ac:dyDescent="0.25">
      <c r="B391" s="1" t="s">
        <v>141</v>
      </c>
      <c r="C391" s="59"/>
      <c r="D391" s="60" t="s">
        <v>17</v>
      </c>
      <c r="E391" s="61">
        <f>187000*0.85</f>
        <v>158950</v>
      </c>
      <c r="F391" s="20">
        <f t="shared" si="16"/>
        <v>0</v>
      </c>
      <c r="I391" s="54"/>
    </row>
    <row r="392" spans="2:9" x14ac:dyDescent="0.25">
      <c r="B392" s="1" t="s">
        <v>142</v>
      </c>
      <c r="C392" s="59"/>
      <c r="D392" s="60" t="s">
        <v>17</v>
      </c>
      <c r="E392" s="61">
        <f>258500*0.85</f>
        <v>219725</v>
      </c>
      <c r="F392" s="20">
        <f t="shared" si="16"/>
        <v>0</v>
      </c>
      <c r="I392" s="54"/>
    </row>
    <row r="393" spans="2:9" ht="25" x14ac:dyDescent="0.25">
      <c r="B393" s="1" t="s">
        <v>143</v>
      </c>
      <c r="C393" s="59"/>
      <c r="D393" s="60" t="s">
        <v>17</v>
      </c>
      <c r="E393" s="61">
        <f>346500*0.85</f>
        <v>294525</v>
      </c>
      <c r="F393" s="20">
        <f t="shared" si="16"/>
        <v>0</v>
      </c>
      <c r="I393" s="54"/>
    </row>
    <row r="394" spans="2:9" ht="25" x14ac:dyDescent="0.25">
      <c r="B394" s="1" t="s">
        <v>144</v>
      </c>
      <c r="C394" s="59"/>
      <c r="D394" s="60" t="s">
        <v>17</v>
      </c>
      <c r="E394" s="61">
        <f>E393</f>
        <v>294525</v>
      </c>
      <c r="F394" s="20">
        <f t="shared" si="16"/>
        <v>0</v>
      </c>
      <c r="I394" s="54"/>
    </row>
    <row r="395" spans="2:9" ht="25" x14ac:dyDescent="0.25">
      <c r="B395" s="1" t="s">
        <v>145</v>
      </c>
      <c r="C395" s="59"/>
      <c r="D395" s="60" t="s">
        <v>17</v>
      </c>
      <c r="E395" s="61">
        <f>1023000*0.85</f>
        <v>869550</v>
      </c>
      <c r="F395" s="20">
        <f t="shared" si="16"/>
        <v>0</v>
      </c>
      <c r="I395" s="54"/>
    </row>
    <row r="396" spans="2:9" x14ac:dyDescent="0.25">
      <c r="B396" s="1" t="s">
        <v>146</v>
      </c>
      <c r="C396" s="59"/>
      <c r="D396" s="60" t="s">
        <v>17</v>
      </c>
      <c r="E396" s="61">
        <f>764500*0.85</f>
        <v>649825</v>
      </c>
      <c r="F396" s="20">
        <f t="shared" si="16"/>
        <v>0</v>
      </c>
      <c r="I396" s="54"/>
    </row>
    <row r="397" spans="2:9" x14ac:dyDescent="0.25">
      <c r="B397" s="1"/>
      <c r="C397" s="59"/>
      <c r="D397" s="60"/>
      <c r="E397" s="61"/>
      <c r="F397" s="20">
        <f t="shared" si="16"/>
        <v>0</v>
      </c>
      <c r="I397" s="54"/>
    </row>
    <row r="398" spans="2:9" ht="100" x14ac:dyDescent="0.25">
      <c r="B398" s="62" t="s">
        <v>147</v>
      </c>
      <c r="C398" s="59"/>
      <c r="D398" s="60"/>
      <c r="E398" s="61"/>
      <c r="F398" s="20">
        <f t="shared" si="16"/>
        <v>0</v>
      </c>
      <c r="I398" s="54"/>
    </row>
    <row r="399" spans="2:9" x14ac:dyDescent="0.25">
      <c r="B399" s="1" t="s">
        <v>148</v>
      </c>
      <c r="C399" s="59"/>
      <c r="D399" s="60" t="s">
        <v>17</v>
      </c>
      <c r="E399" s="61">
        <f>313500*0.85</f>
        <v>266475</v>
      </c>
      <c r="F399" s="20">
        <f t="shared" si="16"/>
        <v>0</v>
      </c>
      <c r="G399" s="21">
        <f>SUM(F389:F399)</f>
        <v>21261900</v>
      </c>
      <c r="I399" s="54"/>
    </row>
    <row r="400" spans="2:9" x14ac:dyDescent="0.25">
      <c r="B400" s="1"/>
      <c r="C400" s="59"/>
      <c r="D400" s="60"/>
      <c r="E400" s="61"/>
      <c r="I400" s="54"/>
    </row>
    <row r="401" spans="2:9" x14ac:dyDescent="0.25">
      <c r="B401" s="63" t="s">
        <v>158</v>
      </c>
      <c r="C401" s="64"/>
      <c r="D401" s="65"/>
      <c r="E401" s="66"/>
      <c r="I401" s="54"/>
    </row>
    <row r="402" spans="2:9" ht="87.5" x14ac:dyDescent="0.25">
      <c r="B402" s="63" t="s">
        <v>159</v>
      </c>
      <c r="C402" s="64"/>
      <c r="D402" s="65"/>
      <c r="E402" s="66"/>
      <c r="I402" s="54"/>
    </row>
    <row r="403" spans="2:9" x14ac:dyDescent="0.25">
      <c r="B403" s="67" t="s">
        <v>210</v>
      </c>
      <c r="C403" s="64">
        <v>39</v>
      </c>
      <c r="D403" s="65" t="s">
        <v>17</v>
      </c>
      <c r="E403" s="66">
        <f>747500*0.85</f>
        <v>635375</v>
      </c>
      <c r="F403" s="20">
        <f t="shared" ref="F403:F406" si="17">C403*E403</f>
        <v>24779625</v>
      </c>
      <c r="I403" s="54"/>
    </row>
    <row r="404" spans="2:9" x14ac:dyDescent="0.25">
      <c r="B404" s="67" t="s">
        <v>211</v>
      </c>
      <c r="C404" s="64">
        <v>12</v>
      </c>
      <c r="D404" s="65" t="s">
        <v>17</v>
      </c>
      <c r="E404" s="66">
        <f>724500*0.85</f>
        <v>615825</v>
      </c>
      <c r="F404" s="20">
        <f t="shared" si="17"/>
        <v>7389900</v>
      </c>
      <c r="I404" s="54"/>
    </row>
    <row r="405" spans="2:9" x14ac:dyDescent="0.25">
      <c r="B405" s="67" t="s">
        <v>148</v>
      </c>
      <c r="C405" s="64"/>
      <c r="D405" s="65" t="s">
        <v>17</v>
      </c>
      <c r="E405" s="66">
        <f>690000*0.85</f>
        <v>586500</v>
      </c>
      <c r="F405" s="20">
        <f t="shared" si="17"/>
        <v>0</v>
      </c>
      <c r="I405" s="54"/>
    </row>
    <row r="406" spans="2:9" ht="37.5" x14ac:dyDescent="0.25">
      <c r="B406" s="68" t="s">
        <v>160</v>
      </c>
      <c r="C406" s="69"/>
      <c r="D406" s="70" t="s">
        <v>17</v>
      </c>
      <c r="E406" s="71">
        <f>230000*0.85</f>
        <v>195500</v>
      </c>
      <c r="F406" s="20">
        <f t="shared" si="17"/>
        <v>0</v>
      </c>
      <c r="G406" s="21">
        <f>SUM(F403:F406)</f>
        <v>32169525</v>
      </c>
      <c r="I406" s="54"/>
    </row>
    <row r="407" spans="2:9" x14ac:dyDescent="0.25">
      <c r="B407" s="72"/>
      <c r="I407" s="54"/>
    </row>
    <row r="408" spans="2:9" x14ac:dyDescent="0.25">
      <c r="B408" s="56" t="s">
        <v>88</v>
      </c>
    </row>
    <row r="409" spans="2:9" x14ac:dyDescent="0.25">
      <c r="B409" s="56" t="s">
        <v>180</v>
      </c>
    </row>
    <row r="410" spans="2:9" x14ac:dyDescent="0.25">
      <c r="B410" s="73" t="s">
        <v>212</v>
      </c>
      <c r="C410" s="64">
        <v>60</v>
      </c>
      <c r="D410" s="65" t="s">
        <v>17</v>
      </c>
      <c r="E410" s="66">
        <f>88000*0.85</f>
        <v>74800</v>
      </c>
      <c r="F410" s="20">
        <f>C410*E410</f>
        <v>4488000</v>
      </c>
      <c r="I410" s="54"/>
    </row>
    <row r="411" spans="2:9" x14ac:dyDescent="0.25">
      <c r="B411" s="73"/>
      <c r="C411" s="64"/>
      <c r="D411" s="65"/>
      <c r="E411" s="66"/>
      <c r="F411" s="20">
        <f t="shared" ref="F411:F437" si="18">C411*E411</f>
        <v>0</v>
      </c>
      <c r="I411" s="54"/>
    </row>
    <row r="412" spans="2:9" x14ac:dyDescent="0.25">
      <c r="B412" s="73" t="s">
        <v>213</v>
      </c>
      <c r="C412" s="64">
        <v>60</v>
      </c>
      <c r="D412" s="65" t="s">
        <v>17</v>
      </c>
      <c r="E412" s="66">
        <f>121000*0.85</f>
        <v>102850</v>
      </c>
      <c r="F412" s="20">
        <f t="shared" si="18"/>
        <v>6171000</v>
      </c>
      <c r="I412" s="54"/>
    </row>
    <row r="413" spans="2:9" x14ac:dyDescent="0.25">
      <c r="B413" s="73"/>
      <c r="C413" s="64"/>
      <c r="D413" s="65"/>
      <c r="E413" s="66"/>
      <c r="F413" s="20">
        <f t="shared" si="18"/>
        <v>0</v>
      </c>
      <c r="I413" s="54"/>
    </row>
    <row r="414" spans="2:9" x14ac:dyDescent="0.25">
      <c r="B414" s="73" t="s">
        <v>133</v>
      </c>
      <c r="C414" s="64">
        <v>48</v>
      </c>
      <c r="D414" s="65" t="s">
        <v>17</v>
      </c>
      <c r="E414" s="66">
        <f>412500*0.85</f>
        <v>350625</v>
      </c>
      <c r="F414" s="20">
        <f t="shared" si="18"/>
        <v>16830000</v>
      </c>
      <c r="I414" s="54"/>
    </row>
    <row r="415" spans="2:9" x14ac:dyDescent="0.25">
      <c r="B415" s="73"/>
      <c r="C415" s="64"/>
      <c r="D415" s="65"/>
      <c r="E415" s="66"/>
      <c r="F415" s="20">
        <f t="shared" si="18"/>
        <v>0</v>
      </c>
      <c r="I415" s="54"/>
    </row>
    <row r="416" spans="2:9" x14ac:dyDescent="0.25">
      <c r="B416" s="73" t="s">
        <v>214</v>
      </c>
      <c r="C416" s="64">
        <v>24</v>
      </c>
      <c r="D416" s="65" t="s">
        <v>17</v>
      </c>
      <c r="E416" s="66">
        <f>456500*0.85</f>
        <v>388025</v>
      </c>
      <c r="F416" s="20">
        <f t="shared" si="18"/>
        <v>9312600</v>
      </c>
      <c r="I416" s="54"/>
    </row>
    <row r="417" spans="2:9" x14ac:dyDescent="0.25">
      <c r="B417" s="73"/>
      <c r="C417" s="64"/>
      <c r="D417" s="65"/>
      <c r="E417" s="66"/>
      <c r="F417" s="20">
        <f t="shared" si="18"/>
        <v>0</v>
      </c>
      <c r="I417" s="54"/>
    </row>
    <row r="418" spans="2:9" x14ac:dyDescent="0.25">
      <c r="B418" s="73" t="s">
        <v>134</v>
      </c>
      <c r="C418" s="64"/>
      <c r="D418" s="65" t="s">
        <v>17</v>
      </c>
      <c r="E418" s="66">
        <f>577500*0.85</f>
        <v>490875</v>
      </c>
      <c r="F418" s="20">
        <f t="shared" si="18"/>
        <v>0</v>
      </c>
      <c r="I418" s="54"/>
    </row>
    <row r="419" spans="2:9" x14ac:dyDescent="0.25">
      <c r="B419" s="73"/>
      <c r="C419" s="64"/>
      <c r="D419" s="65"/>
      <c r="E419" s="66"/>
      <c r="F419" s="20">
        <f t="shared" si="18"/>
        <v>0</v>
      </c>
      <c r="I419" s="54"/>
    </row>
    <row r="420" spans="2:9" ht="37.5" x14ac:dyDescent="0.25">
      <c r="B420" s="73" t="s">
        <v>135</v>
      </c>
      <c r="C420" s="64"/>
      <c r="D420" s="65" t="s">
        <v>17</v>
      </c>
      <c r="E420" s="66">
        <f>1815000*0.85</f>
        <v>1542750</v>
      </c>
      <c r="F420" s="20">
        <f t="shared" si="18"/>
        <v>0</v>
      </c>
      <c r="I420" s="54"/>
    </row>
    <row r="421" spans="2:9" x14ac:dyDescent="0.25">
      <c r="B421" s="74"/>
      <c r="C421" s="69"/>
      <c r="D421" s="70"/>
      <c r="E421" s="71"/>
      <c r="F421" s="20">
        <f t="shared" si="18"/>
        <v>0</v>
      </c>
      <c r="I421" s="54"/>
    </row>
    <row r="422" spans="2:9" x14ac:dyDescent="0.25">
      <c r="B422" s="75" t="s">
        <v>149</v>
      </c>
      <c r="C422" s="59"/>
      <c r="D422" s="60"/>
      <c r="E422" s="61"/>
      <c r="F422" s="20">
        <f t="shared" si="18"/>
        <v>0</v>
      </c>
      <c r="I422" s="54"/>
    </row>
    <row r="423" spans="2:9" ht="87.5" x14ac:dyDescent="0.25">
      <c r="B423" s="62" t="s">
        <v>150</v>
      </c>
      <c r="C423" s="59"/>
      <c r="D423" s="60"/>
      <c r="E423" s="61"/>
      <c r="F423" s="20">
        <f t="shared" si="18"/>
        <v>0</v>
      </c>
      <c r="I423" s="54"/>
    </row>
    <row r="424" spans="2:9" x14ac:dyDescent="0.25">
      <c r="B424" s="76" t="s">
        <v>215</v>
      </c>
      <c r="C424" s="59">
        <v>12</v>
      </c>
      <c r="D424" s="60" t="s">
        <v>17</v>
      </c>
      <c r="E424" s="61">
        <f>1100000*0.85</f>
        <v>935000</v>
      </c>
      <c r="F424" s="20">
        <f t="shared" si="18"/>
        <v>11220000</v>
      </c>
      <c r="I424" s="54"/>
    </row>
    <row r="425" spans="2:9" x14ac:dyDescent="0.25">
      <c r="B425" s="76" t="s">
        <v>151</v>
      </c>
      <c r="C425" s="77"/>
      <c r="D425" s="60" t="s">
        <v>17</v>
      </c>
      <c r="E425" s="61">
        <f>808500*0.85</f>
        <v>687225</v>
      </c>
      <c r="F425" s="20">
        <f t="shared" si="18"/>
        <v>0</v>
      </c>
      <c r="I425" s="54"/>
    </row>
    <row r="426" spans="2:9" x14ac:dyDescent="0.25">
      <c r="B426" s="1" t="s">
        <v>152</v>
      </c>
      <c r="C426" s="59"/>
      <c r="D426" s="60" t="s">
        <v>17</v>
      </c>
      <c r="E426" s="61">
        <f>1045000*0.85</f>
        <v>888250</v>
      </c>
      <c r="F426" s="20">
        <f t="shared" si="18"/>
        <v>0</v>
      </c>
      <c r="I426" s="54"/>
    </row>
    <row r="427" spans="2:9" x14ac:dyDescent="0.25">
      <c r="B427" s="76" t="s">
        <v>153</v>
      </c>
      <c r="C427" s="59"/>
      <c r="D427" s="60" t="s">
        <v>17</v>
      </c>
      <c r="E427" s="61">
        <f>753500*0.85</f>
        <v>640475</v>
      </c>
      <c r="F427" s="20">
        <f t="shared" si="18"/>
        <v>0</v>
      </c>
      <c r="I427" s="54"/>
    </row>
    <row r="428" spans="2:9" x14ac:dyDescent="0.25">
      <c r="B428" s="76" t="s">
        <v>154</v>
      </c>
      <c r="C428" s="59"/>
      <c r="D428" s="60" t="s">
        <v>17</v>
      </c>
      <c r="E428" s="61">
        <f>594000*0.85</f>
        <v>504900</v>
      </c>
      <c r="F428" s="20">
        <f t="shared" si="18"/>
        <v>0</v>
      </c>
      <c r="I428" s="54"/>
    </row>
    <row r="429" spans="2:9" x14ac:dyDescent="0.25">
      <c r="B429" s="76" t="s">
        <v>155</v>
      </c>
      <c r="C429" s="59"/>
      <c r="D429" s="60" t="s">
        <v>17</v>
      </c>
      <c r="E429" s="61">
        <f>346500*0.85</f>
        <v>294525</v>
      </c>
      <c r="F429" s="20">
        <f t="shared" si="18"/>
        <v>0</v>
      </c>
      <c r="I429" s="54"/>
    </row>
    <row r="430" spans="2:9" x14ac:dyDescent="0.25">
      <c r="B430" s="1" t="s">
        <v>156</v>
      </c>
      <c r="C430" s="59"/>
      <c r="D430" s="60" t="s">
        <v>17</v>
      </c>
      <c r="E430" s="61">
        <f>302500*0.85</f>
        <v>257125</v>
      </c>
      <c r="F430" s="20">
        <f t="shared" si="18"/>
        <v>0</v>
      </c>
      <c r="I430" s="54"/>
    </row>
    <row r="431" spans="2:9" x14ac:dyDescent="0.25">
      <c r="B431" s="78" t="s">
        <v>157</v>
      </c>
      <c r="C431" s="79"/>
      <c r="D431" s="80" t="s">
        <v>17</v>
      </c>
      <c r="E431" s="81">
        <f>280500*0.85</f>
        <v>238425</v>
      </c>
      <c r="F431" s="20">
        <f t="shared" si="18"/>
        <v>0</v>
      </c>
      <c r="I431" s="54"/>
    </row>
    <row r="432" spans="2:9" x14ac:dyDescent="0.25">
      <c r="B432" s="73"/>
      <c r="C432" s="64"/>
      <c r="D432" s="65"/>
      <c r="E432" s="66"/>
      <c r="F432" s="20">
        <f t="shared" si="18"/>
        <v>0</v>
      </c>
      <c r="I432" s="54"/>
    </row>
    <row r="433" spans="1:9" x14ac:dyDescent="0.25">
      <c r="B433" s="82" t="s">
        <v>161</v>
      </c>
      <c r="C433" s="64"/>
      <c r="D433" s="65"/>
      <c r="E433" s="66"/>
      <c r="F433" s="20">
        <f t="shared" si="18"/>
        <v>0</v>
      </c>
      <c r="I433" s="54"/>
    </row>
    <row r="434" spans="1:9" ht="62.5" x14ac:dyDescent="0.25">
      <c r="B434" s="83" t="s">
        <v>162</v>
      </c>
      <c r="C434" s="87">
        <v>190</v>
      </c>
      <c r="D434" s="88" t="s">
        <v>61</v>
      </c>
      <c r="E434" s="89">
        <f>165000*0.85</f>
        <v>140250</v>
      </c>
      <c r="F434" s="20">
        <f>C434*E434</f>
        <v>26647500</v>
      </c>
      <c r="G434" s="21">
        <f>SUM(F410:F434)</f>
        <v>74669100</v>
      </c>
      <c r="I434" s="54"/>
    </row>
    <row r="435" spans="1:9" ht="13.5" customHeight="1" x14ac:dyDescent="0.25">
      <c r="B435" s="73"/>
      <c r="C435" s="64"/>
      <c r="D435" s="65"/>
      <c r="E435" s="66"/>
      <c r="F435" s="20">
        <f t="shared" si="18"/>
        <v>0</v>
      </c>
      <c r="I435" s="54"/>
    </row>
    <row r="436" spans="1:9" x14ac:dyDescent="0.25">
      <c r="B436" s="63" t="s">
        <v>136</v>
      </c>
      <c r="C436" s="64"/>
      <c r="D436" s="65"/>
      <c r="E436" s="66"/>
      <c r="F436" s="20">
        <f t="shared" si="18"/>
        <v>0</v>
      </c>
      <c r="I436" s="54"/>
    </row>
    <row r="437" spans="1:9" ht="25" x14ac:dyDescent="0.25">
      <c r="B437" s="68" t="s">
        <v>137</v>
      </c>
      <c r="C437" s="90">
        <v>258.3</v>
      </c>
      <c r="D437" s="88" t="s">
        <v>138</v>
      </c>
      <c r="E437" s="91">
        <f>35000*0.85</f>
        <v>29750</v>
      </c>
      <c r="F437" s="20">
        <f t="shared" si="18"/>
        <v>7684425</v>
      </c>
      <c r="G437" s="21">
        <f>F437</f>
        <v>7684425</v>
      </c>
      <c r="I437" s="54"/>
    </row>
    <row r="438" spans="1:9" x14ac:dyDescent="0.25">
      <c r="B438" s="76"/>
      <c r="C438" s="108"/>
      <c r="D438" s="109"/>
      <c r="E438" s="102"/>
      <c r="I438" s="54"/>
    </row>
    <row r="439" spans="1:9" x14ac:dyDescent="0.25">
      <c r="B439" s="56"/>
      <c r="H439" s="37">
        <f>G399+G406+G434+G437</f>
        <v>135784950</v>
      </c>
      <c r="I439" s="54">
        <f>H439</f>
        <v>135784950</v>
      </c>
    </row>
    <row r="440" spans="1:9" x14ac:dyDescent="0.25">
      <c r="B440" s="57" t="s">
        <v>176</v>
      </c>
      <c r="I440" s="54"/>
    </row>
    <row r="441" spans="1:9" ht="50" x14ac:dyDescent="0.25">
      <c r="B441" s="67" t="s">
        <v>216</v>
      </c>
      <c r="D441" s="18" t="s">
        <v>67</v>
      </c>
      <c r="E441" s="19">
        <v>45000000</v>
      </c>
      <c r="I441" s="54"/>
    </row>
    <row r="442" spans="1:9" x14ac:dyDescent="0.25">
      <c r="B442" s="67" t="s">
        <v>217</v>
      </c>
      <c r="I442" s="54"/>
    </row>
    <row r="443" spans="1:9" x14ac:dyDescent="0.25">
      <c r="B443" s="82" t="s">
        <v>177</v>
      </c>
      <c r="I443" s="54"/>
    </row>
    <row r="444" spans="1:9" ht="62.5" x14ac:dyDescent="0.25">
      <c r="B444" s="68" t="s">
        <v>218</v>
      </c>
      <c r="D444" s="18" t="s">
        <v>67</v>
      </c>
      <c r="G444" s="21">
        <f>SUM(E441:E444)</f>
        <v>45000000</v>
      </c>
      <c r="I444" s="54">
        <f>G444</f>
        <v>45000000</v>
      </c>
    </row>
    <row r="445" spans="1:9" x14ac:dyDescent="0.25">
      <c r="B445" s="56"/>
      <c r="I445" s="54"/>
    </row>
    <row r="446" spans="1:9" hidden="1" x14ac:dyDescent="0.25">
      <c r="A446" s="28">
        <v>11</v>
      </c>
      <c r="B446" s="56" t="s">
        <v>89</v>
      </c>
    </row>
    <row r="447" spans="1:9" hidden="1" x14ac:dyDescent="0.25">
      <c r="B447" s="31"/>
    </row>
    <row r="448" spans="1:9" hidden="1" x14ac:dyDescent="0.25">
      <c r="B448" s="31" t="s">
        <v>4</v>
      </c>
    </row>
    <row r="449" spans="2:7" hidden="1" x14ac:dyDescent="0.25">
      <c r="B449" s="32" t="s">
        <v>5</v>
      </c>
      <c r="D449" s="18" t="s">
        <v>6</v>
      </c>
      <c r="E449" s="19">
        <f>E306</f>
        <v>10500</v>
      </c>
      <c r="F449" s="20">
        <f t="shared" ref="F449:F462" si="19">E449*C449</f>
        <v>0</v>
      </c>
      <c r="G449" s="21">
        <f>F449</f>
        <v>0</v>
      </c>
    </row>
    <row r="450" spans="2:7" hidden="1" x14ac:dyDescent="0.25">
      <c r="B450" s="32"/>
      <c r="F450" s="20">
        <f t="shared" si="19"/>
        <v>0</v>
      </c>
    </row>
    <row r="451" spans="2:7" hidden="1" x14ac:dyDescent="0.25">
      <c r="B451" s="31" t="s">
        <v>40</v>
      </c>
      <c r="F451" s="20">
        <f t="shared" si="19"/>
        <v>0</v>
      </c>
    </row>
    <row r="452" spans="2:7" hidden="1" x14ac:dyDescent="0.25">
      <c r="B452" s="32" t="s">
        <v>41</v>
      </c>
      <c r="D452" s="18" t="s">
        <v>42</v>
      </c>
      <c r="E452" s="19">
        <v>28000</v>
      </c>
      <c r="F452" s="20">
        <f t="shared" si="19"/>
        <v>0</v>
      </c>
    </row>
    <row r="453" spans="2:7" hidden="1" x14ac:dyDescent="0.25">
      <c r="B453" s="32" t="s">
        <v>43</v>
      </c>
      <c r="D453" s="18" t="s">
        <v>6</v>
      </c>
      <c r="E453" s="19">
        <v>450</v>
      </c>
      <c r="F453" s="20">
        <f t="shared" si="19"/>
        <v>0</v>
      </c>
    </row>
    <row r="454" spans="2:7" hidden="1" x14ac:dyDescent="0.25">
      <c r="B454" s="32" t="s">
        <v>44</v>
      </c>
      <c r="D454" s="18" t="s">
        <v>23</v>
      </c>
      <c r="E454" s="19">
        <v>350</v>
      </c>
      <c r="F454" s="20">
        <f t="shared" si="19"/>
        <v>0</v>
      </c>
    </row>
    <row r="455" spans="2:7" hidden="1" x14ac:dyDescent="0.25">
      <c r="B455" s="32" t="s">
        <v>45</v>
      </c>
      <c r="D455" s="18" t="s">
        <v>14</v>
      </c>
      <c r="E455" s="19">
        <v>71500</v>
      </c>
      <c r="F455" s="20">
        <f t="shared" si="19"/>
        <v>0</v>
      </c>
      <c r="G455" s="21">
        <f>SUM(F452:F456)</f>
        <v>0</v>
      </c>
    </row>
    <row r="456" spans="2:7" hidden="1" x14ac:dyDescent="0.25">
      <c r="B456" s="32"/>
      <c r="F456" s="20">
        <f t="shared" si="19"/>
        <v>0</v>
      </c>
    </row>
    <row r="457" spans="2:7" hidden="1" x14ac:dyDescent="0.25">
      <c r="B457" s="31" t="s">
        <v>7</v>
      </c>
      <c r="F457" s="20">
        <f t="shared" si="19"/>
        <v>0</v>
      </c>
    </row>
    <row r="458" spans="2:7" hidden="1" x14ac:dyDescent="0.25">
      <c r="B458" s="32" t="s">
        <v>8</v>
      </c>
      <c r="D458" s="18" t="s">
        <v>9</v>
      </c>
      <c r="E458" s="19">
        <f>E258</f>
        <v>11000</v>
      </c>
      <c r="F458" s="20">
        <f t="shared" si="19"/>
        <v>0</v>
      </c>
    </row>
    <row r="459" spans="2:7" hidden="1" x14ac:dyDescent="0.25">
      <c r="B459" s="32" t="s">
        <v>46</v>
      </c>
      <c r="D459" s="18" t="s">
        <v>9</v>
      </c>
      <c r="E459" s="19">
        <v>2250</v>
      </c>
      <c r="F459" s="20">
        <f t="shared" si="19"/>
        <v>0</v>
      </c>
    </row>
    <row r="460" spans="2:7" hidden="1" x14ac:dyDescent="0.25">
      <c r="B460" s="32" t="s">
        <v>76</v>
      </c>
      <c r="D460" s="18" t="s">
        <v>9</v>
      </c>
      <c r="E460" s="19">
        <f>E317</f>
        <v>11000</v>
      </c>
      <c r="F460" s="20">
        <f t="shared" si="19"/>
        <v>0</v>
      </c>
    </row>
    <row r="461" spans="2:7" hidden="1" x14ac:dyDescent="0.25">
      <c r="B461" s="32" t="s">
        <v>90</v>
      </c>
      <c r="D461" s="18" t="s">
        <v>9</v>
      </c>
      <c r="E461" s="19">
        <f>E17</f>
        <v>11000</v>
      </c>
      <c r="F461" s="20">
        <f>C461*E461</f>
        <v>0</v>
      </c>
    </row>
    <row r="462" spans="2:7" hidden="1" x14ac:dyDescent="0.25">
      <c r="B462" s="32" t="s">
        <v>11</v>
      </c>
      <c r="D462" s="18" t="s">
        <v>9</v>
      </c>
      <c r="E462" s="19">
        <f>E127</f>
        <v>20000</v>
      </c>
      <c r="F462" s="20">
        <f t="shared" si="19"/>
        <v>0</v>
      </c>
    </row>
    <row r="463" spans="2:7" hidden="1" x14ac:dyDescent="0.25">
      <c r="B463" s="31"/>
      <c r="G463" s="21">
        <f>SUM(F458:F462)</f>
        <v>0</v>
      </c>
    </row>
    <row r="464" spans="2:7" hidden="1" x14ac:dyDescent="0.25">
      <c r="B464" s="31" t="s">
        <v>15</v>
      </c>
    </row>
    <row r="465" spans="2:7" hidden="1" x14ac:dyDescent="0.25">
      <c r="B465" s="32" t="s">
        <v>16</v>
      </c>
      <c r="D465" s="18" t="s">
        <v>17</v>
      </c>
      <c r="E465" s="19">
        <f>E220</f>
        <v>30000</v>
      </c>
      <c r="F465" s="20">
        <f>C465*E465</f>
        <v>0</v>
      </c>
    </row>
    <row r="466" spans="2:7" hidden="1" x14ac:dyDescent="0.25">
      <c r="B466" s="32" t="s">
        <v>18</v>
      </c>
      <c r="D466" s="18" t="s">
        <v>17</v>
      </c>
      <c r="E466" s="19">
        <f>E221</f>
        <v>2200</v>
      </c>
      <c r="F466" s="20">
        <f>C466*E466</f>
        <v>0</v>
      </c>
    </row>
    <row r="467" spans="2:7" hidden="1" x14ac:dyDescent="0.25">
      <c r="B467" s="32" t="s">
        <v>55</v>
      </c>
      <c r="D467" s="18" t="s">
        <v>17</v>
      </c>
      <c r="E467" s="19">
        <v>1100</v>
      </c>
      <c r="F467" s="20">
        <f>C467*E467</f>
        <v>0</v>
      </c>
    </row>
    <row r="468" spans="2:7" hidden="1" x14ac:dyDescent="0.25">
      <c r="B468" s="32" t="s">
        <v>56</v>
      </c>
      <c r="D468" s="18" t="s">
        <v>17</v>
      </c>
      <c r="E468" s="19">
        <v>900</v>
      </c>
      <c r="F468" s="20">
        <f>C468*E468</f>
        <v>0</v>
      </c>
    </row>
    <row r="469" spans="2:7" hidden="1" x14ac:dyDescent="0.25">
      <c r="B469" s="32" t="s">
        <v>20</v>
      </c>
      <c r="D469" s="18" t="s">
        <v>6</v>
      </c>
      <c r="E469" s="19">
        <f>E268</f>
        <v>27500</v>
      </c>
      <c r="F469" s="20">
        <f>C469*E469</f>
        <v>0</v>
      </c>
      <c r="G469" s="21">
        <f>SUM(F465:F469)</f>
        <v>0</v>
      </c>
    </row>
    <row r="470" spans="2:7" hidden="1" x14ac:dyDescent="0.25">
      <c r="B470" s="32"/>
    </row>
    <row r="471" spans="2:7" hidden="1" x14ac:dyDescent="0.25">
      <c r="B471" s="31" t="s">
        <v>12</v>
      </c>
    </row>
    <row r="472" spans="2:7" hidden="1" x14ac:dyDescent="0.25">
      <c r="B472" s="33" t="s">
        <v>91</v>
      </c>
      <c r="D472" s="18" t="s">
        <v>9</v>
      </c>
      <c r="E472" s="19">
        <f>E278</f>
        <v>1100000</v>
      </c>
      <c r="F472" s="20">
        <f>C472*E472</f>
        <v>0</v>
      </c>
    </row>
    <row r="473" spans="2:7" hidden="1" x14ac:dyDescent="0.25">
      <c r="B473" s="33" t="s">
        <v>54</v>
      </c>
      <c r="D473" s="18" t="s">
        <v>9</v>
      </c>
      <c r="E473" s="19">
        <f>E279</f>
        <v>28000</v>
      </c>
      <c r="F473" s="20">
        <f>C473*E473</f>
        <v>0</v>
      </c>
    </row>
    <row r="474" spans="2:7" hidden="1" x14ac:dyDescent="0.25">
      <c r="B474" s="32"/>
    </row>
    <row r="475" spans="2:7" hidden="1" x14ac:dyDescent="0.25">
      <c r="B475" s="31" t="s">
        <v>71</v>
      </c>
      <c r="F475" s="20">
        <f>C475*E475</f>
        <v>0</v>
      </c>
    </row>
    <row r="476" spans="2:7" hidden="1" x14ac:dyDescent="0.25">
      <c r="B476" s="31"/>
    </row>
    <row r="477" spans="2:7" hidden="1" x14ac:dyDescent="0.25">
      <c r="B477" s="32" t="s">
        <v>73</v>
      </c>
      <c r="D477" s="18" t="s">
        <v>17</v>
      </c>
      <c r="E477" s="19">
        <f>E284</f>
        <v>500</v>
      </c>
      <c r="F477" s="20">
        <f>C477*E477</f>
        <v>0</v>
      </c>
    </row>
    <row r="478" spans="2:7" hidden="1" x14ac:dyDescent="0.25">
      <c r="B478" s="32" t="s">
        <v>72</v>
      </c>
      <c r="D478" s="18" t="s">
        <v>17</v>
      </c>
      <c r="F478" s="20">
        <f>C478*E478</f>
        <v>0</v>
      </c>
      <c r="G478" s="21">
        <f>SUM(F476:F478)</f>
        <v>0</v>
      </c>
    </row>
    <row r="479" spans="2:7" hidden="1" x14ac:dyDescent="0.25">
      <c r="B479" s="32"/>
    </row>
    <row r="480" spans="2:7" ht="12.75" hidden="1" customHeight="1" x14ac:dyDescent="0.25">
      <c r="B480" s="32" t="s">
        <v>79</v>
      </c>
      <c r="D480" s="18" t="s">
        <v>80</v>
      </c>
      <c r="E480" s="19">
        <f>E328</f>
        <v>3670</v>
      </c>
      <c r="F480" s="20">
        <f t="shared" ref="F480:F488" si="20">C480*E480</f>
        <v>0</v>
      </c>
    </row>
    <row r="481" spans="2:7" ht="12.75" hidden="1" customHeight="1" x14ac:dyDescent="0.25">
      <c r="B481" s="32" t="s">
        <v>81</v>
      </c>
      <c r="D481" s="18" t="s">
        <v>80</v>
      </c>
      <c r="E481" s="19">
        <f>E329</f>
        <v>2680</v>
      </c>
      <c r="F481" s="20">
        <f t="shared" si="20"/>
        <v>0</v>
      </c>
    </row>
    <row r="482" spans="2:7" ht="12.75" hidden="1" customHeight="1" x14ac:dyDescent="0.25">
      <c r="B482" s="32" t="s">
        <v>82</v>
      </c>
      <c r="D482" s="18" t="s">
        <v>28</v>
      </c>
      <c r="E482" s="19">
        <f>E330</f>
        <v>1600</v>
      </c>
      <c r="F482" s="20">
        <f t="shared" si="20"/>
        <v>0</v>
      </c>
    </row>
    <row r="483" spans="2:7" hidden="1" x14ac:dyDescent="0.25">
      <c r="B483" s="32" t="s">
        <v>92</v>
      </c>
      <c r="D483" s="18" t="s">
        <v>60</v>
      </c>
      <c r="E483" s="19">
        <v>5000</v>
      </c>
      <c r="F483" s="20">
        <f t="shared" si="20"/>
        <v>0</v>
      </c>
    </row>
    <row r="484" spans="2:7" hidden="1" x14ac:dyDescent="0.25">
      <c r="B484" s="32" t="s">
        <v>93</v>
      </c>
      <c r="D484" s="18" t="s">
        <v>60</v>
      </c>
      <c r="E484" s="19">
        <v>12000</v>
      </c>
      <c r="F484" s="20">
        <f t="shared" si="20"/>
        <v>0</v>
      </c>
    </row>
    <row r="485" spans="2:7" hidden="1" x14ac:dyDescent="0.25">
      <c r="B485" s="32" t="s">
        <v>94</v>
      </c>
      <c r="D485" s="18" t="s">
        <v>60</v>
      </c>
      <c r="E485" s="19">
        <v>12000</v>
      </c>
      <c r="F485" s="20">
        <f t="shared" si="20"/>
        <v>0</v>
      </c>
    </row>
    <row r="486" spans="2:7" hidden="1" x14ac:dyDescent="0.25">
      <c r="B486" s="32" t="s">
        <v>95</v>
      </c>
      <c r="D486" s="18" t="s">
        <v>60</v>
      </c>
      <c r="E486" s="19">
        <v>12000</v>
      </c>
      <c r="F486" s="20">
        <f t="shared" si="20"/>
        <v>0</v>
      </c>
    </row>
    <row r="487" spans="2:7" hidden="1" x14ac:dyDescent="0.25">
      <c r="B487" s="32" t="s">
        <v>96</v>
      </c>
      <c r="D487" s="18" t="s">
        <v>60</v>
      </c>
      <c r="E487" s="19">
        <v>12000</v>
      </c>
      <c r="F487" s="20">
        <f t="shared" si="20"/>
        <v>0</v>
      </c>
    </row>
    <row r="488" spans="2:7" hidden="1" x14ac:dyDescent="0.25">
      <c r="B488" s="32" t="s">
        <v>97</v>
      </c>
      <c r="D488" s="18" t="s">
        <v>60</v>
      </c>
      <c r="E488" s="19">
        <v>12000</v>
      </c>
      <c r="F488" s="20">
        <f t="shared" si="20"/>
        <v>0</v>
      </c>
      <c r="G488" s="21">
        <f>SUM(F480:F488)</f>
        <v>0</v>
      </c>
    </row>
    <row r="489" spans="2:7" hidden="1" x14ac:dyDescent="0.25">
      <c r="B489" s="32"/>
    </row>
    <row r="490" spans="2:7" ht="25" hidden="1" x14ac:dyDescent="0.25">
      <c r="B490" s="32" t="s">
        <v>98</v>
      </c>
      <c r="D490" s="18" t="s">
        <v>42</v>
      </c>
      <c r="F490" s="20">
        <f t="shared" ref="F490:F495" si="21">C490*E490</f>
        <v>0</v>
      </c>
    </row>
    <row r="491" spans="2:7" s="32" customFormat="1" hidden="1" x14ac:dyDescent="0.25">
      <c r="B491" s="32" t="s">
        <v>99</v>
      </c>
      <c r="C491" s="17"/>
      <c r="D491" s="18" t="s">
        <v>42</v>
      </c>
      <c r="E491" s="19">
        <f>E361</f>
        <v>145000</v>
      </c>
      <c r="F491" s="20">
        <f t="shared" si="21"/>
        <v>0</v>
      </c>
      <c r="G491" s="21"/>
    </row>
    <row r="492" spans="2:7" s="32" customFormat="1" hidden="1" x14ac:dyDescent="0.25">
      <c r="B492" s="32" t="s">
        <v>100</v>
      </c>
      <c r="C492" s="17"/>
      <c r="D492" s="18" t="s">
        <v>42</v>
      </c>
      <c r="E492" s="19"/>
      <c r="F492" s="20">
        <f t="shared" si="21"/>
        <v>0</v>
      </c>
      <c r="G492" s="21"/>
    </row>
    <row r="493" spans="2:7" ht="25" hidden="1" x14ac:dyDescent="0.25">
      <c r="B493" s="32" t="s">
        <v>101</v>
      </c>
      <c r="D493" s="18" t="s">
        <v>42</v>
      </c>
      <c r="E493" s="19">
        <v>37000</v>
      </c>
      <c r="F493" s="20">
        <f t="shared" si="21"/>
        <v>0</v>
      </c>
    </row>
    <row r="494" spans="2:7" hidden="1" x14ac:dyDescent="0.25">
      <c r="B494" s="32" t="s">
        <v>102</v>
      </c>
      <c r="D494" s="18" t="s">
        <v>60</v>
      </c>
      <c r="E494" s="19">
        <v>10000</v>
      </c>
      <c r="F494" s="20">
        <f t="shared" si="21"/>
        <v>0</v>
      </c>
    </row>
    <row r="495" spans="2:7" hidden="1" x14ac:dyDescent="0.25">
      <c r="B495" s="32" t="s">
        <v>84</v>
      </c>
      <c r="D495" s="18" t="s">
        <v>60</v>
      </c>
      <c r="E495" s="19">
        <f>1800*0.8</f>
        <v>1440</v>
      </c>
      <c r="F495" s="20">
        <f t="shared" si="21"/>
        <v>0</v>
      </c>
      <c r="G495" s="21">
        <f>SUM(F490:F495)</f>
        <v>0</v>
      </c>
    </row>
    <row r="496" spans="2:7" hidden="1" x14ac:dyDescent="0.25">
      <c r="B496" s="32"/>
    </row>
    <row r="497" spans="1:10" s="38" customFormat="1" hidden="1" x14ac:dyDescent="0.25">
      <c r="A497" s="28"/>
      <c r="B497" s="35" t="s">
        <v>24</v>
      </c>
      <c r="C497" s="17"/>
      <c r="D497" s="18"/>
      <c r="E497" s="19"/>
      <c r="F497" s="20">
        <f t="shared" ref="F497:F502" si="22">E497*C497</f>
        <v>0</v>
      </c>
      <c r="G497" s="21"/>
      <c r="H497" s="39"/>
      <c r="I497" s="39"/>
      <c r="J497" s="39"/>
    </row>
    <row r="498" spans="1:10" s="38" customFormat="1" hidden="1" x14ac:dyDescent="0.25">
      <c r="A498" s="40"/>
      <c r="B498" s="36" t="s">
        <v>25</v>
      </c>
      <c r="C498" s="17"/>
      <c r="D498" s="18" t="s">
        <v>26</v>
      </c>
      <c r="E498" s="19">
        <f>E288</f>
        <v>144</v>
      </c>
      <c r="F498" s="20">
        <f t="shared" si="22"/>
        <v>0</v>
      </c>
      <c r="G498" s="21"/>
      <c r="H498" s="39"/>
      <c r="I498" s="39"/>
      <c r="J498" s="39"/>
    </row>
    <row r="499" spans="1:10" s="38" customFormat="1" hidden="1" x14ac:dyDescent="0.25">
      <c r="A499" s="40"/>
      <c r="B499" s="36" t="s">
        <v>27</v>
      </c>
      <c r="C499" s="17"/>
      <c r="D499" s="18" t="s">
        <v>28</v>
      </c>
      <c r="E499" s="19">
        <f>E289</f>
        <v>300</v>
      </c>
      <c r="F499" s="20">
        <f t="shared" si="22"/>
        <v>0</v>
      </c>
      <c r="G499" s="21"/>
      <c r="H499" s="39"/>
      <c r="I499" s="39"/>
      <c r="J499" s="39"/>
    </row>
    <row r="500" spans="1:10" s="38" customFormat="1" hidden="1" x14ac:dyDescent="0.25">
      <c r="A500" s="40"/>
      <c r="B500" s="36" t="s">
        <v>29</v>
      </c>
      <c r="C500" s="17"/>
      <c r="D500" s="18" t="s">
        <v>30</v>
      </c>
      <c r="E500" s="19">
        <f>E290</f>
        <v>3000</v>
      </c>
      <c r="F500" s="20">
        <f t="shared" si="22"/>
        <v>0</v>
      </c>
      <c r="G500" s="21"/>
      <c r="H500" s="39"/>
      <c r="I500" s="39"/>
      <c r="J500" s="39"/>
    </row>
    <row r="501" spans="1:10" s="38" customFormat="1" hidden="1" x14ac:dyDescent="0.25">
      <c r="A501" s="40"/>
      <c r="B501" s="36" t="s">
        <v>31</v>
      </c>
      <c r="C501" s="17"/>
      <c r="D501" s="18" t="s">
        <v>32</v>
      </c>
      <c r="E501" s="19">
        <f>E291</f>
        <v>1500</v>
      </c>
      <c r="F501" s="20">
        <f t="shared" si="22"/>
        <v>0</v>
      </c>
      <c r="G501" s="21"/>
      <c r="H501" s="39"/>
      <c r="I501" s="39"/>
      <c r="J501" s="39"/>
    </row>
    <row r="502" spans="1:10" s="38" customFormat="1" hidden="1" x14ac:dyDescent="0.25">
      <c r="A502" s="40"/>
      <c r="B502" s="36" t="s">
        <v>33</v>
      </c>
      <c r="C502" s="17"/>
      <c r="D502" s="18" t="s">
        <v>32</v>
      </c>
      <c r="E502" s="19">
        <f>E292</f>
        <v>865</v>
      </c>
      <c r="F502" s="20">
        <f t="shared" si="22"/>
        <v>0</v>
      </c>
      <c r="G502" s="21"/>
      <c r="I502" s="39"/>
      <c r="J502" s="39"/>
    </row>
    <row r="503" spans="1:10" hidden="1" x14ac:dyDescent="0.25">
      <c r="B503" s="32"/>
    </row>
    <row r="504" spans="1:10" hidden="1" x14ac:dyDescent="0.25">
      <c r="B504" s="25" t="s">
        <v>34</v>
      </c>
    </row>
    <row r="505" spans="1:10" hidden="1" x14ac:dyDescent="0.25">
      <c r="B505" s="12" t="s">
        <v>35</v>
      </c>
      <c r="C505" s="17">
        <f>'[1]Break down'!T647</f>
        <v>0</v>
      </c>
    </row>
    <row r="506" spans="1:10" hidden="1" x14ac:dyDescent="0.25">
      <c r="B506" s="12" t="s">
        <v>74</v>
      </c>
      <c r="C506" s="17">
        <f>'[1]Break down'!U647</f>
        <v>0</v>
      </c>
    </row>
    <row r="507" spans="1:10" hidden="1" x14ac:dyDescent="0.25">
      <c r="B507" s="12" t="s">
        <v>36</v>
      </c>
      <c r="C507" s="17">
        <f>'[1]Break down'!V647</f>
        <v>0</v>
      </c>
    </row>
    <row r="508" spans="1:10" hidden="1" x14ac:dyDescent="0.25">
      <c r="B508" s="12" t="s">
        <v>69</v>
      </c>
      <c r="C508" s="17">
        <f>'[1]Break down'!X647</f>
        <v>0</v>
      </c>
    </row>
    <row r="509" spans="1:10" hidden="1" x14ac:dyDescent="0.25">
      <c r="B509" s="12" t="s">
        <v>103</v>
      </c>
      <c r="C509" s="17">
        <f>'[1]Break down'!Y647</f>
        <v>0</v>
      </c>
    </row>
    <row r="510" spans="1:10" hidden="1" x14ac:dyDescent="0.25">
      <c r="B510" s="12" t="s">
        <v>83</v>
      </c>
      <c r="C510" s="17">
        <f>'[1]Break down'!W647</f>
        <v>0</v>
      </c>
    </row>
    <row r="511" spans="1:10" hidden="1" x14ac:dyDescent="0.25">
      <c r="B511" s="12" t="s">
        <v>38</v>
      </c>
      <c r="C511" s="17">
        <f>'[1]Break down'!S647</f>
        <v>0</v>
      </c>
      <c r="G511" s="21">
        <f>SUM(C505:C511)</f>
        <v>0</v>
      </c>
      <c r="H511" s="37">
        <f>G511</f>
        <v>0</v>
      </c>
    </row>
    <row r="512" spans="1:10" hidden="1" x14ac:dyDescent="0.25">
      <c r="I512" s="54">
        <f>SUM(H504:H511)</f>
        <v>0</v>
      </c>
    </row>
    <row r="513" spans="1:9" ht="17.25" hidden="1" customHeight="1" x14ac:dyDescent="0.4">
      <c r="B513" s="32"/>
      <c r="I513" s="84"/>
    </row>
    <row r="514" spans="1:9" ht="17.25" customHeight="1" x14ac:dyDescent="0.4">
      <c r="B514" s="32"/>
      <c r="I514" s="84"/>
    </row>
    <row r="515" spans="1:9" s="95" customFormat="1" ht="17.25" customHeight="1" x14ac:dyDescent="0.55000000000000004">
      <c r="A515" s="94">
        <v>8</v>
      </c>
      <c r="B515" s="101" t="s">
        <v>222</v>
      </c>
      <c r="C515" s="96"/>
      <c r="D515" s="97"/>
      <c r="E515" s="98"/>
      <c r="F515" s="96"/>
      <c r="G515" s="99"/>
      <c r="I515" s="100"/>
    </row>
    <row r="516" spans="1:9" ht="8.5" customHeight="1" x14ac:dyDescent="0.4">
      <c r="B516" s="32"/>
      <c r="I516" s="84"/>
    </row>
    <row r="517" spans="1:9" ht="59" customHeight="1" x14ac:dyDescent="0.4">
      <c r="B517" s="92" t="s">
        <v>196</v>
      </c>
      <c r="D517" s="18" t="s">
        <v>67</v>
      </c>
      <c r="F517" s="20">
        <v>65000000</v>
      </c>
      <c r="I517" s="84"/>
    </row>
    <row r="518" spans="1:9" ht="6.5" customHeight="1" x14ac:dyDescent="0.4">
      <c r="B518" s="32"/>
      <c r="I518" s="84"/>
    </row>
    <row r="519" spans="1:9" ht="17.25" customHeight="1" x14ac:dyDescent="0.4">
      <c r="A519" s="15"/>
      <c r="B519" s="41" t="s">
        <v>219</v>
      </c>
      <c r="D519" s="18" t="s">
        <v>195</v>
      </c>
      <c r="F519" s="20">
        <v>78000000</v>
      </c>
      <c r="I519" s="84"/>
    </row>
    <row r="520" spans="1:9" ht="8" customHeight="1" x14ac:dyDescent="0.4">
      <c r="B520" s="32"/>
      <c r="I520" s="84"/>
    </row>
    <row r="521" spans="1:9" ht="17.25" customHeight="1" x14ac:dyDescent="0.25">
      <c r="B521" s="32" t="s">
        <v>220</v>
      </c>
      <c r="D521" s="18" t="s">
        <v>67</v>
      </c>
      <c r="F521" s="20">
        <v>220000000</v>
      </c>
      <c r="G521" s="21">
        <f>F517+F519+F521</f>
        <v>363000000</v>
      </c>
      <c r="I521" s="43">
        <f>G521</f>
        <v>363000000</v>
      </c>
    </row>
    <row r="522" spans="1:9" ht="17.25" customHeight="1" x14ac:dyDescent="0.25">
      <c r="B522" s="32"/>
      <c r="I522" s="43"/>
    </row>
    <row r="523" spans="1:9" ht="17.25" customHeight="1" x14ac:dyDescent="0.4">
      <c r="B523" s="32"/>
      <c r="I523" s="84"/>
    </row>
    <row r="524" spans="1:9" ht="17.25" customHeight="1" x14ac:dyDescent="0.4">
      <c r="B524" s="32"/>
      <c r="I524" s="84"/>
    </row>
    <row r="525" spans="1:9" ht="15.5" customHeight="1" x14ac:dyDescent="0.25">
      <c r="B525" s="33" t="s">
        <v>221</v>
      </c>
      <c r="G525" s="85"/>
      <c r="I525" s="86" t="e">
        <f>SUM(I3:I524)</f>
        <v>#REF!</v>
      </c>
    </row>
    <row r="526" spans="1:9" x14ac:dyDescent="0.25">
      <c r="B526" s="33"/>
      <c r="G526" s="85"/>
      <c r="I526" s="86"/>
    </row>
    <row r="527" spans="1:9" x14ac:dyDescent="0.25">
      <c r="B527" s="33"/>
    </row>
    <row r="528" spans="1:9" x14ac:dyDescent="0.25">
      <c r="H528" s="37"/>
    </row>
  </sheetData>
  <printOptions gridLines="1"/>
  <pageMargins left="0.47" right="0.23" top="0.33" bottom="0.38" header="0.19" footer="7.0000000000000007E-2"/>
  <pageSetup scale="60" orientation="portrait" r:id="rId1"/>
  <headerFooter alignWithMargins="0"/>
  <rowBreaks count="3" manualBreakCount="3">
    <brk id="109" max="8" man="1"/>
    <brk id="236" max="8" man="1"/>
    <brk id="358" max="8" man="1"/>
  </rowBreaks>
  <colBreaks count="1" manualBreakCount="1">
    <brk id="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AC140-D123-48FD-B6E5-D653A85D7517}">
  <dimension ref="A1:XFD524"/>
  <sheetViews>
    <sheetView view="pageBreakPreview" zoomScale="103" zoomScaleNormal="100" zoomScaleSheetLayoutView="100" workbookViewId="0">
      <pane ySplit="1" topLeftCell="A121" activePane="bottomLeft" state="frozen"/>
      <selection pane="bottomLeft" activeCell="C138" sqref="C138"/>
    </sheetView>
  </sheetViews>
  <sheetFormatPr defaultRowHeight="12.5" x14ac:dyDescent="0.25"/>
  <cols>
    <col min="1" max="1" width="6.08984375" style="28" customWidth="1"/>
    <col min="2" max="2" width="38.36328125" style="12" customWidth="1"/>
    <col min="3" max="3" width="15" style="17" customWidth="1"/>
    <col min="4" max="4" width="8.7265625" style="18" customWidth="1"/>
    <col min="5" max="5" width="15" style="19" bestFit="1" customWidth="1"/>
    <col min="6" max="6" width="17.08984375" style="20" customWidth="1"/>
    <col min="7" max="7" width="17.36328125" style="21" customWidth="1"/>
    <col min="8" max="8" width="16.26953125" style="12" customWidth="1"/>
    <col min="9" max="9" width="17.6328125" style="12" customWidth="1"/>
    <col min="10" max="10" width="14.81640625" style="12" customWidth="1"/>
    <col min="11" max="250" width="8.7265625" style="12"/>
    <col min="251" max="251" width="4.36328125" style="12" customWidth="1"/>
    <col min="252" max="252" width="22.08984375" style="12" customWidth="1"/>
    <col min="253" max="253" width="14.08984375" style="12" customWidth="1"/>
    <col min="254" max="254" width="5.36328125" style="12" customWidth="1"/>
    <col min="255" max="255" width="14.36328125" style="12" customWidth="1"/>
    <col min="256" max="256" width="14.81640625" style="12" customWidth="1"/>
    <col min="257" max="257" width="16" style="12" customWidth="1"/>
    <col min="258" max="258" width="15.26953125" style="12" customWidth="1"/>
    <col min="259" max="259" width="18.7265625" style="12" customWidth="1"/>
    <col min="260" max="260" width="9.36328125" style="12" bestFit="1" customWidth="1"/>
    <col min="261" max="261" width="8.7265625" style="12"/>
    <col min="262" max="262" width="9.36328125" style="12" bestFit="1" customWidth="1"/>
    <col min="263" max="506" width="8.7265625" style="12"/>
    <col min="507" max="507" width="4.36328125" style="12" customWidth="1"/>
    <col min="508" max="508" width="22.08984375" style="12" customWidth="1"/>
    <col min="509" max="509" width="14.08984375" style="12" customWidth="1"/>
    <col min="510" max="510" width="5.36328125" style="12" customWidth="1"/>
    <col min="511" max="511" width="14.36328125" style="12" customWidth="1"/>
    <col min="512" max="512" width="14.81640625" style="12" customWidth="1"/>
    <col min="513" max="513" width="16" style="12" customWidth="1"/>
    <col min="514" max="514" width="15.26953125" style="12" customWidth="1"/>
    <col min="515" max="515" width="18.7265625" style="12" customWidth="1"/>
    <col min="516" max="516" width="9.36328125" style="12" bestFit="1" customWidth="1"/>
    <col min="517" max="517" width="8.7265625" style="12"/>
    <col min="518" max="518" width="9.36328125" style="12" bestFit="1" customWidth="1"/>
    <col min="519" max="762" width="8.7265625" style="12"/>
    <col min="763" max="763" width="4.36328125" style="12" customWidth="1"/>
    <col min="764" max="764" width="22.08984375" style="12" customWidth="1"/>
    <col min="765" max="765" width="14.08984375" style="12" customWidth="1"/>
    <col min="766" max="766" width="5.36328125" style="12" customWidth="1"/>
    <col min="767" max="767" width="14.36328125" style="12" customWidth="1"/>
    <col min="768" max="768" width="14.81640625" style="12" customWidth="1"/>
    <col min="769" max="769" width="16" style="12" customWidth="1"/>
    <col min="770" max="770" width="15.26953125" style="12" customWidth="1"/>
    <col min="771" max="771" width="18.7265625" style="12" customWidth="1"/>
    <col min="772" max="772" width="9.36328125" style="12" bestFit="1" customWidth="1"/>
    <col min="773" max="773" width="8.7265625" style="12"/>
    <col min="774" max="774" width="9.36328125" style="12" bestFit="1" customWidth="1"/>
    <col min="775" max="1018" width="8.7265625" style="12"/>
    <col min="1019" max="1019" width="4.36328125" style="12" customWidth="1"/>
    <col min="1020" max="1020" width="22.08984375" style="12" customWidth="1"/>
    <col min="1021" max="1021" width="14.08984375" style="12" customWidth="1"/>
    <col min="1022" max="1022" width="5.36328125" style="12" customWidth="1"/>
    <col min="1023" max="1023" width="14.36328125" style="12" customWidth="1"/>
    <col min="1024" max="1024" width="14.81640625" style="12" customWidth="1"/>
    <col min="1025" max="1025" width="16" style="12" customWidth="1"/>
    <col min="1026" max="1026" width="15.26953125" style="12" customWidth="1"/>
    <col min="1027" max="1027" width="18.7265625" style="12" customWidth="1"/>
    <col min="1028" max="1028" width="9.36328125" style="12" bestFit="1" customWidth="1"/>
    <col min="1029" max="1029" width="8.7265625" style="12"/>
    <col min="1030" max="1030" width="9.36328125" style="12" bestFit="1" customWidth="1"/>
    <col min="1031" max="1274" width="8.7265625" style="12"/>
    <col min="1275" max="1275" width="4.36328125" style="12" customWidth="1"/>
    <col min="1276" max="1276" width="22.08984375" style="12" customWidth="1"/>
    <col min="1277" max="1277" width="14.08984375" style="12" customWidth="1"/>
    <col min="1278" max="1278" width="5.36328125" style="12" customWidth="1"/>
    <col min="1279" max="1279" width="14.36328125" style="12" customWidth="1"/>
    <col min="1280" max="1280" width="14.81640625" style="12" customWidth="1"/>
    <col min="1281" max="1281" width="16" style="12" customWidth="1"/>
    <col min="1282" max="1282" width="15.26953125" style="12" customWidth="1"/>
    <col min="1283" max="1283" width="18.7265625" style="12" customWidth="1"/>
    <col min="1284" max="1284" width="9.36328125" style="12" bestFit="1" customWidth="1"/>
    <col min="1285" max="1285" width="8.7265625" style="12"/>
    <col min="1286" max="1286" width="9.36328125" style="12" bestFit="1" customWidth="1"/>
    <col min="1287" max="1530" width="8.7265625" style="12"/>
    <col min="1531" max="1531" width="4.36328125" style="12" customWidth="1"/>
    <col min="1532" max="1532" width="22.08984375" style="12" customWidth="1"/>
    <col min="1533" max="1533" width="14.08984375" style="12" customWidth="1"/>
    <col min="1534" max="1534" width="5.36328125" style="12" customWidth="1"/>
    <col min="1535" max="1535" width="14.36328125" style="12" customWidth="1"/>
    <col min="1536" max="1536" width="14.81640625" style="12" customWidth="1"/>
    <col min="1537" max="1537" width="16" style="12" customWidth="1"/>
    <col min="1538" max="1538" width="15.26953125" style="12" customWidth="1"/>
    <col min="1539" max="1539" width="18.7265625" style="12" customWidth="1"/>
    <col min="1540" max="1540" width="9.36328125" style="12" bestFit="1" customWidth="1"/>
    <col min="1541" max="1541" width="8.7265625" style="12"/>
    <col min="1542" max="1542" width="9.36328125" style="12" bestFit="1" customWidth="1"/>
    <col min="1543" max="1786" width="8.7265625" style="12"/>
    <col min="1787" max="1787" width="4.36328125" style="12" customWidth="1"/>
    <col min="1788" max="1788" width="22.08984375" style="12" customWidth="1"/>
    <col min="1789" max="1789" width="14.08984375" style="12" customWidth="1"/>
    <col min="1790" max="1790" width="5.36328125" style="12" customWidth="1"/>
    <col min="1791" max="1791" width="14.36328125" style="12" customWidth="1"/>
    <col min="1792" max="1792" width="14.81640625" style="12" customWidth="1"/>
    <col min="1793" max="1793" width="16" style="12" customWidth="1"/>
    <col min="1794" max="1794" width="15.26953125" style="12" customWidth="1"/>
    <col min="1795" max="1795" width="18.7265625" style="12" customWidth="1"/>
    <col min="1796" max="1796" width="9.36328125" style="12" bestFit="1" customWidth="1"/>
    <col min="1797" max="1797" width="8.7265625" style="12"/>
    <col min="1798" max="1798" width="9.36328125" style="12" bestFit="1" customWidth="1"/>
    <col min="1799" max="2042" width="8.7265625" style="12"/>
    <col min="2043" max="2043" width="4.36328125" style="12" customWidth="1"/>
    <col min="2044" max="2044" width="22.08984375" style="12" customWidth="1"/>
    <col min="2045" max="2045" width="14.08984375" style="12" customWidth="1"/>
    <col min="2046" max="2046" width="5.36328125" style="12" customWidth="1"/>
    <col min="2047" max="2047" width="14.36328125" style="12" customWidth="1"/>
    <col min="2048" max="2048" width="14.81640625" style="12" customWidth="1"/>
    <col min="2049" max="2049" width="16" style="12" customWidth="1"/>
    <col min="2050" max="2050" width="15.26953125" style="12" customWidth="1"/>
    <col min="2051" max="2051" width="18.7265625" style="12" customWidth="1"/>
    <col min="2052" max="2052" width="9.36328125" style="12" bestFit="1" customWidth="1"/>
    <col min="2053" max="2053" width="8.7265625" style="12"/>
    <col min="2054" max="2054" width="9.36328125" style="12" bestFit="1" customWidth="1"/>
    <col min="2055" max="2298" width="8.7265625" style="12"/>
    <col min="2299" max="2299" width="4.36328125" style="12" customWidth="1"/>
    <col min="2300" max="2300" width="22.08984375" style="12" customWidth="1"/>
    <col min="2301" max="2301" width="14.08984375" style="12" customWidth="1"/>
    <col min="2302" max="2302" width="5.36328125" style="12" customWidth="1"/>
    <col min="2303" max="2303" width="14.36328125" style="12" customWidth="1"/>
    <col min="2304" max="2304" width="14.81640625" style="12" customWidth="1"/>
    <col min="2305" max="2305" width="16" style="12" customWidth="1"/>
    <col min="2306" max="2306" width="15.26953125" style="12" customWidth="1"/>
    <col min="2307" max="2307" width="18.7265625" style="12" customWidth="1"/>
    <col min="2308" max="2308" width="9.36328125" style="12" bestFit="1" customWidth="1"/>
    <col min="2309" max="2309" width="8.7265625" style="12"/>
    <col min="2310" max="2310" width="9.36328125" style="12" bestFit="1" customWidth="1"/>
    <col min="2311" max="2554" width="8.7265625" style="12"/>
    <col min="2555" max="2555" width="4.36328125" style="12" customWidth="1"/>
    <col min="2556" max="2556" width="22.08984375" style="12" customWidth="1"/>
    <col min="2557" max="2557" width="14.08984375" style="12" customWidth="1"/>
    <col min="2558" max="2558" width="5.36328125" style="12" customWidth="1"/>
    <col min="2559" max="2559" width="14.36328125" style="12" customWidth="1"/>
    <col min="2560" max="2560" width="14.81640625" style="12" customWidth="1"/>
    <col min="2561" max="2561" width="16" style="12" customWidth="1"/>
    <col min="2562" max="2562" width="15.26953125" style="12" customWidth="1"/>
    <col min="2563" max="2563" width="18.7265625" style="12" customWidth="1"/>
    <col min="2564" max="2564" width="9.36328125" style="12" bestFit="1" customWidth="1"/>
    <col min="2565" max="2565" width="8.7265625" style="12"/>
    <col min="2566" max="2566" width="9.36328125" style="12" bestFit="1" customWidth="1"/>
    <col min="2567" max="2810" width="8.7265625" style="12"/>
    <col min="2811" max="2811" width="4.36328125" style="12" customWidth="1"/>
    <col min="2812" max="2812" width="22.08984375" style="12" customWidth="1"/>
    <col min="2813" max="2813" width="14.08984375" style="12" customWidth="1"/>
    <col min="2814" max="2814" width="5.36328125" style="12" customWidth="1"/>
    <col min="2815" max="2815" width="14.36328125" style="12" customWidth="1"/>
    <col min="2816" max="2816" width="14.81640625" style="12" customWidth="1"/>
    <col min="2817" max="2817" width="16" style="12" customWidth="1"/>
    <col min="2818" max="2818" width="15.26953125" style="12" customWidth="1"/>
    <col min="2819" max="2819" width="18.7265625" style="12" customWidth="1"/>
    <col min="2820" max="2820" width="9.36328125" style="12" bestFit="1" customWidth="1"/>
    <col min="2821" max="2821" width="8.7265625" style="12"/>
    <col min="2822" max="2822" width="9.36328125" style="12" bestFit="1" customWidth="1"/>
    <col min="2823" max="3066" width="8.7265625" style="12"/>
    <col min="3067" max="3067" width="4.36328125" style="12" customWidth="1"/>
    <col min="3068" max="3068" width="22.08984375" style="12" customWidth="1"/>
    <col min="3069" max="3069" width="14.08984375" style="12" customWidth="1"/>
    <col min="3070" max="3070" width="5.36328125" style="12" customWidth="1"/>
    <col min="3071" max="3071" width="14.36328125" style="12" customWidth="1"/>
    <col min="3072" max="3072" width="14.81640625" style="12" customWidth="1"/>
    <col min="3073" max="3073" width="16" style="12" customWidth="1"/>
    <col min="3074" max="3074" width="15.26953125" style="12" customWidth="1"/>
    <col min="3075" max="3075" width="18.7265625" style="12" customWidth="1"/>
    <col min="3076" max="3076" width="9.36328125" style="12" bestFit="1" customWidth="1"/>
    <col min="3077" max="3077" width="8.7265625" style="12"/>
    <col min="3078" max="3078" width="9.36328125" style="12" bestFit="1" customWidth="1"/>
    <col min="3079" max="3322" width="8.7265625" style="12"/>
    <col min="3323" max="3323" width="4.36328125" style="12" customWidth="1"/>
    <col min="3324" max="3324" width="22.08984375" style="12" customWidth="1"/>
    <col min="3325" max="3325" width="14.08984375" style="12" customWidth="1"/>
    <col min="3326" max="3326" width="5.36328125" style="12" customWidth="1"/>
    <col min="3327" max="3327" width="14.36328125" style="12" customWidth="1"/>
    <col min="3328" max="3328" width="14.81640625" style="12" customWidth="1"/>
    <col min="3329" max="3329" width="16" style="12" customWidth="1"/>
    <col min="3330" max="3330" width="15.26953125" style="12" customWidth="1"/>
    <col min="3331" max="3331" width="18.7265625" style="12" customWidth="1"/>
    <col min="3332" max="3332" width="9.36328125" style="12" bestFit="1" customWidth="1"/>
    <col min="3333" max="3333" width="8.7265625" style="12"/>
    <col min="3334" max="3334" width="9.36328125" style="12" bestFit="1" customWidth="1"/>
    <col min="3335" max="3578" width="8.7265625" style="12"/>
    <col min="3579" max="3579" width="4.36328125" style="12" customWidth="1"/>
    <col min="3580" max="3580" width="22.08984375" style="12" customWidth="1"/>
    <col min="3581" max="3581" width="14.08984375" style="12" customWidth="1"/>
    <col min="3582" max="3582" width="5.36328125" style="12" customWidth="1"/>
    <col min="3583" max="3583" width="14.36328125" style="12" customWidth="1"/>
    <col min="3584" max="3584" width="14.81640625" style="12" customWidth="1"/>
    <col min="3585" max="3585" width="16" style="12" customWidth="1"/>
    <col min="3586" max="3586" width="15.26953125" style="12" customWidth="1"/>
    <col min="3587" max="3587" width="18.7265625" style="12" customWidth="1"/>
    <col min="3588" max="3588" width="9.36328125" style="12" bestFit="1" customWidth="1"/>
    <col min="3589" max="3589" width="8.7265625" style="12"/>
    <col min="3590" max="3590" width="9.36328125" style="12" bestFit="1" customWidth="1"/>
    <col min="3591" max="3834" width="8.7265625" style="12"/>
    <col min="3835" max="3835" width="4.36328125" style="12" customWidth="1"/>
    <col min="3836" max="3836" width="22.08984375" style="12" customWidth="1"/>
    <col min="3837" max="3837" width="14.08984375" style="12" customWidth="1"/>
    <col min="3838" max="3838" width="5.36328125" style="12" customWidth="1"/>
    <col min="3839" max="3839" width="14.36328125" style="12" customWidth="1"/>
    <col min="3840" max="3840" width="14.81640625" style="12" customWidth="1"/>
    <col min="3841" max="3841" width="16" style="12" customWidth="1"/>
    <col min="3842" max="3842" width="15.26953125" style="12" customWidth="1"/>
    <col min="3843" max="3843" width="18.7265625" style="12" customWidth="1"/>
    <col min="3844" max="3844" width="9.36328125" style="12" bestFit="1" customWidth="1"/>
    <col min="3845" max="3845" width="8.7265625" style="12"/>
    <col min="3846" max="3846" width="9.36328125" style="12" bestFit="1" customWidth="1"/>
    <col min="3847" max="4090" width="8.7265625" style="12"/>
    <col min="4091" max="4091" width="4.36328125" style="12" customWidth="1"/>
    <col min="4092" max="4092" width="22.08984375" style="12" customWidth="1"/>
    <col min="4093" max="4093" width="14.08984375" style="12" customWidth="1"/>
    <col min="4094" max="4094" width="5.36328125" style="12" customWidth="1"/>
    <col min="4095" max="4095" width="14.36328125" style="12" customWidth="1"/>
    <col min="4096" max="4096" width="14.81640625" style="12" customWidth="1"/>
    <col min="4097" max="4097" width="16" style="12" customWidth="1"/>
    <col min="4098" max="4098" width="15.26953125" style="12" customWidth="1"/>
    <col min="4099" max="4099" width="18.7265625" style="12" customWidth="1"/>
    <col min="4100" max="4100" width="9.36328125" style="12" bestFit="1" customWidth="1"/>
    <col min="4101" max="4101" width="8.7265625" style="12"/>
    <col min="4102" max="4102" width="9.36328125" style="12" bestFit="1" customWidth="1"/>
    <col min="4103" max="4346" width="8.7265625" style="12"/>
    <col min="4347" max="4347" width="4.36328125" style="12" customWidth="1"/>
    <col min="4348" max="4348" width="22.08984375" style="12" customWidth="1"/>
    <col min="4349" max="4349" width="14.08984375" style="12" customWidth="1"/>
    <col min="4350" max="4350" width="5.36328125" style="12" customWidth="1"/>
    <col min="4351" max="4351" width="14.36328125" style="12" customWidth="1"/>
    <col min="4352" max="4352" width="14.81640625" style="12" customWidth="1"/>
    <col min="4353" max="4353" width="16" style="12" customWidth="1"/>
    <col min="4354" max="4354" width="15.26953125" style="12" customWidth="1"/>
    <col min="4355" max="4355" width="18.7265625" style="12" customWidth="1"/>
    <col min="4356" max="4356" width="9.36328125" style="12" bestFit="1" customWidth="1"/>
    <col min="4357" max="4357" width="8.7265625" style="12"/>
    <col min="4358" max="4358" width="9.36328125" style="12" bestFit="1" customWidth="1"/>
    <col min="4359" max="4602" width="8.7265625" style="12"/>
    <col min="4603" max="4603" width="4.36328125" style="12" customWidth="1"/>
    <col min="4604" max="4604" width="22.08984375" style="12" customWidth="1"/>
    <col min="4605" max="4605" width="14.08984375" style="12" customWidth="1"/>
    <col min="4606" max="4606" width="5.36328125" style="12" customWidth="1"/>
    <col min="4607" max="4607" width="14.36328125" style="12" customWidth="1"/>
    <col min="4608" max="4608" width="14.81640625" style="12" customWidth="1"/>
    <col min="4609" max="4609" width="16" style="12" customWidth="1"/>
    <col min="4610" max="4610" width="15.26953125" style="12" customWidth="1"/>
    <col min="4611" max="4611" width="18.7265625" style="12" customWidth="1"/>
    <col min="4612" max="4612" width="9.36328125" style="12" bestFit="1" customWidth="1"/>
    <col min="4613" max="4613" width="8.7265625" style="12"/>
    <col min="4614" max="4614" width="9.36328125" style="12" bestFit="1" customWidth="1"/>
    <col min="4615" max="4858" width="8.7265625" style="12"/>
    <col min="4859" max="4859" width="4.36328125" style="12" customWidth="1"/>
    <col min="4860" max="4860" width="22.08984375" style="12" customWidth="1"/>
    <col min="4861" max="4861" width="14.08984375" style="12" customWidth="1"/>
    <col min="4862" max="4862" width="5.36328125" style="12" customWidth="1"/>
    <col min="4863" max="4863" width="14.36328125" style="12" customWidth="1"/>
    <col min="4864" max="4864" width="14.81640625" style="12" customWidth="1"/>
    <col min="4865" max="4865" width="16" style="12" customWidth="1"/>
    <col min="4866" max="4866" width="15.26953125" style="12" customWidth="1"/>
    <col min="4867" max="4867" width="18.7265625" style="12" customWidth="1"/>
    <col min="4868" max="4868" width="9.36328125" style="12" bestFit="1" customWidth="1"/>
    <col min="4869" max="4869" width="8.7265625" style="12"/>
    <col min="4870" max="4870" width="9.36328125" style="12" bestFit="1" customWidth="1"/>
    <col min="4871" max="5114" width="8.7265625" style="12"/>
    <col min="5115" max="5115" width="4.36328125" style="12" customWidth="1"/>
    <col min="5116" max="5116" width="22.08984375" style="12" customWidth="1"/>
    <col min="5117" max="5117" width="14.08984375" style="12" customWidth="1"/>
    <col min="5118" max="5118" width="5.36328125" style="12" customWidth="1"/>
    <col min="5119" max="5119" width="14.36328125" style="12" customWidth="1"/>
    <col min="5120" max="5120" width="14.81640625" style="12" customWidth="1"/>
    <col min="5121" max="5121" width="16" style="12" customWidth="1"/>
    <col min="5122" max="5122" width="15.26953125" style="12" customWidth="1"/>
    <col min="5123" max="5123" width="18.7265625" style="12" customWidth="1"/>
    <col min="5124" max="5124" width="9.36328125" style="12" bestFit="1" customWidth="1"/>
    <col min="5125" max="5125" width="8.7265625" style="12"/>
    <col min="5126" max="5126" width="9.36328125" style="12" bestFit="1" customWidth="1"/>
    <col min="5127" max="5370" width="8.7265625" style="12"/>
    <col min="5371" max="5371" width="4.36328125" style="12" customWidth="1"/>
    <col min="5372" max="5372" width="22.08984375" style="12" customWidth="1"/>
    <col min="5373" max="5373" width="14.08984375" style="12" customWidth="1"/>
    <col min="5374" max="5374" width="5.36328125" style="12" customWidth="1"/>
    <col min="5375" max="5375" width="14.36328125" style="12" customWidth="1"/>
    <col min="5376" max="5376" width="14.81640625" style="12" customWidth="1"/>
    <col min="5377" max="5377" width="16" style="12" customWidth="1"/>
    <col min="5378" max="5378" width="15.26953125" style="12" customWidth="1"/>
    <col min="5379" max="5379" width="18.7265625" style="12" customWidth="1"/>
    <col min="5380" max="5380" width="9.36328125" style="12" bestFit="1" customWidth="1"/>
    <col min="5381" max="5381" width="8.7265625" style="12"/>
    <col min="5382" max="5382" width="9.36328125" style="12" bestFit="1" customWidth="1"/>
    <col min="5383" max="5626" width="8.7265625" style="12"/>
    <col min="5627" max="5627" width="4.36328125" style="12" customWidth="1"/>
    <col min="5628" max="5628" width="22.08984375" style="12" customWidth="1"/>
    <col min="5629" max="5629" width="14.08984375" style="12" customWidth="1"/>
    <col min="5630" max="5630" width="5.36328125" style="12" customWidth="1"/>
    <col min="5631" max="5631" width="14.36328125" style="12" customWidth="1"/>
    <col min="5632" max="5632" width="14.81640625" style="12" customWidth="1"/>
    <col min="5633" max="5633" width="16" style="12" customWidth="1"/>
    <col min="5634" max="5634" width="15.26953125" style="12" customWidth="1"/>
    <col min="5635" max="5635" width="18.7265625" style="12" customWidth="1"/>
    <col min="5636" max="5636" width="9.36328125" style="12" bestFit="1" customWidth="1"/>
    <col min="5637" max="5637" width="8.7265625" style="12"/>
    <col min="5638" max="5638" width="9.36328125" style="12" bestFit="1" customWidth="1"/>
    <col min="5639" max="5882" width="8.7265625" style="12"/>
    <col min="5883" max="5883" width="4.36328125" style="12" customWidth="1"/>
    <col min="5884" max="5884" width="22.08984375" style="12" customWidth="1"/>
    <col min="5885" max="5885" width="14.08984375" style="12" customWidth="1"/>
    <col min="5886" max="5886" width="5.36328125" style="12" customWidth="1"/>
    <col min="5887" max="5887" width="14.36328125" style="12" customWidth="1"/>
    <col min="5888" max="5888" width="14.81640625" style="12" customWidth="1"/>
    <col min="5889" max="5889" width="16" style="12" customWidth="1"/>
    <col min="5890" max="5890" width="15.26953125" style="12" customWidth="1"/>
    <col min="5891" max="5891" width="18.7265625" style="12" customWidth="1"/>
    <col min="5892" max="5892" width="9.36328125" style="12" bestFit="1" customWidth="1"/>
    <col min="5893" max="5893" width="8.7265625" style="12"/>
    <col min="5894" max="5894" width="9.36328125" style="12" bestFit="1" customWidth="1"/>
    <col min="5895" max="6138" width="8.7265625" style="12"/>
    <col min="6139" max="6139" width="4.36328125" style="12" customWidth="1"/>
    <col min="6140" max="6140" width="22.08984375" style="12" customWidth="1"/>
    <col min="6141" max="6141" width="14.08984375" style="12" customWidth="1"/>
    <col min="6142" max="6142" width="5.36328125" style="12" customWidth="1"/>
    <col min="6143" max="6143" width="14.36328125" style="12" customWidth="1"/>
    <col min="6144" max="6144" width="14.81640625" style="12" customWidth="1"/>
    <col min="6145" max="6145" width="16" style="12" customWidth="1"/>
    <col min="6146" max="6146" width="15.26953125" style="12" customWidth="1"/>
    <col min="6147" max="6147" width="18.7265625" style="12" customWidth="1"/>
    <col min="6148" max="6148" width="9.36328125" style="12" bestFit="1" customWidth="1"/>
    <col min="6149" max="6149" width="8.7265625" style="12"/>
    <col min="6150" max="6150" width="9.36328125" style="12" bestFit="1" customWidth="1"/>
    <col min="6151" max="6394" width="8.7265625" style="12"/>
    <col min="6395" max="6395" width="4.36328125" style="12" customWidth="1"/>
    <col min="6396" max="6396" width="22.08984375" style="12" customWidth="1"/>
    <col min="6397" max="6397" width="14.08984375" style="12" customWidth="1"/>
    <col min="6398" max="6398" width="5.36328125" style="12" customWidth="1"/>
    <col min="6399" max="6399" width="14.36328125" style="12" customWidth="1"/>
    <col min="6400" max="6400" width="14.81640625" style="12" customWidth="1"/>
    <col min="6401" max="6401" width="16" style="12" customWidth="1"/>
    <col min="6402" max="6402" width="15.26953125" style="12" customWidth="1"/>
    <col min="6403" max="6403" width="18.7265625" style="12" customWidth="1"/>
    <col min="6404" max="6404" width="9.36328125" style="12" bestFit="1" customWidth="1"/>
    <col min="6405" max="6405" width="8.7265625" style="12"/>
    <col min="6406" max="6406" width="9.36328125" style="12" bestFit="1" customWidth="1"/>
    <col min="6407" max="6650" width="8.7265625" style="12"/>
    <col min="6651" max="6651" width="4.36328125" style="12" customWidth="1"/>
    <col min="6652" max="6652" width="22.08984375" style="12" customWidth="1"/>
    <col min="6653" max="6653" width="14.08984375" style="12" customWidth="1"/>
    <col min="6654" max="6654" width="5.36328125" style="12" customWidth="1"/>
    <col min="6655" max="6655" width="14.36328125" style="12" customWidth="1"/>
    <col min="6656" max="6656" width="14.81640625" style="12" customWidth="1"/>
    <col min="6657" max="6657" width="16" style="12" customWidth="1"/>
    <col min="6658" max="6658" width="15.26953125" style="12" customWidth="1"/>
    <col min="6659" max="6659" width="18.7265625" style="12" customWidth="1"/>
    <col min="6660" max="6660" width="9.36328125" style="12" bestFit="1" customWidth="1"/>
    <col min="6661" max="6661" width="8.7265625" style="12"/>
    <col min="6662" max="6662" width="9.36328125" style="12" bestFit="1" customWidth="1"/>
    <col min="6663" max="6906" width="8.7265625" style="12"/>
    <col min="6907" max="6907" width="4.36328125" style="12" customWidth="1"/>
    <col min="6908" max="6908" width="22.08984375" style="12" customWidth="1"/>
    <col min="6909" max="6909" width="14.08984375" style="12" customWidth="1"/>
    <col min="6910" max="6910" width="5.36328125" style="12" customWidth="1"/>
    <col min="6911" max="6911" width="14.36328125" style="12" customWidth="1"/>
    <col min="6912" max="6912" width="14.81640625" style="12" customWidth="1"/>
    <col min="6913" max="6913" width="16" style="12" customWidth="1"/>
    <col min="6914" max="6914" width="15.26953125" style="12" customWidth="1"/>
    <col min="6915" max="6915" width="18.7265625" style="12" customWidth="1"/>
    <col min="6916" max="6916" width="9.36328125" style="12" bestFit="1" customWidth="1"/>
    <col min="6917" max="6917" width="8.7265625" style="12"/>
    <col min="6918" max="6918" width="9.36328125" style="12" bestFit="1" customWidth="1"/>
    <col min="6919" max="7162" width="8.7265625" style="12"/>
    <col min="7163" max="7163" width="4.36328125" style="12" customWidth="1"/>
    <col min="7164" max="7164" width="22.08984375" style="12" customWidth="1"/>
    <col min="7165" max="7165" width="14.08984375" style="12" customWidth="1"/>
    <col min="7166" max="7166" width="5.36328125" style="12" customWidth="1"/>
    <col min="7167" max="7167" width="14.36328125" style="12" customWidth="1"/>
    <col min="7168" max="7168" width="14.81640625" style="12" customWidth="1"/>
    <col min="7169" max="7169" width="16" style="12" customWidth="1"/>
    <col min="7170" max="7170" width="15.26953125" style="12" customWidth="1"/>
    <col min="7171" max="7171" width="18.7265625" style="12" customWidth="1"/>
    <col min="7172" max="7172" width="9.36328125" style="12" bestFit="1" customWidth="1"/>
    <col min="7173" max="7173" width="8.7265625" style="12"/>
    <col min="7174" max="7174" width="9.36328125" style="12" bestFit="1" customWidth="1"/>
    <col min="7175" max="7418" width="8.7265625" style="12"/>
    <col min="7419" max="7419" width="4.36328125" style="12" customWidth="1"/>
    <col min="7420" max="7420" width="22.08984375" style="12" customWidth="1"/>
    <col min="7421" max="7421" width="14.08984375" style="12" customWidth="1"/>
    <col min="7422" max="7422" width="5.36328125" style="12" customWidth="1"/>
    <col min="7423" max="7423" width="14.36328125" style="12" customWidth="1"/>
    <col min="7424" max="7424" width="14.81640625" style="12" customWidth="1"/>
    <col min="7425" max="7425" width="16" style="12" customWidth="1"/>
    <col min="7426" max="7426" width="15.26953125" style="12" customWidth="1"/>
    <col min="7427" max="7427" width="18.7265625" style="12" customWidth="1"/>
    <col min="7428" max="7428" width="9.36328125" style="12" bestFit="1" customWidth="1"/>
    <col min="7429" max="7429" width="8.7265625" style="12"/>
    <col min="7430" max="7430" width="9.36328125" style="12" bestFit="1" customWidth="1"/>
    <col min="7431" max="7674" width="8.7265625" style="12"/>
    <col min="7675" max="7675" width="4.36328125" style="12" customWidth="1"/>
    <col min="7676" max="7676" width="22.08984375" style="12" customWidth="1"/>
    <col min="7677" max="7677" width="14.08984375" style="12" customWidth="1"/>
    <col min="7678" max="7678" width="5.36328125" style="12" customWidth="1"/>
    <col min="7679" max="7679" width="14.36328125" style="12" customWidth="1"/>
    <col min="7680" max="7680" width="14.81640625" style="12" customWidth="1"/>
    <col min="7681" max="7681" width="16" style="12" customWidth="1"/>
    <col min="7682" max="7682" width="15.26953125" style="12" customWidth="1"/>
    <col min="7683" max="7683" width="18.7265625" style="12" customWidth="1"/>
    <col min="7684" max="7684" width="9.36328125" style="12" bestFit="1" customWidth="1"/>
    <col min="7685" max="7685" width="8.7265625" style="12"/>
    <col min="7686" max="7686" width="9.36328125" style="12" bestFit="1" customWidth="1"/>
    <col min="7687" max="7930" width="8.7265625" style="12"/>
    <col min="7931" max="7931" width="4.36328125" style="12" customWidth="1"/>
    <col min="7932" max="7932" width="22.08984375" style="12" customWidth="1"/>
    <col min="7933" max="7933" width="14.08984375" style="12" customWidth="1"/>
    <col min="7934" max="7934" width="5.36328125" style="12" customWidth="1"/>
    <col min="7935" max="7935" width="14.36328125" style="12" customWidth="1"/>
    <col min="7936" max="7936" width="14.81640625" style="12" customWidth="1"/>
    <col min="7937" max="7937" width="16" style="12" customWidth="1"/>
    <col min="7938" max="7938" width="15.26953125" style="12" customWidth="1"/>
    <col min="7939" max="7939" width="18.7265625" style="12" customWidth="1"/>
    <col min="7940" max="7940" width="9.36328125" style="12" bestFit="1" customWidth="1"/>
    <col min="7941" max="7941" width="8.7265625" style="12"/>
    <col min="7942" max="7942" width="9.36328125" style="12" bestFit="1" customWidth="1"/>
    <col min="7943" max="8186" width="8.7265625" style="12"/>
    <col min="8187" max="8187" width="4.36328125" style="12" customWidth="1"/>
    <col min="8188" max="8188" width="22.08984375" style="12" customWidth="1"/>
    <col min="8189" max="8189" width="14.08984375" style="12" customWidth="1"/>
    <col min="8190" max="8190" width="5.36328125" style="12" customWidth="1"/>
    <col min="8191" max="8191" width="14.36328125" style="12" customWidth="1"/>
    <col min="8192" max="8192" width="14.81640625" style="12" customWidth="1"/>
    <col min="8193" max="8193" width="16" style="12" customWidth="1"/>
    <col min="8194" max="8194" width="15.26953125" style="12" customWidth="1"/>
    <col min="8195" max="8195" width="18.7265625" style="12" customWidth="1"/>
    <col min="8196" max="8196" width="9.36328125" style="12" bestFit="1" customWidth="1"/>
    <col min="8197" max="8197" width="8.7265625" style="12"/>
    <col min="8198" max="8198" width="9.36328125" style="12" bestFit="1" customWidth="1"/>
    <col min="8199" max="8442" width="8.7265625" style="12"/>
    <col min="8443" max="8443" width="4.36328125" style="12" customWidth="1"/>
    <col min="8444" max="8444" width="22.08984375" style="12" customWidth="1"/>
    <col min="8445" max="8445" width="14.08984375" style="12" customWidth="1"/>
    <col min="8446" max="8446" width="5.36328125" style="12" customWidth="1"/>
    <col min="8447" max="8447" width="14.36328125" style="12" customWidth="1"/>
    <col min="8448" max="8448" width="14.81640625" style="12" customWidth="1"/>
    <col min="8449" max="8449" width="16" style="12" customWidth="1"/>
    <col min="8450" max="8450" width="15.26953125" style="12" customWidth="1"/>
    <col min="8451" max="8451" width="18.7265625" style="12" customWidth="1"/>
    <col min="8452" max="8452" width="9.36328125" style="12" bestFit="1" customWidth="1"/>
    <col min="8453" max="8453" width="8.7265625" style="12"/>
    <col min="8454" max="8454" width="9.36328125" style="12" bestFit="1" customWidth="1"/>
    <col min="8455" max="8698" width="8.7265625" style="12"/>
    <col min="8699" max="8699" width="4.36328125" style="12" customWidth="1"/>
    <col min="8700" max="8700" width="22.08984375" style="12" customWidth="1"/>
    <col min="8701" max="8701" width="14.08984375" style="12" customWidth="1"/>
    <col min="8702" max="8702" width="5.36328125" style="12" customWidth="1"/>
    <col min="8703" max="8703" width="14.36328125" style="12" customWidth="1"/>
    <col min="8704" max="8704" width="14.81640625" style="12" customWidth="1"/>
    <col min="8705" max="8705" width="16" style="12" customWidth="1"/>
    <col min="8706" max="8706" width="15.26953125" style="12" customWidth="1"/>
    <col min="8707" max="8707" width="18.7265625" style="12" customWidth="1"/>
    <col min="8708" max="8708" width="9.36328125" style="12" bestFit="1" customWidth="1"/>
    <col min="8709" max="8709" width="8.7265625" style="12"/>
    <col min="8710" max="8710" width="9.36328125" style="12" bestFit="1" customWidth="1"/>
    <col min="8711" max="8954" width="8.7265625" style="12"/>
    <col min="8955" max="8955" width="4.36328125" style="12" customWidth="1"/>
    <col min="8956" max="8956" width="22.08984375" style="12" customWidth="1"/>
    <col min="8957" max="8957" width="14.08984375" style="12" customWidth="1"/>
    <col min="8958" max="8958" width="5.36328125" style="12" customWidth="1"/>
    <col min="8959" max="8959" width="14.36328125" style="12" customWidth="1"/>
    <col min="8960" max="8960" width="14.81640625" style="12" customWidth="1"/>
    <col min="8961" max="8961" width="16" style="12" customWidth="1"/>
    <col min="8962" max="8962" width="15.26953125" style="12" customWidth="1"/>
    <col min="8963" max="8963" width="18.7265625" style="12" customWidth="1"/>
    <col min="8964" max="8964" width="9.36328125" style="12" bestFit="1" customWidth="1"/>
    <col min="8965" max="8965" width="8.7265625" style="12"/>
    <col min="8966" max="8966" width="9.36328125" style="12" bestFit="1" customWidth="1"/>
    <col min="8967" max="9210" width="8.7265625" style="12"/>
    <col min="9211" max="9211" width="4.36328125" style="12" customWidth="1"/>
    <col min="9212" max="9212" width="22.08984375" style="12" customWidth="1"/>
    <col min="9213" max="9213" width="14.08984375" style="12" customWidth="1"/>
    <col min="9214" max="9214" width="5.36328125" style="12" customWidth="1"/>
    <col min="9215" max="9215" width="14.36328125" style="12" customWidth="1"/>
    <col min="9216" max="9216" width="14.81640625" style="12" customWidth="1"/>
    <col min="9217" max="9217" width="16" style="12" customWidth="1"/>
    <col min="9218" max="9218" width="15.26953125" style="12" customWidth="1"/>
    <col min="9219" max="9219" width="18.7265625" style="12" customWidth="1"/>
    <col min="9220" max="9220" width="9.36328125" style="12" bestFit="1" customWidth="1"/>
    <col min="9221" max="9221" width="8.7265625" style="12"/>
    <col min="9222" max="9222" width="9.36328125" style="12" bestFit="1" customWidth="1"/>
    <col min="9223" max="9466" width="8.7265625" style="12"/>
    <col min="9467" max="9467" width="4.36328125" style="12" customWidth="1"/>
    <col min="9468" max="9468" width="22.08984375" style="12" customWidth="1"/>
    <col min="9469" max="9469" width="14.08984375" style="12" customWidth="1"/>
    <col min="9470" max="9470" width="5.36328125" style="12" customWidth="1"/>
    <col min="9471" max="9471" width="14.36328125" style="12" customWidth="1"/>
    <col min="9472" max="9472" width="14.81640625" style="12" customWidth="1"/>
    <col min="9473" max="9473" width="16" style="12" customWidth="1"/>
    <col min="9474" max="9474" width="15.26953125" style="12" customWidth="1"/>
    <col min="9475" max="9475" width="18.7265625" style="12" customWidth="1"/>
    <col min="9476" max="9476" width="9.36328125" style="12" bestFit="1" customWidth="1"/>
    <col min="9477" max="9477" width="8.7265625" style="12"/>
    <col min="9478" max="9478" width="9.36328125" style="12" bestFit="1" customWidth="1"/>
    <col min="9479" max="9722" width="8.7265625" style="12"/>
    <col min="9723" max="9723" width="4.36328125" style="12" customWidth="1"/>
    <col min="9724" max="9724" width="22.08984375" style="12" customWidth="1"/>
    <col min="9725" max="9725" width="14.08984375" style="12" customWidth="1"/>
    <col min="9726" max="9726" width="5.36328125" style="12" customWidth="1"/>
    <col min="9727" max="9727" width="14.36328125" style="12" customWidth="1"/>
    <col min="9728" max="9728" width="14.81640625" style="12" customWidth="1"/>
    <col min="9729" max="9729" width="16" style="12" customWidth="1"/>
    <col min="9730" max="9730" width="15.26953125" style="12" customWidth="1"/>
    <col min="9731" max="9731" width="18.7265625" style="12" customWidth="1"/>
    <col min="9732" max="9732" width="9.36328125" style="12" bestFit="1" customWidth="1"/>
    <col min="9733" max="9733" width="8.7265625" style="12"/>
    <col min="9734" max="9734" width="9.36328125" style="12" bestFit="1" customWidth="1"/>
    <col min="9735" max="9978" width="8.7265625" style="12"/>
    <col min="9979" max="9979" width="4.36328125" style="12" customWidth="1"/>
    <col min="9980" max="9980" width="22.08984375" style="12" customWidth="1"/>
    <col min="9981" max="9981" width="14.08984375" style="12" customWidth="1"/>
    <col min="9982" max="9982" width="5.36328125" style="12" customWidth="1"/>
    <col min="9983" max="9983" width="14.36328125" style="12" customWidth="1"/>
    <col min="9984" max="9984" width="14.81640625" style="12" customWidth="1"/>
    <col min="9985" max="9985" width="16" style="12" customWidth="1"/>
    <col min="9986" max="9986" width="15.26953125" style="12" customWidth="1"/>
    <col min="9987" max="9987" width="18.7265625" style="12" customWidth="1"/>
    <col min="9988" max="9988" width="9.36328125" style="12" bestFit="1" customWidth="1"/>
    <col min="9989" max="9989" width="8.7265625" style="12"/>
    <col min="9990" max="9990" width="9.36328125" style="12" bestFit="1" customWidth="1"/>
    <col min="9991" max="10234" width="8.7265625" style="12"/>
    <col min="10235" max="10235" width="4.36328125" style="12" customWidth="1"/>
    <col min="10236" max="10236" width="22.08984375" style="12" customWidth="1"/>
    <col min="10237" max="10237" width="14.08984375" style="12" customWidth="1"/>
    <col min="10238" max="10238" width="5.36328125" style="12" customWidth="1"/>
    <col min="10239" max="10239" width="14.36328125" style="12" customWidth="1"/>
    <col min="10240" max="10240" width="14.81640625" style="12" customWidth="1"/>
    <col min="10241" max="10241" width="16" style="12" customWidth="1"/>
    <col min="10242" max="10242" width="15.26953125" style="12" customWidth="1"/>
    <col min="10243" max="10243" width="18.7265625" style="12" customWidth="1"/>
    <col min="10244" max="10244" width="9.36328125" style="12" bestFit="1" customWidth="1"/>
    <col min="10245" max="10245" width="8.7265625" style="12"/>
    <col min="10246" max="10246" width="9.36328125" style="12" bestFit="1" customWidth="1"/>
    <col min="10247" max="10490" width="8.7265625" style="12"/>
    <col min="10491" max="10491" width="4.36328125" style="12" customWidth="1"/>
    <col min="10492" max="10492" width="22.08984375" style="12" customWidth="1"/>
    <col min="10493" max="10493" width="14.08984375" style="12" customWidth="1"/>
    <col min="10494" max="10494" width="5.36328125" style="12" customWidth="1"/>
    <col min="10495" max="10495" width="14.36328125" style="12" customWidth="1"/>
    <col min="10496" max="10496" width="14.81640625" style="12" customWidth="1"/>
    <col min="10497" max="10497" width="16" style="12" customWidth="1"/>
    <col min="10498" max="10498" width="15.26953125" style="12" customWidth="1"/>
    <col min="10499" max="10499" width="18.7265625" style="12" customWidth="1"/>
    <col min="10500" max="10500" width="9.36328125" style="12" bestFit="1" customWidth="1"/>
    <col min="10501" max="10501" width="8.7265625" style="12"/>
    <col min="10502" max="10502" width="9.36328125" style="12" bestFit="1" customWidth="1"/>
    <col min="10503" max="10746" width="8.7265625" style="12"/>
    <col min="10747" max="10747" width="4.36328125" style="12" customWidth="1"/>
    <col min="10748" max="10748" width="22.08984375" style="12" customWidth="1"/>
    <col min="10749" max="10749" width="14.08984375" style="12" customWidth="1"/>
    <col min="10750" max="10750" width="5.36328125" style="12" customWidth="1"/>
    <col min="10751" max="10751" width="14.36328125" style="12" customWidth="1"/>
    <col min="10752" max="10752" width="14.81640625" style="12" customWidth="1"/>
    <col min="10753" max="10753" width="16" style="12" customWidth="1"/>
    <col min="10754" max="10754" width="15.26953125" style="12" customWidth="1"/>
    <col min="10755" max="10755" width="18.7265625" style="12" customWidth="1"/>
    <col min="10756" max="10756" width="9.36328125" style="12" bestFit="1" customWidth="1"/>
    <col min="10757" max="10757" width="8.7265625" style="12"/>
    <col min="10758" max="10758" width="9.36328125" style="12" bestFit="1" customWidth="1"/>
    <col min="10759" max="11002" width="8.7265625" style="12"/>
    <col min="11003" max="11003" width="4.36328125" style="12" customWidth="1"/>
    <col min="11004" max="11004" width="22.08984375" style="12" customWidth="1"/>
    <col min="11005" max="11005" width="14.08984375" style="12" customWidth="1"/>
    <col min="11006" max="11006" width="5.36328125" style="12" customWidth="1"/>
    <col min="11007" max="11007" width="14.36328125" style="12" customWidth="1"/>
    <col min="11008" max="11008" width="14.81640625" style="12" customWidth="1"/>
    <col min="11009" max="11009" width="16" style="12" customWidth="1"/>
    <col min="11010" max="11010" width="15.26953125" style="12" customWidth="1"/>
    <col min="11011" max="11011" width="18.7265625" style="12" customWidth="1"/>
    <col min="11012" max="11012" width="9.36328125" style="12" bestFit="1" customWidth="1"/>
    <col min="11013" max="11013" width="8.7265625" style="12"/>
    <col min="11014" max="11014" width="9.36328125" style="12" bestFit="1" customWidth="1"/>
    <col min="11015" max="11258" width="8.7265625" style="12"/>
    <col min="11259" max="11259" width="4.36328125" style="12" customWidth="1"/>
    <col min="11260" max="11260" width="22.08984375" style="12" customWidth="1"/>
    <col min="11261" max="11261" width="14.08984375" style="12" customWidth="1"/>
    <col min="11262" max="11262" width="5.36328125" style="12" customWidth="1"/>
    <col min="11263" max="11263" width="14.36328125" style="12" customWidth="1"/>
    <col min="11264" max="11264" width="14.81640625" style="12" customWidth="1"/>
    <col min="11265" max="11265" width="16" style="12" customWidth="1"/>
    <col min="11266" max="11266" width="15.26953125" style="12" customWidth="1"/>
    <col min="11267" max="11267" width="18.7265625" style="12" customWidth="1"/>
    <col min="11268" max="11268" width="9.36328125" style="12" bestFit="1" customWidth="1"/>
    <col min="11269" max="11269" width="8.7265625" style="12"/>
    <col min="11270" max="11270" width="9.36328125" style="12" bestFit="1" customWidth="1"/>
    <col min="11271" max="11514" width="8.7265625" style="12"/>
    <col min="11515" max="11515" width="4.36328125" style="12" customWidth="1"/>
    <col min="11516" max="11516" width="22.08984375" style="12" customWidth="1"/>
    <col min="11517" max="11517" width="14.08984375" style="12" customWidth="1"/>
    <col min="11518" max="11518" width="5.36328125" style="12" customWidth="1"/>
    <col min="11519" max="11519" width="14.36328125" style="12" customWidth="1"/>
    <col min="11520" max="11520" width="14.81640625" style="12" customWidth="1"/>
    <col min="11521" max="11521" width="16" style="12" customWidth="1"/>
    <col min="11522" max="11522" width="15.26953125" style="12" customWidth="1"/>
    <col min="11523" max="11523" width="18.7265625" style="12" customWidth="1"/>
    <col min="11524" max="11524" width="9.36328125" style="12" bestFit="1" customWidth="1"/>
    <col min="11525" max="11525" width="8.7265625" style="12"/>
    <col min="11526" max="11526" width="9.36328125" style="12" bestFit="1" customWidth="1"/>
    <col min="11527" max="11770" width="8.7265625" style="12"/>
    <col min="11771" max="11771" width="4.36328125" style="12" customWidth="1"/>
    <col min="11772" max="11772" width="22.08984375" style="12" customWidth="1"/>
    <col min="11773" max="11773" width="14.08984375" style="12" customWidth="1"/>
    <col min="11774" max="11774" width="5.36328125" style="12" customWidth="1"/>
    <col min="11775" max="11775" width="14.36328125" style="12" customWidth="1"/>
    <col min="11776" max="11776" width="14.81640625" style="12" customWidth="1"/>
    <col min="11777" max="11777" width="16" style="12" customWidth="1"/>
    <col min="11778" max="11778" width="15.26953125" style="12" customWidth="1"/>
    <col min="11779" max="11779" width="18.7265625" style="12" customWidth="1"/>
    <col min="11780" max="11780" width="9.36328125" style="12" bestFit="1" customWidth="1"/>
    <col min="11781" max="11781" width="8.7265625" style="12"/>
    <col min="11782" max="11782" width="9.36328125" style="12" bestFit="1" customWidth="1"/>
    <col min="11783" max="12026" width="8.7265625" style="12"/>
    <col min="12027" max="12027" width="4.36328125" style="12" customWidth="1"/>
    <col min="12028" max="12028" width="22.08984375" style="12" customWidth="1"/>
    <col min="12029" max="12029" width="14.08984375" style="12" customWidth="1"/>
    <col min="12030" max="12030" width="5.36328125" style="12" customWidth="1"/>
    <col min="12031" max="12031" width="14.36328125" style="12" customWidth="1"/>
    <col min="12032" max="12032" width="14.81640625" style="12" customWidth="1"/>
    <col min="12033" max="12033" width="16" style="12" customWidth="1"/>
    <col min="12034" max="12034" width="15.26953125" style="12" customWidth="1"/>
    <col min="12035" max="12035" width="18.7265625" style="12" customWidth="1"/>
    <col min="12036" max="12036" width="9.36328125" style="12" bestFit="1" customWidth="1"/>
    <col min="12037" max="12037" width="8.7265625" style="12"/>
    <col min="12038" max="12038" width="9.36328125" style="12" bestFit="1" customWidth="1"/>
    <col min="12039" max="12282" width="8.7265625" style="12"/>
    <col min="12283" max="12283" width="4.36328125" style="12" customWidth="1"/>
    <col min="12284" max="12284" width="22.08984375" style="12" customWidth="1"/>
    <col min="12285" max="12285" width="14.08984375" style="12" customWidth="1"/>
    <col min="12286" max="12286" width="5.36328125" style="12" customWidth="1"/>
    <col min="12287" max="12287" width="14.36328125" style="12" customWidth="1"/>
    <col min="12288" max="12288" width="14.81640625" style="12" customWidth="1"/>
    <col min="12289" max="12289" width="16" style="12" customWidth="1"/>
    <col min="12290" max="12290" width="15.26953125" style="12" customWidth="1"/>
    <col min="12291" max="12291" width="18.7265625" style="12" customWidth="1"/>
    <col min="12292" max="12292" width="9.36328125" style="12" bestFit="1" customWidth="1"/>
    <col min="12293" max="12293" width="8.7265625" style="12"/>
    <col min="12294" max="12294" width="9.36328125" style="12" bestFit="1" customWidth="1"/>
    <col min="12295" max="12538" width="8.7265625" style="12"/>
    <col min="12539" max="12539" width="4.36328125" style="12" customWidth="1"/>
    <col min="12540" max="12540" width="22.08984375" style="12" customWidth="1"/>
    <col min="12541" max="12541" width="14.08984375" style="12" customWidth="1"/>
    <col min="12542" max="12542" width="5.36328125" style="12" customWidth="1"/>
    <col min="12543" max="12543" width="14.36328125" style="12" customWidth="1"/>
    <col min="12544" max="12544" width="14.81640625" style="12" customWidth="1"/>
    <col min="12545" max="12545" width="16" style="12" customWidth="1"/>
    <col min="12546" max="12546" width="15.26953125" style="12" customWidth="1"/>
    <col min="12547" max="12547" width="18.7265625" style="12" customWidth="1"/>
    <col min="12548" max="12548" width="9.36328125" style="12" bestFit="1" customWidth="1"/>
    <col min="12549" max="12549" width="8.7265625" style="12"/>
    <col min="12550" max="12550" width="9.36328125" style="12" bestFit="1" customWidth="1"/>
    <col min="12551" max="12794" width="8.7265625" style="12"/>
    <col min="12795" max="12795" width="4.36328125" style="12" customWidth="1"/>
    <col min="12796" max="12796" width="22.08984375" style="12" customWidth="1"/>
    <col min="12797" max="12797" width="14.08984375" style="12" customWidth="1"/>
    <col min="12798" max="12798" width="5.36328125" style="12" customWidth="1"/>
    <col min="12799" max="12799" width="14.36328125" style="12" customWidth="1"/>
    <col min="12800" max="12800" width="14.81640625" style="12" customWidth="1"/>
    <col min="12801" max="12801" width="16" style="12" customWidth="1"/>
    <col min="12802" max="12802" width="15.26953125" style="12" customWidth="1"/>
    <col min="12803" max="12803" width="18.7265625" style="12" customWidth="1"/>
    <col min="12804" max="12804" width="9.36328125" style="12" bestFit="1" customWidth="1"/>
    <col min="12805" max="12805" width="8.7265625" style="12"/>
    <col min="12806" max="12806" width="9.36328125" style="12" bestFit="1" customWidth="1"/>
    <col min="12807" max="13050" width="8.7265625" style="12"/>
    <col min="13051" max="13051" width="4.36328125" style="12" customWidth="1"/>
    <col min="13052" max="13052" width="22.08984375" style="12" customWidth="1"/>
    <col min="13053" max="13053" width="14.08984375" style="12" customWidth="1"/>
    <col min="13054" max="13054" width="5.36328125" style="12" customWidth="1"/>
    <col min="13055" max="13055" width="14.36328125" style="12" customWidth="1"/>
    <col min="13056" max="13056" width="14.81640625" style="12" customWidth="1"/>
    <col min="13057" max="13057" width="16" style="12" customWidth="1"/>
    <col min="13058" max="13058" width="15.26953125" style="12" customWidth="1"/>
    <col min="13059" max="13059" width="18.7265625" style="12" customWidth="1"/>
    <col min="13060" max="13060" width="9.36328125" style="12" bestFit="1" customWidth="1"/>
    <col min="13061" max="13061" width="8.7265625" style="12"/>
    <col min="13062" max="13062" width="9.36328125" style="12" bestFit="1" customWidth="1"/>
    <col min="13063" max="13306" width="8.7265625" style="12"/>
    <col min="13307" max="13307" width="4.36328125" style="12" customWidth="1"/>
    <col min="13308" max="13308" width="22.08984375" style="12" customWidth="1"/>
    <col min="13309" max="13309" width="14.08984375" style="12" customWidth="1"/>
    <col min="13310" max="13310" width="5.36328125" style="12" customWidth="1"/>
    <col min="13311" max="13311" width="14.36328125" style="12" customWidth="1"/>
    <col min="13312" max="13312" width="14.81640625" style="12" customWidth="1"/>
    <col min="13313" max="13313" width="16" style="12" customWidth="1"/>
    <col min="13314" max="13314" width="15.26953125" style="12" customWidth="1"/>
    <col min="13315" max="13315" width="18.7265625" style="12" customWidth="1"/>
    <col min="13316" max="13316" width="9.36328125" style="12" bestFit="1" customWidth="1"/>
    <col min="13317" max="13317" width="8.7265625" style="12"/>
    <col min="13318" max="13318" width="9.36328125" style="12" bestFit="1" customWidth="1"/>
    <col min="13319" max="13562" width="8.7265625" style="12"/>
    <col min="13563" max="13563" width="4.36328125" style="12" customWidth="1"/>
    <col min="13564" max="13564" width="22.08984375" style="12" customWidth="1"/>
    <col min="13565" max="13565" width="14.08984375" style="12" customWidth="1"/>
    <col min="13566" max="13566" width="5.36328125" style="12" customWidth="1"/>
    <col min="13567" max="13567" width="14.36328125" style="12" customWidth="1"/>
    <col min="13568" max="13568" width="14.81640625" style="12" customWidth="1"/>
    <col min="13569" max="13569" width="16" style="12" customWidth="1"/>
    <col min="13570" max="13570" width="15.26953125" style="12" customWidth="1"/>
    <col min="13571" max="13571" width="18.7265625" style="12" customWidth="1"/>
    <col min="13572" max="13572" width="9.36328125" style="12" bestFit="1" customWidth="1"/>
    <col min="13573" max="13573" width="8.7265625" style="12"/>
    <col min="13574" max="13574" width="9.36328125" style="12" bestFit="1" customWidth="1"/>
    <col min="13575" max="13818" width="8.7265625" style="12"/>
    <col min="13819" max="13819" width="4.36328125" style="12" customWidth="1"/>
    <col min="13820" max="13820" width="22.08984375" style="12" customWidth="1"/>
    <col min="13821" max="13821" width="14.08984375" style="12" customWidth="1"/>
    <col min="13822" max="13822" width="5.36328125" style="12" customWidth="1"/>
    <col min="13823" max="13823" width="14.36328125" style="12" customWidth="1"/>
    <col min="13824" max="13824" width="14.81640625" style="12" customWidth="1"/>
    <col min="13825" max="13825" width="16" style="12" customWidth="1"/>
    <col min="13826" max="13826" width="15.26953125" style="12" customWidth="1"/>
    <col min="13827" max="13827" width="18.7265625" style="12" customWidth="1"/>
    <col min="13828" max="13828" width="9.36328125" style="12" bestFit="1" customWidth="1"/>
    <col min="13829" max="13829" width="8.7265625" style="12"/>
    <col min="13830" max="13830" width="9.36328125" style="12" bestFit="1" customWidth="1"/>
    <col min="13831" max="14074" width="8.7265625" style="12"/>
    <col min="14075" max="14075" width="4.36328125" style="12" customWidth="1"/>
    <col min="14076" max="14076" width="22.08984375" style="12" customWidth="1"/>
    <col min="14077" max="14077" width="14.08984375" style="12" customWidth="1"/>
    <col min="14078" max="14078" width="5.36328125" style="12" customWidth="1"/>
    <col min="14079" max="14079" width="14.36328125" style="12" customWidth="1"/>
    <col min="14080" max="14080" width="14.81640625" style="12" customWidth="1"/>
    <col min="14081" max="14081" width="16" style="12" customWidth="1"/>
    <col min="14082" max="14082" width="15.26953125" style="12" customWidth="1"/>
    <col min="14083" max="14083" width="18.7265625" style="12" customWidth="1"/>
    <col min="14084" max="14084" width="9.36328125" style="12" bestFit="1" customWidth="1"/>
    <col min="14085" max="14085" width="8.7265625" style="12"/>
    <col min="14086" max="14086" width="9.36328125" style="12" bestFit="1" customWidth="1"/>
    <col min="14087" max="14330" width="8.7265625" style="12"/>
    <col min="14331" max="14331" width="4.36328125" style="12" customWidth="1"/>
    <col min="14332" max="14332" width="22.08984375" style="12" customWidth="1"/>
    <col min="14333" max="14333" width="14.08984375" style="12" customWidth="1"/>
    <col min="14334" max="14334" width="5.36328125" style="12" customWidth="1"/>
    <col min="14335" max="14335" width="14.36328125" style="12" customWidth="1"/>
    <col min="14336" max="14336" width="14.81640625" style="12" customWidth="1"/>
    <col min="14337" max="14337" width="16" style="12" customWidth="1"/>
    <col min="14338" max="14338" width="15.26953125" style="12" customWidth="1"/>
    <col min="14339" max="14339" width="18.7265625" style="12" customWidth="1"/>
    <col min="14340" max="14340" width="9.36328125" style="12" bestFit="1" customWidth="1"/>
    <col min="14341" max="14341" width="8.7265625" style="12"/>
    <col min="14342" max="14342" width="9.36328125" style="12" bestFit="1" customWidth="1"/>
    <col min="14343" max="14586" width="8.7265625" style="12"/>
    <col min="14587" max="14587" width="4.36328125" style="12" customWidth="1"/>
    <col min="14588" max="14588" width="22.08984375" style="12" customWidth="1"/>
    <col min="14589" max="14589" width="14.08984375" style="12" customWidth="1"/>
    <col min="14590" max="14590" width="5.36328125" style="12" customWidth="1"/>
    <col min="14591" max="14591" width="14.36328125" style="12" customWidth="1"/>
    <col min="14592" max="14592" width="14.81640625" style="12" customWidth="1"/>
    <col min="14593" max="14593" width="16" style="12" customWidth="1"/>
    <col min="14594" max="14594" width="15.26953125" style="12" customWidth="1"/>
    <col min="14595" max="14595" width="18.7265625" style="12" customWidth="1"/>
    <col min="14596" max="14596" width="9.36328125" style="12" bestFit="1" customWidth="1"/>
    <col min="14597" max="14597" width="8.7265625" style="12"/>
    <col min="14598" max="14598" width="9.36328125" style="12" bestFit="1" customWidth="1"/>
    <col min="14599" max="14842" width="8.7265625" style="12"/>
    <col min="14843" max="14843" width="4.36328125" style="12" customWidth="1"/>
    <col min="14844" max="14844" width="22.08984375" style="12" customWidth="1"/>
    <col min="14845" max="14845" width="14.08984375" style="12" customWidth="1"/>
    <col min="14846" max="14846" width="5.36328125" style="12" customWidth="1"/>
    <col min="14847" max="14847" width="14.36328125" style="12" customWidth="1"/>
    <col min="14848" max="14848" width="14.81640625" style="12" customWidth="1"/>
    <col min="14849" max="14849" width="16" style="12" customWidth="1"/>
    <col min="14850" max="14850" width="15.26953125" style="12" customWidth="1"/>
    <col min="14851" max="14851" width="18.7265625" style="12" customWidth="1"/>
    <col min="14852" max="14852" width="9.36328125" style="12" bestFit="1" customWidth="1"/>
    <col min="14853" max="14853" width="8.7265625" style="12"/>
    <col min="14854" max="14854" width="9.36328125" style="12" bestFit="1" customWidth="1"/>
    <col min="14855" max="15098" width="8.7265625" style="12"/>
    <col min="15099" max="15099" width="4.36328125" style="12" customWidth="1"/>
    <col min="15100" max="15100" width="22.08984375" style="12" customWidth="1"/>
    <col min="15101" max="15101" width="14.08984375" style="12" customWidth="1"/>
    <col min="15102" max="15102" width="5.36328125" style="12" customWidth="1"/>
    <col min="15103" max="15103" width="14.36328125" style="12" customWidth="1"/>
    <col min="15104" max="15104" width="14.81640625" style="12" customWidth="1"/>
    <col min="15105" max="15105" width="16" style="12" customWidth="1"/>
    <col min="15106" max="15106" width="15.26953125" style="12" customWidth="1"/>
    <col min="15107" max="15107" width="18.7265625" style="12" customWidth="1"/>
    <col min="15108" max="15108" width="9.36328125" style="12" bestFit="1" customWidth="1"/>
    <col min="15109" max="15109" width="8.7265625" style="12"/>
    <col min="15110" max="15110" width="9.36328125" style="12" bestFit="1" customWidth="1"/>
    <col min="15111" max="15354" width="8.7265625" style="12"/>
    <col min="15355" max="15355" width="4.36328125" style="12" customWidth="1"/>
    <col min="15356" max="15356" width="22.08984375" style="12" customWidth="1"/>
    <col min="15357" max="15357" width="14.08984375" style="12" customWidth="1"/>
    <col min="15358" max="15358" width="5.36328125" style="12" customWidth="1"/>
    <col min="15359" max="15359" width="14.36328125" style="12" customWidth="1"/>
    <col min="15360" max="15360" width="14.81640625" style="12" customWidth="1"/>
    <col min="15361" max="15361" width="16" style="12" customWidth="1"/>
    <col min="15362" max="15362" width="15.26953125" style="12" customWidth="1"/>
    <col min="15363" max="15363" width="18.7265625" style="12" customWidth="1"/>
    <col min="15364" max="15364" width="9.36328125" style="12" bestFit="1" customWidth="1"/>
    <col min="15365" max="15365" width="8.7265625" style="12"/>
    <col min="15366" max="15366" width="9.36328125" style="12" bestFit="1" customWidth="1"/>
    <col min="15367" max="15610" width="8.7265625" style="12"/>
    <col min="15611" max="15611" width="4.36328125" style="12" customWidth="1"/>
    <col min="15612" max="15612" width="22.08984375" style="12" customWidth="1"/>
    <col min="15613" max="15613" width="14.08984375" style="12" customWidth="1"/>
    <col min="15614" max="15614" width="5.36328125" style="12" customWidth="1"/>
    <col min="15615" max="15615" width="14.36328125" style="12" customWidth="1"/>
    <col min="15616" max="15616" width="14.81640625" style="12" customWidth="1"/>
    <col min="15617" max="15617" width="16" style="12" customWidth="1"/>
    <col min="15618" max="15618" width="15.26953125" style="12" customWidth="1"/>
    <col min="15619" max="15619" width="18.7265625" style="12" customWidth="1"/>
    <col min="15620" max="15620" width="9.36328125" style="12" bestFit="1" customWidth="1"/>
    <col min="15621" max="15621" width="8.7265625" style="12"/>
    <col min="15622" max="15622" width="9.36328125" style="12" bestFit="1" customWidth="1"/>
    <col min="15623" max="15866" width="8.7265625" style="12"/>
    <col min="15867" max="15867" width="4.36328125" style="12" customWidth="1"/>
    <col min="15868" max="15868" width="22.08984375" style="12" customWidth="1"/>
    <col min="15869" max="15869" width="14.08984375" style="12" customWidth="1"/>
    <col min="15870" max="15870" width="5.36328125" style="12" customWidth="1"/>
    <col min="15871" max="15871" width="14.36328125" style="12" customWidth="1"/>
    <col min="15872" max="15872" width="14.81640625" style="12" customWidth="1"/>
    <col min="15873" max="15873" width="16" style="12" customWidth="1"/>
    <col min="15874" max="15874" width="15.26953125" style="12" customWidth="1"/>
    <col min="15875" max="15875" width="18.7265625" style="12" customWidth="1"/>
    <col min="15876" max="15876" width="9.36328125" style="12" bestFit="1" customWidth="1"/>
    <col min="15877" max="15877" width="8.7265625" style="12"/>
    <col min="15878" max="15878" width="9.36328125" style="12" bestFit="1" customWidth="1"/>
    <col min="15879" max="16122" width="8.7265625" style="12"/>
    <col min="16123" max="16123" width="4.36328125" style="12" customWidth="1"/>
    <col min="16124" max="16124" width="22.08984375" style="12" customWidth="1"/>
    <col min="16125" max="16125" width="14.08984375" style="12" customWidth="1"/>
    <col min="16126" max="16126" width="5.36328125" style="12" customWidth="1"/>
    <col min="16127" max="16127" width="14.36328125" style="12" customWidth="1"/>
    <col min="16128" max="16128" width="14.81640625" style="12" customWidth="1"/>
    <col min="16129" max="16129" width="16" style="12" customWidth="1"/>
    <col min="16130" max="16130" width="15.26953125" style="12" customWidth="1"/>
    <col min="16131" max="16131" width="18.7265625" style="12" customWidth="1"/>
    <col min="16132" max="16132" width="9.36328125" style="12" bestFit="1" customWidth="1"/>
    <col min="16133" max="16133" width="8.7265625" style="12"/>
    <col min="16134" max="16134" width="9.36328125" style="12" bestFit="1" customWidth="1"/>
    <col min="16135" max="16384" width="8.7265625" style="12"/>
  </cols>
  <sheetData>
    <row r="1" spans="1:16" s="14" customFormat="1" x14ac:dyDescent="0.25">
      <c r="A1" s="2"/>
      <c r="B1" s="3" t="s">
        <v>181</v>
      </c>
      <c r="C1" s="4"/>
      <c r="D1" s="5"/>
      <c r="E1" s="6"/>
      <c r="F1" s="7"/>
      <c r="G1" s="8"/>
      <c r="H1" s="9"/>
      <c r="I1" s="10" t="s">
        <v>182</v>
      </c>
      <c r="J1" s="11"/>
      <c r="K1" s="12"/>
      <c r="L1" s="12"/>
      <c r="M1" s="12"/>
      <c r="N1" s="12"/>
      <c r="O1" s="12"/>
      <c r="P1" s="13"/>
    </row>
    <row r="2" spans="1:16" s="14" customFormat="1" x14ac:dyDescent="0.25">
      <c r="A2" s="15"/>
      <c r="B2" s="16"/>
      <c r="C2" s="17"/>
      <c r="D2" s="18"/>
      <c r="E2" s="19"/>
      <c r="F2" s="20"/>
      <c r="G2" s="21"/>
      <c r="I2" s="22"/>
      <c r="J2" s="11"/>
      <c r="K2" s="12"/>
      <c r="L2" s="12"/>
      <c r="M2" s="12"/>
      <c r="N2" s="12"/>
      <c r="O2" s="12"/>
      <c r="P2" s="13"/>
    </row>
    <row r="3" spans="1:16" s="27" customFormat="1" x14ac:dyDescent="0.25">
      <c r="A3" s="15"/>
      <c r="B3" s="16" t="s">
        <v>0</v>
      </c>
      <c r="C3" s="17"/>
      <c r="D3" s="18"/>
      <c r="E3" s="19"/>
      <c r="F3" s="20"/>
      <c r="G3" s="21"/>
      <c r="H3" s="23"/>
      <c r="I3" s="23"/>
      <c r="J3" s="24"/>
      <c r="K3" s="25"/>
      <c r="L3" s="25"/>
      <c r="M3" s="25"/>
      <c r="N3" s="25"/>
      <c r="O3" s="25"/>
      <c r="P3" s="26"/>
    </row>
    <row r="4" spans="1:16" x14ac:dyDescent="0.25">
      <c r="C4" s="20" t="s">
        <v>189</v>
      </c>
      <c r="D4" s="18" t="s">
        <v>183</v>
      </c>
      <c r="E4" s="19" t="s">
        <v>184</v>
      </c>
      <c r="F4" s="20" t="s">
        <v>185</v>
      </c>
      <c r="G4" s="21" t="s">
        <v>186</v>
      </c>
    </row>
    <row r="5" spans="1:16" x14ac:dyDescent="0.25">
      <c r="B5" s="29" t="s">
        <v>1</v>
      </c>
    </row>
    <row r="6" spans="1:16" x14ac:dyDescent="0.25">
      <c r="B6" s="30" t="s">
        <v>2</v>
      </c>
    </row>
    <row r="7" spans="1:16" x14ac:dyDescent="0.25">
      <c r="B7" s="30"/>
    </row>
    <row r="8" spans="1:16" x14ac:dyDescent="0.25">
      <c r="A8" s="28">
        <v>1</v>
      </c>
      <c r="B8" s="30" t="s">
        <v>3</v>
      </c>
    </row>
    <row r="9" spans="1:16" x14ac:dyDescent="0.25">
      <c r="B9" s="31" t="s">
        <v>4</v>
      </c>
    </row>
    <row r="10" spans="1:16" x14ac:dyDescent="0.25">
      <c r="B10" s="32" t="s">
        <v>5</v>
      </c>
      <c r="C10" s="17">
        <v>2602</v>
      </c>
      <c r="D10" s="18" t="s">
        <v>194</v>
      </c>
      <c r="E10" s="19">
        <v>10500</v>
      </c>
      <c r="F10" s="20">
        <f>C10*E10</f>
        <v>27321000</v>
      </c>
      <c r="G10" s="21">
        <f>F10</f>
        <v>27321000</v>
      </c>
    </row>
    <row r="11" spans="1:16" x14ac:dyDescent="0.25">
      <c r="B11" s="32"/>
    </row>
    <row r="12" spans="1:16" x14ac:dyDescent="0.25">
      <c r="B12" s="31" t="s">
        <v>7</v>
      </c>
    </row>
    <row r="13" spans="1:16" x14ac:dyDescent="0.25">
      <c r="B13" s="32" t="s">
        <v>8</v>
      </c>
      <c r="C13" s="17">
        <v>314.76</v>
      </c>
      <c r="D13" s="18" t="s">
        <v>9</v>
      </c>
      <c r="E13" s="19">
        <v>11000</v>
      </c>
      <c r="F13" s="20">
        <f>C13*E13</f>
        <v>3462360</v>
      </c>
    </row>
    <row r="14" spans="1:16" x14ac:dyDescent="0.25">
      <c r="B14" s="32" t="s">
        <v>10</v>
      </c>
      <c r="C14" s="17">
        <v>58</v>
      </c>
      <c r="D14" s="18" t="s">
        <v>9</v>
      </c>
      <c r="E14" s="19">
        <f>E13</f>
        <v>11000</v>
      </c>
      <c r="F14" s="20">
        <f>C14*E14</f>
        <v>638000</v>
      </c>
    </row>
    <row r="15" spans="1:16" x14ac:dyDescent="0.25">
      <c r="B15" s="32" t="s">
        <v>11</v>
      </c>
      <c r="C15" s="17">
        <v>629.52</v>
      </c>
      <c r="D15" s="18" t="s">
        <v>9</v>
      </c>
      <c r="E15" s="19">
        <v>20000</v>
      </c>
      <c r="F15" s="20">
        <f>C15*E15</f>
        <v>12590400</v>
      </c>
    </row>
    <row r="16" spans="1:16" x14ac:dyDescent="0.25">
      <c r="B16" s="32" t="s">
        <v>197</v>
      </c>
      <c r="C16" s="17">
        <f>C14</f>
        <v>58</v>
      </c>
      <c r="D16" s="18" t="s">
        <v>9</v>
      </c>
      <c r="E16" s="19">
        <v>20000</v>
      </c>
      <c r="F16" s="20">
        <f>C16*E16</f>
        <v>1160000</v>
      </c>
    </row>
    <row r="17" spans="2:7" x14ac:dyDescent="0.25">
      <c r="B17" s="32"/>
      <c r="G17" s="21">
        <f>SUM(F13:F15)</f>
        <v>16690760</v>
      </c>
    </row>
    <row r="18" spans="2:7" x14ac:dyDescent="0.25">
      <c r="B18" s="31" t="s">
        <v>12</v>
      </c>
    </row>
    <row r="19" spans="2:7" x14ac:dyDescent="0.25">
      <c r="B19" s="33" t="s">
        <v>104</v>
      </c>
      <c r="C19" s="17">
        <v>17.12</v>
      </c>
      <c r="D19" s="18" t="s">
        <v>9</v>
      </c>
      <c r="E19" s="19">
        <v>1100000</v>
      </c>
      <c r="F19" s="20">
        <f t="shared" ref="F19:F24" si="0">C19*E19</f>
        <v>18832000</v>
      </c>
    </row>
    <row r="20" spans="2:7" x14ac:dyDescent="0.25">
      <c r="B20" s="33" t="s">
        <v>105</v>
      </c>
      <c r="D20" s="18" t="str">
        <f t="shared" ref="D20:D22" si="1">D19</f>
        <v>tons</v>
      </c>
      <c r="E20" s="19">
        <f>E19</f>
        <v>1100000</v>
      </c>
      <c r="F20" s="20">
        <f t="shared" si="0"/>
        <v>0</v>
      </c>
    </row>
    <row r="21" spans="2:7" x14ac:dyDescent="0.25">
      <c r="B21" s="33" t="s">
        <v>106</v>
      </c>
      <c r="C21" s="17">
        <v>4.8099999999999996</v>
      </c>
      <c r="D21" s="18" t="str">
        <f t="shared" si="1"/>
        <v>tons</v>
      </c>
      <c r="E21" s="19">
        <f>E19</f>
        <v>1100000</v>
      </c>
      <c r="F21" s="20">
        <f t="shared" si="0"/>
        <v>5291000</v>
      </c>
    </row>
    <row r="22" spans="2:7" x14ac:dyDescent="0.25">
      <c r="B22" s="33" t="s">
        <v>107</v>
      </c>
      <c r="C22" s="17">
        <v>7.56</v>
      </c>
      <c r="D22" s="18" t="str">
        <f t="shared" si="1"/>
        <v>tons</v>
      </c>
      <c r="E22" s="19">
        <f>E19</f>
        <v>1100000</v>
      </c>
      <c r="F22" s="20">
        <f t="shared" si="0"/>
        <v>8316000</v>
      </c>
    </row>
    <row r="23" spans="2:7" x14ac:dyDescent="0.25">
      <c r="B23" s="33" t="s">
        <v>108</v>
      </c>
      <c r="D23" s="18" t="str">
        <f>D21</f>
        <v>tons</v>
      </c>
      <c r="E23" s="19">
        <f>E19</f>
        <v>1100000</v>
      </c>
      <c r="F23" s="20">
        <f>C23*E23</f>
        <v>0</v>
      </c>
    </row>
    <row r="24" spans="2:7" x14ac:dyDescent="0.25">
      <c r="B24" s="33" t="s">
        <v>13</v>
      </c>
      <c r="C24" s="17">
        <v>10</v>
      </c>
      <c r="D24" s="18" t="s">
        <v>14</v>
      </c>
      <c r="E24" s="19">
        <v>28000</v>
      </c>
      <c r="F24" s="20">
        <f t="shared" si="0"/>
        <v>280000</v>
      </c>
    </row>
    <row r="25" spans="2:7" x14ac:dyDescent="0.25">
      <c r="B25" s="34"/>
      <c r="G25" s="21">
        <f>SUM(F19:F24)</f>
        <v>32719000</v>
      </c>
    </row>
    <row r="26" spans="2:7" x14ac:dyDescent="0.25">
      <c r="B26" s="33"/>
    </row>
    <row r="27" spans="2:7" x14ac:dyDescent="0.25">
      <c r="B27" s="31" t="s">
        <v>15</v>
      </c>
    </row>
    <row r="28" spans="2:7" x14ac:dyDescent="0.25">
      <c r="B28" s="32" t="s">
        <v>109</v>
      </c>
      <c r="C28" s="17">
        <v>120</v>
      </c>
      <c r="D28" s="18" t="s">
        <v>17</v>
      </c>
      <c r="E28" s="19">
        <v>30000</v>
      </c>
      <c r="F28" s="20">
        <f>C28*E28</f>
        <v>3600000</v>
      </c>
    </row>
    <row r="29" spans="2:7" x14ac:dyDescent="0.25">
      <c r="B29" s="32" t="s">
        <v>198</v>
      </c>
      <c r="C29" s="17">
        <v>25</v>
      </c>
      <c r="D29" s="18" t="s">
        <v>17</v>
      </c>
      <c r="E29" s="19">
        <v>2200</v>
      </c>
      <c r="F29" s="20">
        <f>C29*E29</f>
        <v>55000</v>
      </c>
    </row>
    <row r="30" spans="2:7" x14ac:dyDescent="0.25">
      <c r="B30" s="32" t="s">
        <v>19</v>
      </c>
      <c r="C30" s="17">
        <f>C28*3</f>
        <v>360</v>
      </c>
      <c r="D30" s="18" t="s">
        <v>17</v>
      </c>
      <c r="E30" s="19">
        <v>1800</v>
      </c>
      <c r="F30" s="20">
        <f>C30*E30</f>
        <v>648000</v>
      </c>
    </row>
    <row r="31" spans="2:7" x14ac:dyDescent="0.25">
      <c r="B31" s="32" t="s">
        <v>20</v>
      </c>
      <c r="C31" s="17">
        <v>3</v>
      </c>
      <c r="D31" s="18" t="s">
        <v>6</v>
      </c>
      <c r="E31" s="19">
        <v>25000</v>
      </c>
      <c r="F31" s="20">
        <f>C31*E31</f>
        <v>75000</v>
      </c>
      <c r="G31" s="21">
        <f>SUM(F28:F31)</f>
        <v>4378000</v>
      </c>
    </row>
    <row r="32" spans="2:7" x14ac:dyDescent="0.25">
      <c r="B32" s="31"/>
    </row>
    <row r="33" spans="2:8" x14ac:dyDescent="0.25">
      <c r="B33" s="31" t="s">
        <v>21</v>
      </c>
    </row>
    <row r="34" spans="2:8" x14ac:dyDescent="0.25">
      <c r="B34" s="32" t="s">
        <v>22</v>
      </c>
      <c r="C34" s="17">
        <v>100</v>
      </c>
      <c r="D34" s="18" t="s">
        <v>23</v>
      </c>
      <c r="E34" s="19">
        <v>1800</v>
      </c>
      <c r="F34" s="20">
        <f>C34*E34</f>
        <v>180000</v>
      </c>
    </row>
    <row r="35" spans="2:8" x14ac:dyDescent="0.25">
      <c r="B35" s="32" t="s">
        <v>110</v>
      </c>
      <c r="D35" s="18" t="s">
        <v>61</v>
      </c>
      <c r="F35" s="20">
        <f>E35*C35</f>
        <v>0</v>
      </c>
    </row>
    <row r="36" spans="2:8" x14ac:dyDescent="0.25">
      <c r="B36" s="32"/>
      <c r="G36" s="21">
        <f>F34+F35</f>
        <v>180000</v>
      </c>
    </row>
    <row r="37" spans="2:8" x14ac:dyDescent="0.25">
      <c r="B37" s="35" t="s">
        <v>24</v>
      </c>
    </row>
    <row r="38" spans="2:8" x14ac:dyDescent="0.25">
      <c r="B38" s="36" t="s">
        <v>25</v>
      </c>
      <c r="C38" s="17">
        <v>10</v>
      </c>
      <c r="D38" s="18" t="s">
        <v>26</v>
      </c>
      <c r="E38" s="19">
        <v>144</v>
      </c>
      <c r="F38" s="20">
        <f>C38*E38</f>
        <v>1440</v>
      </c>
    </row>
    <row r="39" spans="2:8" x14ac:dyDescent="0.25">
      <c r="B39" s="36" t="s">
        <v>27</v>
      </c>
      <c r="C39" s="17">
        <v>10</v>
      </c>
      <c r="D39" s="18" t="s">
        <v>28</v>
      </c>
      <c r="E39" s="19">
        <v>300</v>
      </c>
      <c r="F39" s="20">
        <f>C39*E39</f>
        <v>3000</v>
      </c>
    </row>
    <row r="40" spans="2:8" x14ac:dyDescent="0.25">
      <c r="B40" s="36" t="s">
        <v>29</v>
      </c>
      <c r="C40" s="17">
        <v>1</v>
      </c>
      <c r="D40" s="18" t="s">
        <v>187</v>
      </c>
      <c r="E40" s="19">
        <v>3000</v>
      </c>
      <c r="F40" s="20">
        <f>C40*E40</f>
        <v>3000</v>
      </c>
    </row>
    <row r="41" spans="2:8" x14ac:dyDescent="0.25">
      <c r="B41" s="36" t="s">
        <v>31</v>
      </c>
      <c r="C41" s="17">
        <v>100</v>
      </c>
      <c r="D41" s="18" t="s">
        <v>32</v>
      </c>
      <c r="E41" s="19">
        <v>1500</v>
      </c>
      <c r="F41" s="20">
        <f>C41*E41</f>
        <v>150000</v>
      </c>
    </row>
    <row r="42" spans="2:8" x14ac:dyDescent="0.25">
      <c r="B42" s="36" t="s">
        <v>33</v>
      </c>
      <c r="C42" s="17">
        <v>50</v>
      </c>
      <c r="D42" s="18" t="s">
        <v>32</v>
      </c>
      <c r="E42" s="19">
        <v>865</v>
      </c>
      <c r="F42" s="20">
        <f>C42*E42</f>
        <v>43250</v>
      </c>
    </row>
    <row r="43" spans="2:8" x14ac:dyDescent="0.25">
      <c r="B43" s="30"/>
      <c r="G43" s="21">
        <f>SUM(F38:F42)</f>
        <v>200690</v>
      </c>
    </row>
    <row r="44" spans="2:8" x14ac:dyDescent="0.25">
      <c r="B44" s="30"/>
      <c r="H44" s="21">
        <f>SUM(G43,G36,G31,G25,G10,G17)</f>
        <v>81489450</v>
      </c>
    </row>
    <row r="45" spans="2:8" x14ac:dyDescent="0.25">
      <c r="B45" s="16" t="s">
        <v>34</v>
      </c>
    </row>
    <row r="46" spans="2:8" ht="14" x14ac:dyDescent="0.25">
      <c r="B46" s="12" t="s">
        <v>35</v>
      </c>
      <c r="C46" s="17" t="e">
        <f>#REF!+#REF!+#REF!+#REF!</f>
        <v>#REF!</v>
      </c>
      <c r="D46" s="18" t="s">
        <v>200</v>
      </c>
      <c r="E46" s="19">
        <v>8000</v>
      </c>
      <c r="F46" s="20" t="e">
        <f>E46*C46</f>
        <v>#REF!</v>
      </c>
    </row>
    <row r="47" spans="2:8" ht="14" x14ac:dyDescent="0.25">
      <c r="B47" s="12" t="s">
        <v>36</v>
      </c>
      <c r="C47" s="17" t="e">
        <f>#REF!+#REF!</f>
        <v>#REF!</v>
      </c>
      <c r="D47" s="18" t="s">
        <v>201</v>
      </c>
      <c r="E47" s="19">
        <v>1200</v>
      </c>
      <c r="F47" s="20" t="e">
        <f>E47*C47</f>
        <v>#REF!</v>
      </c>
    </row>
    <row r="48" spans="2:8" x14ac:dyDescent="0.25">
      <c r="B48" s="12" t="s">
        <v>37</v>
      </c>
      <c r="C48" s="17">
        <f>C19+C20+C21+C22+C23</f>
        <v>29.49</v>
      </c>
      <c r="D48" s="18" t="s">
        <v>192</v>
      </c>
      <c r="E48" s="19">
        <v>45000</v>
      </c>
      <c r="F48" s="20">
        <f>E48*C48</f>
        <v>1327050</v>
      </c>
    </row>
    <row r="49" spans="1:9" x14ac:dyDescent="0.25">
      <c r="B49" s="12" t="s">
        <v>173</v>
      </c>
      <c r="C49" s="17">
        <v>20</v>
      </c>
      <c r="D49" s="18" t="s">
        <v>188</v>
      </c>
      <c r="E49" s="19">
        <v>10000</v>
      </c>
      <c r="F49" s="20">
        <f>E49*C49</f>
        <v>200000</v>
      </c>
    </row>
    <row r="50" spans="1:9" x14ac:dyDescent="0.25">
      <c r="B50" s="12" t="s">
        <v>38</v>
      </c>
      <c r="C50" s="17">
        <v>100</v>
      </c>
      <c r="D50" s="18" t="s">
        <v>188</v>
      </c>
      <c r="E50" s="19">
        <v>5500</v>
      </c>
      <c r="F50" s="20">
        <f>E50*C50</f>
        <v>550000</v>
      </c>
      <c r="G50" s="21" t="e">
        <f>SUM(F46:F50)</f>
        <v>#REF!</v>
      </c>
      <c r="H50" s="37" t="e">
        <f>G50</f>
        <v>#REF!</v>
      </c>
    </row>
    <row r="52" spans="1:9" x14ac:dyDescent="0.25">
      <c r="I52" s="37" t="e">
        <f>H50+H44</f>
        <v>#REF!</v>
      </c>
    </row>
    <row r="53" spans="1:9" x14ac:dyDescent="0.25">
      <c r="A53" s="28">
        <v>2</v>
      </c>
      <c r="B53" s="30" t="s">
        <v>39</v>
      </c>
    </row>
    <row r="54" spans="1:9" x14ac:dyDescent="0.25">
      <c r="B54" s="31" t="s">
        <v>4</v>
      </c>
    </row>
    <row r="55" spans="1:9" x14ac:dyDescent="0.25">
      <c r="B55" s="32" t="s">
        <v>5</v>
      </c>
      <c r="C55" s="17">
        <v>2292</v>
      </c>
      <c r="D55" s="18" t="s">
        <v>6</v>
      </c>
      <c r="E55" s="19">
        <f>E10</f>
        <v>10500</v>
      </c>
      <c r="F55" s="20">
        <f>C55*E55</f>
        <v>24066000</v>
      </c>
      <c r="G55" s="21">
        <f>F55</f>
        <v>24066000</v>
      </c>
    </row>
    <row r="56" spans="1:9" hidden="1" x14ac:dyDescent="0.25">
      <c r="B56" s="31" t="s">
        <v>40</v>
      </c>
      <c r="F56" s="20">
        <f t="shared" ref="F56:F98" si="2">C56*E56</f>
        <v>0</v>
      </c>
    </row>
    <row r="57" spans="1:9" hidden="1" x14ac:dyDescent="0.25">
      <c r="B57" s="32" t="s">
        <v>41</v>
      </c>
      <c r="D57" s="18" t="s">
        <v>42</v>
      </c>
      <c r="E57" s="19">
        <v>28000</v>
      </c>
      <c r="F57" s="20">
        <f t="shared" si="2"/>
        <v>0</v>
      </c>
    </row>
    <row r="58" spans="1:9" hidden="1" x14ac:dyDescent="0.25">
      <c r="B58" s="32" t="s">
        <v>43</v>
      </c>
      <c r="D58" s="18" t="s">
        <v>6</v>
      </c>
      <c r="E58" s="19">
        <v>450</v>
      </c>
      <c r="F58" s="20">
        <f t="shared" si="2"/>
        <v>0</v>
      </c>
    </row>
    <row r="59" spans="1:9" hidden="1" x14ac:dyDescent="0.25">
      <c r="B59" s="32" t="s">
        <v>44</v>
      </c>
      <c r="D59" s="18" t="s">
        <v>23</v>
      </c>
      <c r="E59" s="19">
        <v>350</v>
      </c>
      <c r="F59" s="20">
        <f t="shared" si="2"/>
        <v>0</v>
      </c>
    </row>
    <row r="60" spans="1:9" hidden="1" x14ac:dyDescent="0.25">
      <c r="B60" s="32" t="s">
        <v>45</v>
      </c>
      <c r="D60" s="18" t="s">
        <v>14</v>
      </c>
      <c r="E60" s="19">
        <v>71500</v>
      </c>
      <c r="F60" s="20">
        <f t="shared" si="2"/>
        <v>0</v>
      </c>
      <c r="G60" s="21">
        <f>SUM(F57:F61)</f>
        <v>0</v>
      </c>
    </row>
    <row r="61" spans="1:9" hidden="1" x14ac:dyDescent="0.25">
      <c r="B61" s="32"/>
      <c r="F61" s="20">
        <f t="shared" si="2"/>
        <v>0</v>
      </c>
    </row>
    <row r="62" spans="1:9" x14ac:dyDescent="0.25">
      <c r="B62" s="32"/>
    </row>
    <row r="63" spans="1:9" x14ac:dyDescent="0.25">
      <c r="B63" s="31" t="s">
        <v>7</v>
      </c>
    </row>
    <row r="64" spans="1:9" x14ac:dyDescent="0.25">
      <c r="B64" s="32" t="s">
        <v>8</v>
      </c>
      <c r="C64" s="17">
        <v>63</v>
      </c>
      <c r="D64" s="18" t="s">
        <v>9</v>
      </c>
      <c r="E64" s="19">
        <f>E13</f>
        <v>11000</v>
      </c>
      <c r="F64" s="20">
        <f t="shared" si="2"/>
        <v>693000</v>
      </c>
    </row>
    <row r="65" spans="2:7" x14ac:dyDescent="0.25">
      <c r="B65" s="32" t="s">
        <v>46</v>
      </c>
      <c r="D65" s="18" t="s">
        <v>9</v>
      </c>
      <c r="E65" s="19">
        <f>E64</f>
        <v>11000</v>
      </c>
      <c r="F65" s="20">
        <f t="shared" si="2"/>
        <v>0</v>
      </c>
    </row>
    <row r="66" spans="2:7" hidden="1" x14ac:dyDescent="0.25">
      <c r="B66" s="32" t="s">
        <v>47</v>
      </c>
      <c r="D66" s="18" t="s">
        <v>9</v>
      </c>
      <c r="E66" s="19">
        <v>4000</v>
      </c>
      <c r="F66" s="20">
        <f t="shared" si="2"/>
        <v>0</v>
      </c>
    </row>
    <row r="67" spans="2:7" x14ac:dyDescent="0.25">
      <c r="B67" s="32" t="s">
        <v>11</v>
      </c>
      <c r="C67" s="17">
        <f>C64*2</f>
        <v>126</v>
      </c>
      <c r="D67" s="18" t="s">
        <v>9</v>
      </c>
      <c r="E67" s="19">
        <f>E15</f>
        <v>20000</v>
      </c>
      <c r="F67" s="20">
        <f t="shared" si="2"/>
        <v>2520000</v>
      </c>
    </row>
    <row r="68" spans="2:7" x14ac:dyDescent="0.25">
      <c r="B68" s="32" t="s">
        <v>112</v>
      </c>
      <c r="C68" s="17" t="e">
        <f>#REF!</f>
        <v>#REF!</v>
      </c>
      <c r="D68" s="18" t="s">
        <v>111</v>
      </c>
      <c r="E68" s="19">
        <v>145000</v>
      </c>
      <c r="F68" s="20" t="e">
        <f t="shared" si="2"/>
        <v>#REF!</v>
      </c>
    </row>
    <row r="69" spans="2:7" x14ac:dyDescent="0.25">
      <c r="B69" s="32"/>
      <c r="G69" s="21" t="e">
        <f>SUM(F64:F68)</f>
        <v>#REF!</v>
      </c>
    </row>
    <row r="70" spans="2:7" x14ac:dyDescent="0.25">
      <c r="B70" s="31" t="s">
        <v>12</v>
      </c>
    </row>
    <row r="71" spans="2:7" hidden="1" x14ac:dyDescent="0.25">
      <c r="B71" s="33" t="s">
        <v>48</v>
      </c>
      <c r="D71" s="18" t="s">
        <v>9</v>
      </c>
      <c r="E71" s="19">
        <v>175000</v>
      </c>
      <c r="F71" s="20">
        <f t="shared" si="2"/>
        <v>0</v>
      </c>
    </row>
    <row r="72" spans="2:7" hidden="1" x14ac:dyDescent="0.25">
      <c r="B72" s="33" t="s">
        <v>49</v>
      </c>
      <c r="D72" s="18" t="str">
        <f t="shared" ref="D72:E75" si="3">D71</f>
        <v>tons</v>
      </c>
      <c r="E72" s="19">
        <f t="shared" si="3"/>
        <v>175000</v>
      </c>
      <c r="F72" s="20">
        <f t="shared" si="2"/>
        <v>0</v>
      </c>
    </row>
    <row r="73" spans="2:7" hidden="1" x14ac:dyDescent="0.25">
      <c r="B73" s="33" t="s">
        <v>50</v>
      </c>
      <c r="D73" s="18" t="str">
        <f t="shared" si="3"/>
        <v>tons</v>
      </c>
      <c r="E73" s="19">
        <f t="shared" si="3"/>
        <v>175000</v>
      </c>
      <c r="F73" s="20">
        <f t="shared" si="2"/>
        <v>0</v>
      </c>
    </row>
    <row r="74" spans="2:7" hidden="1" x14ac:dyDescent="0.25">
      <c r="B74" s="33" t="s">
        <v>51</v>
      </c>
      <c r="D74" s="18" t="str">
        <f t="shared" si="3"/>
        <v>tons</v>
      </c>
      <c r="E74" s="19">
        <f t="shared" si="3"/>
        <v>175000</v>
      </c>
      <c r="F74" s="20">
        <f t="shared" si="2"/>
        <v>0</v>
      </c>
    </row>
    <row r="75" spans="2:7" hidden="1" x14ac:dyDescent="0.25">
      <c r="B75" s="33" t="s">
        <v>52</v>
      </c>
      <c r="D75" s="18" t="str">
        <f t="shared" si="3"/>
        <v>tons</v>
      </c>
      <c r="E75" s="19">
        <f t="shared" si="3"/>
        <v>175000</v>
      </c>
      <c r="F75" s="20">
        <f t="shared" si="2"/>
        <v>0</v>
      </c>
    </row>
    <row r="76" spans="2:7" x14ac:dyDescent="0.25">
      <c r="B76" s="33" t="s">
        <v>199</v>
      </c>
      <c r="C76" s="17">
        <v>6.9000000000000006E-2</v>
      </c>
      <c r="D76" s="18" t="str">
        <f>D74</f>
        <v>tons</v>
      </c>
      <c r="E76" s="19">
        <f>E77</f>
        <v>1100000</v>
      </c>
      <c r="F76" s="20">
        <f t="shared" si="2"/>
        <v>75900</v>
      </c>
    </row>
    <row r="77" spans="2:7" x14ac:dyDescent="0.25">
      <c r="B77" s="33" t="s">
        <v>113</v>
      </c>
      <c r="C77" s="17">
        <v>8.3979999999999997</v>
      </c>
      <c r="D77" s="18" t="str">
        <f>D75</f>
        <v>tons</v>
      </c>
      <c r="E77" s="19">
        <f>E19</f>
        <v>1100000</v>
      </c>
      <c r="F77" s="20">
        <f t="shared" si="2"/>
        <v>9237800</v>
      </c>
    </row>
    <row r="78" spans="2:7" hidden="1" x14ac:dyDescent="0.25">
      <c r="B78" s="33" t="s">
        <v>53</v>
      </c>
      <c r="D78" s="18" t="s">
        <v>9</v>
      </c>
      <c r="F78" s="20">
        <f t="shared" si="2"/>
        <v>0</v>
      </c>
    </row>
    <row r="79" spans="2:7" x14ac:dyDescent="0.25">
      <c r="B79" s="33" t="s">
        <v>105</v>
      </c>
      <c r="C79" s="17">
        <v>16.52</v>
      </c>
      <c r="D79" s="18" t="s">
        <v>9</v>
      </c>
      <c r="E79" s="19">
        <f>E77</f>
        <v>1100000</v>
      </c>
      <c r="F79" s="20">
        <f t="shared" si="2"/>
        <v>18172000</v>
      </c>
    </row>
    <row r="80" spans="2:7" x14ac:dyDescent="0.25">
      <c r="B80" s="33" t="s">
        <v>106</v>
      </c>
      <c r="C80" s="17">
        <v>12.847</v>
      </c>
      <c r="D80" s="18" t="s">
        <v>9</v>
      </c>
      <c r="E80" s="19">
        <f>E77</f>
        <v>1100000</v>
      </c>
      <c r="F80" s="20">
        <f t="shared" si="2"/>
        <v>14131700</v>
      </c>
    </row>
    <row r="81" spans="1:10" x14ac:dyDescent="0.25">
      <c r="B81" s="33" t="s">
        <v>107</v>
      </c>
      <c r="C81" s="17">
        <v>2.7730000000000001</v>
      </c>
      <c r="D81" s="18" t="str">
        <f>D80</f>
        <v>tons</v>
      </c>
      <c r="E81" s="19">
        <f>E80</f>
        <v>1100000</v>
      </c>
      <c r="F81" s="20">
        <f t="shared" si="2"/>
        <v>3050300</v>
      </c>
    </row>
    <row r="82" spans="1:10" x14ac:dyDescent="0.25">
      <c r="B82" s="33" t="s">
        <v>114</v>
      </c>
      <c r="C82" s="17">
        <v>10.72</v>
      </c>
      <c r="D82" s="18" t="str">
        <f>D81</f>
        <v>tons</v>
      </c>
      <c r="E82" s="19">
        <f>E81</f>
        <v>1100000</v>
      </c>
      <c r="F82" s="20">
        <f t="shared" si="2"/>
        <v>11792000</v>
      </c>
    </row>
    <row r="83" spans="1:10" x14ac:dyDescent="0.25">
      <c r="B83" s="33" t="s">
        <v>54</v>
      </c>
      <c r="C83" s="17">
        <v>13</v>
      </c>
      <c r="D83" s="18" t="s">
        <v>14</v>
      </c>
      <c r="E83" s="19">
        <f>E24</f>
        <v>28000</v>
      </c>
      <c r="F83" s="20">
        <f t="shared" si="2"/>
        <v>364000</v>
      </c>
    </row>
    <row r="84" spans="1:10" x14ac:dyDescent="0.25">
      <c r="B84" s="33"/>
      <c r="G84" s="21">
        <f>SUM(F71:F83)</f>
        <v>56823700</v>
      </c>
    </row>
    <row r="85" spans="1:10" x14ac:dyDescent="0.25">
      <c r="B85" s="31" t="s">
        <v>15</v>
      </c>
    </row>
    <row r="86" spans="1:10" ht="25" x14ac:dyDescent="0.25">
      <c r="B86" s="32" t="s">
        <v>223</v>
      </c>
      <c r="C86" s="17">
        <v>945</v>
      </c>
      <c r="D86" s="18" t="s">
        <v>17</v>
      </c>
      <c r="E86" s="19">
        <f>E28</f>
        <v>30000</v>
      </c>
      <c r="F86" s="20">
        <f t="shared" si="2"/>
        <v>28350000</v>
      </c>
    </row>
    <row r="87" spans="1:10" x14ac:dyDescent="0.25">
      <c r="B87" s="32" t="s">
        <v>198</v>
      </c>
      <c r="D87" s="18" t="s">
        <v>17</v>
      </c>
      <c r="E87" s="19">
        <f>E29</f>
        <v>2200</v>
      </c>
      <c r="F87" s="20">
        <f t="shared" si="2"/>
        <v>0</v>
      </c>
    </row>
    <row r="88" spans="1:10" x14ac:dyDescent="0.25">
      <c r="B88" s="32" t="s">
        <v>19</v>
      </c>
      <c r="C88" s="17">
        <f>C86/3</f>
        <v>315</v>
      </c>
      <c r="D88" s="18" t="s">
        <v>17</v>
      </c>
      <c r="E88" s="19">
        <f>E30</f>
        <v>1800</v>
      </c>
      <c r="F88" s="20">
        <f t="shared" si="2"/>
        <v>567000</v>
      </c>
    </row>
    <row r="89" spans="1:10" hidden="1" x14ac:dyDescent="0.25">
      <c r="B89" s="32" t="s">
        <v>55</v>
      </c>
      <c r="D89" s="18" t="s">
        <v>17</v>
      </c>
      <c r="E89" s="19">
        <v>1100</v>
      </c>
      <c r="F89" s="20">
        <f t="shared" si="2"/>
        <v>0</v>
      </c>
    </row>
    <row r="90" spans="1:10" hidden="1" x14ac:dyDescent="0.25">
      <c r="B90" s="32" t="s">
        <v>56</v>
      </c>
      <c r="D90" s="18" t="s">
        <v>17</v>
      </c>
      <c r="E90" s="19">
        <v>900</v>
      </c>
      <c r="F90" s="20">
        <f t="shared" si="2"/>
        <v>0</v>
      </c>
    </row>
    <row r="91" spans="1:10" x14ac:dyDescent="0.25">
      <c r="B91" s="32" t="s">
        <v>20</v>
      </c>
      <c r="C91" s="17">
        <v>20</v>
      </c>
      <c r="D91" s="18" t="s">
        <v>6</v>
      </c>
      <c r="E91" s="19">
        <v>27500</v>
      </c>
      <c r="F91" s="20">
        <f t="shared" si="2"/>
        <v>550000</v>
      </c>
      <c r="G91" s="21">
        <f>SUM(F86:F91)</f>
        <v>29467000</v>
      </c>
    </row>
    <row r="92" spans="1:10" x14ac:dyDescent="0.25">
      <c r="B92" s="32"/>
    </row>
    <row r="93" spans="1:10" s="38" customFormat="1" x14ac:dyDescent="0.25">
      <c r="A93" s="28"/>
      <c r="B93" s="35" t="s">
        <v>24</v>
      </c>
      <c r="C93" s="17"/>
      <c r="D93" s="18"/>
      <c r="E93" s="19"/>
      <c r="F93" s="20"/>
      <c r="G93" s="21"/>
      <c r="I93" s="39"/>
      <c r="J93" s="39"/>
    </row>
    <row r="94" spans="1:10" s="38" customFormat="1" x14ac:dyDescent="0.25">
      <c r="A94" s="40"/>
      <c r="B94" s="36" t="s">
        <v>25</v>
      </c>
      <c r="C94" s="17"/>
      <c r="D94" s="18" t="s">
        <v>26</v>
      </c>
      <c r="E94" s="19">
        <f>E38</f>
        <v>144</v>
      </c>
      <c r="F94" s="20">
        <f t="shared" si="2"/>
        <v>0</v>
      </c>
      <c r="G94" s="21"/>
      <c r="H94" s="39"/>
      <c r="I94" s="39"/>
      <c r="J94" s="39"/>
    </row>
    <row r="95" spans="1:10" s="38" customFormat="1" x14ac:dyDescent="0.25">
      <c r="A95" s="40"/>
      <c r="B95" s="36" t="s">
        <v>27</v>
      </c>
      <c r="C95" s="17"/>
      <c r="D95" s="18" t="s">
        <v>28</v>
      </c>
      <c r="E95" s="19">
        <f>E39</f>
        <v>300</v>
      </c>
      <c r="F95" s="20">
        <f t="shared" si="2"/>
        <v>0</v>
      </c>
      <c r="G95" s="21"/>
      <c r="H95" s="39"/>
      <c r="I95" s="39"/>
      <c r="J95" s="39"/>
    </row>
    <row r="96" spans="1:10" s="38" customFormat="1" x14ac:dyDescent="0.25">
      <c r="A96" s="40"/>
      <c r="B96" s="36" t="s">
        <v>29</v>
      </c>
      <c r="C96" s="17"/>
      <c r="D96" s="18" t="s">
        <v>30</v>
      </c>
      <c r="E96" s="19">
        <f>E40</f>
        <v>3000</v>
      </c>
      <c r="F96" s="20">
        <f t="shared" si="2"/>
        <v>0</v>
      </c>
      <c r="G96" s="21"/>
      <c r="H96" s="39"/>
      <c r="I96" s="39"/>
      <c r="J96" s="39"/>
    </row>
    <row r="97" spans="1:10" s="38" customFormat="1" x14ac:dyDescent="0.25">
      <c r="A97" s="40"/>
      <c r="B97" s="36" t="s">
        <v>31</v>
      </c>
      <c r="C97" s="17"/>
      <c r="D97" s="18" t="s">
        <v>32</v>
      </c>
      <c r="E97" s="19">
        <f>E41</f>
        <v>1500</v>
      </c>
      <c r="F97" s="20">
        <f t="shared" si="2"/>
        <v>0</v>
      </c>
      <c r="G97" s="21"/>
      <c r="H97" s="39"/>
      <c r="I97" s="39"/>
      <c r="J97" s="39"/>
    </row>
    <row r="98" spans="1:10" s="38" customFormat="1" x14ac:dyDescent="0.25">
      <c r="A98" s="40"/>
      <c r="B98" s="36" t="s">
        <v>33</v>
      </c>
      <c r="C98" s="17"/>
      <c r="D98" s="18" t="s">
        <v>32</v>
      </c>
      <c r="E98" s="19">
        <f>E42</f>
        <v>865</v>
      </c>
      <c r="F98" s="20">
        <f t="shared" si="2"/>
        <v>0</v>
      </c>
      <c r="G98" s="21"/>
      <c r="I98" s="39"/>
      <c r="J98" s="39"/>
    </row>
    <row r="99" spans="1:10" x14ac:dyDescent="0.25">
      <c r="G99" s="21">
        <f>SUM(F94:F98)</f>
        <v>0</v>
      </c>
    </row>
    <row r="100" spans="1:10" x14ac:dyDescent="0.25">
      <c r="B100" s="25" t="s">
        <v>34</v>
      </c>
      <c r="H100" s="21" t="e">
        <f>SUM(G55,G69,G84,G91,G99)</f>
        <v>#REF!</v>
      </c>
    </row>
    <row r="101" spans="1:10" ht="14" x14ac:dyDescent="0.25">
      <c r="B101" s="12" t="s">
        <v>35</v>
      </c>
      <c r="C101" s="17" t="e">
        <f>#REF!+#REF!</f>
        <v>#REF!</v>
      </c>
      <c r="D101" s="18" t="s">
        <v>200</v>
      </c>
      <c r="E101" s="19">
        <v>8000</v>
      </c>
      <c r="F101" s="20" t="e">
        <f>E101*C101</f>
        <v>#REF!</v>
      </c>
    </row>
    <row r="102" spans="1:10" ht="14" x14ac:dyDescent="0.25">
      <c r="B102" s="12" t="s">
        <v>36</v>
      </c>
      <c r="C102" s="17" t="e">
        <f>#REF!+#REF!</f>
        <v>#REF!</v>
      </c>
      <c r="D102" s="18" t="s">
        <v>201</v>
      </c>
      <c r="E102" s="19">
        <v>1200</v>
      </c>
      <c r="F102" s="20" t="e">
        <f>E102*C102</f>
        <v>#REF!</v>
      </c>
    </row>
    <row r="103" spans="1:10" x14ac:dyDescent="0.25">
      <c r="B103" s="12" t="s">
        <v>37</v>
      </c>
      <c r="C103" s="17">
        <f>C76+C77+C79+C80+C81+C82</f>
        <v>51.327000000000005</v>
      </c>
      <c r="D103" s="18" t="s">
        <v>192</v>
      </c>
      <c r="E103" s="19">
        <v>45000</v>
      </c>
      <c r="F103" s="20">
        <f>E103*C103</f>
        <v>2309715.0000000005</v>
      </c>
    </row>
    <row r="104" spans="1:10" x14ac:dyDescent="0.25">
      <c r="B104" s="12" t="s">
        <v>173</v>
      </c>
      <c r="C104" s="17">
        <v>150</v>
      </c>
      <c r="D104" s="18" t="s">
        <v>188</v>
      </c>
      <c r="E104" s="19">
        <v>10000</v>
      </c>
      <c r="F104" s="20">
        <f>E104*C104</f>
        <v>1500000</v>
      </c>
    </row>
    <row r="105" spans="1:10" x14ac:dyDescent="0.25">
      <c r="B105" s="12" t="s">
        <v>38</v>
      </c>
      <c r="C105" s="17">
        <v>200</v>
      </c>
      <c r="D105" s="18" t="s">
        <v>188</v>
      </c>
      <c r="E105" s="19">
        <v>5500</v>
      </c>
      <c r="F105" s="20">
        <f>E105*C105</f>
        <v>1100000</v>
      </c>
      <c r="G105" s="21" t="e">
        <f>F105+F104+F103+F102+F101</f>
        <v>#REF!</v>
      </c>
      <c r="H105" s="37" t="e">
        <f>G105</f>
        <v>#REF!</v>
      </c>
    </row>
    <row r="106" spans="1:10" x14ac:dyDescent="0.25">
      <c r="B106" s="33"/>
      <c r="I106" s="21" t="e">
        <f>SUM(H100,H105)</f>
        <v>#REF!</v>
      </c>
    </row>
    <row r="107" spans="1:10" x14ac:dyDescent="0.25">
      <c r="B107" s="33"/>
      <c r="I107" s="21"/>
    </row>
    <row r="108" spans="1:10" x14ac:dyDescent="0.25">
      <c r="A108" s="28">
        <v>3</v>
      </c>
      <c r="B108" s="93" t="s">
        <v>57</v>
      </c>
    </row>
    <row r="109" spans="1:10" x14ac:dyDescent="0.25">
      <c r="B109" s="16" t="s">
        <v>115</v>
      </c>
    </row>
    <row r="110" spans="1:10" x14ac:dyDescent="0.25">
      <c r="B110" s="30"/>
    </row>
    <row r="111" spans="1:10" x14ac:dyDescent="0.25">
      <c r="B111" s="31" t="s">
        <v>4</v>
      </c>
    </row>
    <row r="112" spans="1:10" x14ac:dyDescent="0.25">
      <c r="B112" s="32" t="s">
        <v>5</v>
      </c>
      <c r="C112" s="17">
        <v>312</v>
      </c>
      <c r="D112" s="18" t="s">
        <v>6</v>
      </c>
      <c r="E112" s="19">
        <f>E55</f>
        <v>10500</v>
      </c>
      <c r="F112" s="20">
        <f>C112*E112</f>
        <v>3276000</v>
      </c>
      <c r="G112" s="21">
        <f>F112</f>
        <v>3276000</v>
      </c>
    </row>
    <row r="113" spans="2:7" hidden="1" x14ac:dyDescent="0.25">
      <c r="B113" s="31" t="s">
        <v>40</v>
      </c>
      <c r="F113" s="20">
        <f t="shared" ref="F113:F172" si="4">C113*E113</f>
        <v>0</v>
      </c>
    </row>
    <row r="114" spans="2:7" hidden="1" x14ac:dyDescent="0.25">
      <c r="B114" s="32" t="s">
        <v>41</v>
      </c>
      <c r="D114" s="18" t="s">
        <v>42</v>
      </c>
      <c r="E114" s="19">
        <v>28000</v>
      </c>
      <c r="F114" s="20">
        <f t="shared" si="4"/>
        <v>0</v>
      </c>
    </row>
    <row r="115" spans="2:7" hidden="1" x14ac:dyDescent="0.25">
      <c r="B115" s="32" t="s">
        <v>43</v>
      </c>
      <c r="D115" s="18" t="s">
        <v>6</v>
      </c>
      <c r="E115" s="19">
        <v>450</v>
      </c>
      <c r="F115" s="20">
        <f t="shared" si="4"/>
        <v>0</v>
      </c>
    </row>
    <row r="116" spans="2:7" hidden="1" x14ac:dyDescent="0.25">
      <c r="B116" s="32" t="s">
        <v>44</v>
      </c>
      <c r="D116" s="18" t="s">
        <v>23</v>
      </c>
      <c r="E116" s="19">
        <v>350</v>
      </c>
      <c r="F116" s="20">
        <f t="shared" si="4"/>
        <v>0</v>
      </c>
    </row>
    <row r="117" spans="2:7" hidden="1" x14ac:dyDescent="0.25">
      <c r="B117" s="32" t="s">
        <v>45</v>
      </c>
      <c r="D117" s="18" t="s">
        <v>14</v>
      </c>
      <c r="E117" s="19">
        <v>71500</v>
      </c>
      <c r="F117" s="20">
        <f t="shared" si="4"/>
        <v>0</v>
      </c>
      <c r="G117" s="21">
        <f>SUM(F114:F118)</f>
        <v>0</v>
      </c>
    </row>
    <row r="118" spans="2:7" hidden="1" x14ac:dyDescent="0.25">
      <c r="B118" s="32"/>
      <c r="F118" s="20">
        <f t="shared" si="4"/>
        <v>0</v>
      </c>
    </row>
    <row r="119" spans="2:7" x14ac:dyDescent="0.25">
      <c r="B119" s="32"/>
    </row>
    <row r="120" spans="2:7" x14ac:dyDescent="0.25">
      <c r="B120" s="31" t="s">
        <v>7</v>
      </c>
      <c r="F120" s="20">
        <f t="shared" si="4"/>
        <v>0</v>
      </c>
    </row>
    <row r="121" spans="2:7" x14ac:dyDescent="0.25">
      <c r="B121" s="32" t="s">
        <v>8</v>
      </c>
      <c r="C121" s="17">
        <v>35.380000000000003</v>
      </c>
      <c r="D121" s="18" t="s">
        <v>9</v>
      </c>
      <c r="E121" s="19">
        <f>E64</f>
        <v>11000</v>
      </c>
      <c r="F121" s="20">
        <f t="shared" si="4"/>
        <v>389180</v>
      </c>
    </row>
    <row r="122" spans="2:7" x14ac:dyDescent="0.25">
      <c r="B122" s="32" t="s">
        <v>46</v>
      </c>
      <c r="D122" s="18" t="s">
        <v>9</v>
      </c>
      <c r="E122" s="19">
        <v>11666</v>
      </c>
      <c r="F122" s="20">
        <f t="shared" si="4"/>
        <v>0</v>
      </c>
    </row>
    <row r="123" spans="2:7" hidden="1" x14ac:dyDescent="0.25">
      <c r="B123" s="32" t="s">
        <v>47</v>
      </c>
      <c r="D123" s="18" t="s">
        <v>9</v>
      </c>
      <c r="E123" s="19">
        <v>4000</v>
      </c>
      <c r="F123" s="20">
        <f t="shared" si="4"/>
        <v>0</v>
      </c>
    </row>
    <row r="124" spans="2:7" x14ac:dyDescent="0.25">
      <c r="B124" s="32" t="s">
        <v>11</v>
      </c>
      <c r="C124" s="17">
        <f>C121*2</f>
        <v>70.760000000000005</v>
      </c>
      <c r="D124" s="18" t="s">
        <v>9</v>
      </c>
      <c r="E124" s="19">
        <f>E67</f>
        <v>20000</v>
      </c>
      <c r="F124" s="20">
        <f t="shared" si="4"/>
        <v>1415200</v>
      </c>
    </row>
    <row r="125" spans="2:7" x14ac:dyDescent="0.25">
      <c r="B125" s="32" t="s">
        <v>193</v>
      </c>
      <c r="D125" s="18" t="s">
        <v>17</v>
      </c>
      <c r="E125" s="19">
        <v>800</v>
      </c>
      <c r="F125" s="20">
        <f t="shared" si="4"/>
        <v>0</v>
      </c>
    </row>
    <row r="126" spans="2:7" ht="25" x14ac:dyDescent="0.25">
      <c r="B126" s="32" t="s">
        <v>118</v>
      </c>
      <c r="C126" s="17">
        <v>132</v>
      </c>
      <c r="D126" s="18" t="s">
        <v>60</v>
      </c>
      <c r="E126" s="19">
        <v>8000</v>
      </c>
      <c r="F126" s="20">
        <f t="shared" si="4"/>
        <v>1056000</v>
      </c>
    </row>
    <row r="127" spans="2:7" ht="23.65" customHeight="1" x14ac:dyDescent="0.25">
      <c r="B127" s="41" t="s">
        <v>119</v>
      </c>
      <c r="D127" s="18" t="s">
        <v>61</v>
      </c>
      <c r="E127" s="19">
        <v>4500</v>
      </c>
      <c r="F127" s="20">
        <f t="shared" si="4"/>
        <v>0</v>
      </c>
    </row>
    <row r="128" spans="2:7" x14ac:dyDescent="0.25">
      <c r="B128" s="32"/>
      <c r="G128" s="21">
        <f>F121+F124+F126</f>
        <v>2860380</v>
      </c>
    </row>
    <row r="129" spans="2:7" x14ac:dyDescent="0.25">
      <c r="B129" s="31" t="s">
        <v>12</v>
      </c>
    </row>
    <row r="130" spans="2:7" hidden="1" x14ac:dyDescent="0.25">
      <c r="B130" s="33" t="s">
        <v>48</v>
      </c>
      <c r="D130" s="18" t="s">
        <v>9</v>
      </c>
      <c r="E130" s="19">
        <v>175000</v>
      </c>
      <c r="F130" s="20">
        <f t="shared" si="4"/>
        <v>0</v>
      </c>
    </row>
    <row r="131" spans="2:7" hidden="1" x14ac:dyDescent="0.25">
      <c r="B131" s="33" t="s">
        <v>49</v>
      </c>
      <c r="D131" s="18" t="str">
        <f t="shared" ref="D131:E134" si="5">D130</f>
        <v>tons</v>
      </c>
      <c r="E131" s="19">
        <f t="shared" si="5"/>
        <v>175000</v>
      </c>
      <c r="F131" s="20">
        <f t="shared" si="4"/>
        <v>0</v>
      </c>
    </row>
    <row r="132" spans="2:7" hidden="1" x14ac:dyDescent="0.25">
      <c r="B132" s="33" t="s">
        <v>50</v>
      </c>
      <c r="D132" s="18" t="str">
        <f t="shared" si="5"/>
        <v>tons</v>
      </c>
      <c r="E132" s="19">
        <f t="shared" si="5"/>
        <v>175000</v>
      </c>
      <c r="F132" s="20">
        <f t="shared" si="4"/>
        <v>0</v>
      </c>
    </row>
    <row r="133" spans="2:7" hidden="1" x14ac:dyDescent="0.25">
      <c r="B133" s="33" t="s">
        <v>51</v>
      </c>
      <c r="D133" s="18" t="str">
        <f t="shared" si="5"/>
        <v>tons</v>
      </c>
      <c r="E133" s="19">
        <f t="shared" si="5"/>
        <v>175000</v>
      </c>
      <c r="F133" s="20">
        <f t="shared" si="4"/>
        <v>0</v>
      </c>
    </row>
    <row r="134" spans="2:7" hidden="1" x14ac:dyDescent="0.25">
      <c r="B134" s="33" t="s">
        <v>52</v>
      </c>
      <c r="D134" s="18" t="str">
        <f t="shared" si="5"/>
        <v>tons</v>
      </c>
      <c r="E134" s="19">
        <f t="shared" si="5"/>
        <v>175000</v>
      </c>
      <c r="F134" s="20">
        <f t="shared" si="4"/>
        <v>0</v>
      </c>
    </row>
    <row r="135" spans="2:7" hidden="1" x14ac:dyDescent="0.25">
      <c r="B135" s="33" t="s">
        <v>53</v>
      </c>
      <c r="D135" s="18" t="s">
        <v>9</v>
      </c>
      <c r="E135" s="19" t="e">
        <f>#REF!</f>
        <v>#REF!</v>
      </c>
      <c r="F135" s="20" t="e">
        <f t="shared" si="4"/>
        <v>#REF!</v>
      </c>
    </row>
    <row r="136" spans="2:7" x14ac:dyDescent="0.25">
      <c r="B136" s="33" t="s">
        <v>104</v>
      </c>
      <c r="C136" s="17">
        <v>0.84</v>
      </c>
      <c r="D136" s="18" t="str">
        <f>D135</f>
        <v>tons</v>
      </c>
      <c r="E136" s="19">
        <f>E77</f>
        <v>1100000</v>
      </c>
      <c r="F136" s="20">
        <f t="shared" si="4"/>
        <v>924000</v>
      </c>
    </row>
    <row r="137" spans="2:7" hidden="1" x14ac:dyDescent="0.25">
      <c r="B137" s="33" t="s">
        <v>53</v>
      </c>
      <c r="D137" s="18" t="s">
        <v>9</v>
      </c>
      <c r="E137" s="19">
        <f>E136</f>
        <v>1100000</v>
      </c>
      <c r="F137" s="20">
        <f t="shared" si="4"/>
        <v>0</v>
      </c>
    </row>
    <row r="138" spans="2:7" x14ac:dyDescent="0.25">
      <c r="B138" s="33" t="s">
        <v>105</v>
      </c>
      <c r="D138" s="18" t="str">
        <f>D137</f>
        <v>tons</v>
      </c>
      <c r="E138" s="19">
        <f>E136</f>
        <v>1100000</v>
      </c>
      <c r="F138" s="20">
        <f t="shared" si="4"/>
        <v>0</v>
      </c>
    </row>
    <row r="139" spans="2:7" x14ac:dyDescent="0.25">
      <c r="B139" s="33" t="s">
        <v>106</v>
      </c>
      <c r="C139" s="17">
        <v>1.8593</v>
      </c>
      <c r="D139" s="18" t="str">
        <f>D138</f>
        <v>tons</v>
      </c>
      <c r="E139" s="19">
        <f>E138</f>
        <v>1100000</v>
      </c>
      <c r="F139" s="20">
        <f t="shared" si="4"/>
        <v>2045230</v>
      </c>
    </row>
    <row r="140" spans="2:7" x14ac:dyDescent="0.25">
      <c r="B140" s="33" t="s">
        <v>116</v>
      </c>
      <c r="C140" s="17">
        <v>0.56999999999999995</v>
      </c>
      <c r="D140" s="18" t="str">
        <f>D139</f>
        <v>tons</v>
      </c>
      <c r="E140" s="19">
        <f>E139</f>
        <v>1100000</v>
      </c>
      <c r="F140" s="20">
        <f t="shared" si="4"/>
        <v>627000</v>
      </c>
    </row>
    <row r="141" spans="2:7" x14ac:dyDescent="0.25">
      <c r="B141" s="33" t="s">
        <v>108</v>
      </c>
      <c r="C141" s="17">
        <v>0.81130000000000002</v>
      </c>
      <c r="D141" s="18" t="str">
        <f>D140</f>
        <v>tons</v>
      </c>
      <c r="E141" s="19">
        <f>E140</f>
        <v>1100000</v>
      </c>
      <c r="F141" s="20">
        <f t="shared" si="4"/>
        <v>892430</v>
      </c>
    </row>
    <row r="142" spans="2:7" x14ac:dyDescent="0.25">
      <c r="B142" s="33" t="s">
        <v>54</v>
      </c>
      <c r="C142" s="17">
        <v>1.36</v>
      </c>
      <c r="D142" s="18" t="s">
        <v>14</v>
      </c>
      <c r="E142" s="19">
        <f>E83</f>
        <v>28000</v>
      </c>
      <c r="F142" s="20">
        <f t="shared" si="4"/>
        <v>38080</v>
      </c>
    </row>
    <row r="143" spans="2:7" x14ac:dyDescent="0.25">
      <c r="B143" s="33"/>
      <c r="G143" s="21">
        <f>SUM(F136:F142)</f>
        <v>4526740</v>
      </c>
    </row>
    <row r="144" spans="2:7" x14ac:dyDescent="0.25">
      <c r="B144" s="31" t="s">
        <v>15</v>
      </c>
    </row>
    <row r="145" spans="1:7" x14ac:dyDescent="0.25">
      <c r="B145" s="32" t="s">
        <v>117</v>
      </c>
      <c r="C145" s="17">
        <v>101</v>
      </c>
      <c r="D145" s="18" t="s">
        <v>17</v>
      </c>
      <c r="E145" s="19">
        <f>E28</f>
        <v>30000</v>
      </c>
      <c r="F145" s="20">
        <f t="shared" si="4"/>
        <v>3030000</v>
      </c>
    </row>
    <row r="146" spans="1:7" x14ac:dyDescent="0.25">
      <c r="B146" s="32" t="s">
        <v>198</v>
      </c>
      <c r="D146" s="18" t="s">
        <v>17</v>
      </c>
      <c r="E146" s="19">
        <f>E87</f>
        <v>2200</v>
      </c>
      <c r="F146" s="20">
        <f t="shared" si="4"/>
        <v>0</v>
      </c>
    </row>
    <row r="147" spans="1:7" x14ac:dyDescent="0.25">
      <c r="B147" s="32" t="s">
        <v>19</v>
      </c>
      <c r="C147" s="17">
        <f>C145/3</f>
        <v>33.666666666666664</v>
      </c>
      <c r="D147" s="18" t="s">
        <v>17</v>
      </c>
      <c r="E147" s="19">
        <f>E88</f>
        <v>1800</v>
      </c>
      <c r="F147" s="20">
        <f t="shared" si="4"/>
        <v>60599.999999999993</v>
      </c>
    </row>
    <row r="148" spans="1:7" hidden="1" x14ac:dyDescent="0.25">
      <c r="B148" s="32" t="s">
        <v>55</v>
      </c>
      <c r="D148" s="18" t="s">
        <v>17</v>
      </c>
      <c r="E148" s="19">
        <v>1100</v>
      </c>
      <c r="F148" s="20">
        <f t="shared" si="4"/>
        <v>0</v>
      </c>
    </row>
    <row r="149" spans="1:7" hidden="1" x14ac:dyDescent="0.25">
      <c r="B149" s="32" t="s">
        <v>56</v>
      </c>
      <c r="D149" s="18" t="s">
        <v>17</v>
      </c>
      <c r="E149" s="19">
        <v>900</v>
      </c>
      <c r="F149" s="20">
        <f t="shared" si="4"/>
        <v>0</v>
      </c>
    </row>
    <row r="150" spans="1:7" x14ac:dyDescent="0.25">
      <c r="B150" s="32" t="s">
        <v>20</v>
      </c>
      <c r="C150" s="17">
        <v>2</v>
      </c>
      <c r="D150" s="18" t="s">
        <v>6</v>
      </c>
      <c r="E150" s="19">
        <f>E91</f>
        <v>27500</v>
      </c>
      <c r="F150" s="20">
        <f t="shared" si="4"/>
        <v>55000</v>
      </c>
    </row>
    <row r="151" spans="1:7" x14ac:dyDescent="0.25">
      <c r="B151" s="32"/>
      <c r="G151" s="21">
        <f>SUM(F145:F150)</f>
        <v>3145600</v>
      </c>
    </row>
    <row r="152" spans="1:7" x14ac:dyDescent="0.25">
      <c r="B152" s="31" t="s">
        <v>58</v>
      </c>
    </row>
    <row r="153" spans="1:7" x14ac:dyDescent="0.25">
      <c r="B153" s="34" t="s">
        <v>59</v>
      </c>
      <c r="C153" s="17">
        <f>C126</f>
        <v>132</v>
      </c>
      <c r="E153" s="19">
        <v>2500</v>
      </c>
      <c r="F153" s="20">
        <f>C153*E153</f>
        <v>330000</v>
      </c>
    </row>
    <row r="154" spans="1:7" ht="25" x14ac:dyDescent="0.25">
      <c r="B154" s="32" t="s">
        <v>120</v>
      </c>
      <c r="C154" s="17" t="e">
        <f>#REF!</f>
        <v>#REF!</v>
      </c>
      <c r="D154" s="18" t="s">
        <v>60</v>
      </c>
      <c r="E154" s="19">
        <v>18500</v>
      </c>
      <c r="F154" s="20" t="e">
        <f>C154*E154</f>
        <v>#REF!</v>
      </c>
    </row>
    <row r="155" spans="1:7" x14ac:dyDescent="0.25">
      <c r="A155" s="42"/>
      <c r="B155" s="32" t="s">
        <v>121</v>
      </c>
      <c r="C155" s="17" t="e">
        <f>#REF!+#REF!</f>
        <v>#REF!</v>
      </c>
      <c r="D155" s="18" t="s">
        <v>61</v>
      </c>
      <c r="E155" s="19">
        <v>1200</v>
      </c>
      <c r="F155" s="20" t="e">
        <f>C155*E155</f>
        <v>#REF!</v>
      </c>
      <c r="G155" s="43" t="e">
        <f>SUM(F153:F155)</f>
        <v>#REF!</v>
      </c>
    </row>
    <row r="156" spans="1:7" ht="6.75" customHeight="1" x14ac:dyDescent="0.25">
      <c r="A156" s="42"/>
      <c r="B156" s="32"/>
      <c r="G156" s="43"/>
    </row>
    <row r="157" spans="1:7" x14ac:dyDescent="0.25">
      <c r="A157" s="44"/>
      <c r="B157" s="31" t="s">
        <v>62</v>
      </c>
    </row>
    <row r="158" spans="1:7" x14ac:dyDescent="0.25">
      <c r="A158" s="44"/>
      <c r="B158" s="32" t="s">
        <v>63</v>
      </c>
      <c r="C158" s="17">
        <v>197</v>
      </c>
      <c r="D158" s="18" t="s">
        <v>17</v>
      </c>
      <c r="E158" s="19">
        <v>1500</v>
      </c>
      <c r="F158" s="20">
        <f>C158*E158</f>
        <v>295500</v>
      </c>
    </row>
    <row r="159" spans="1:7" x14ac:dyDescent="0.25">
      <c r="A159" s="44"/>
      <c r="B159" s="32" t="s">
        <v>122</v>
      </c>
      <c r="C159" s="17">
        <v>141</v>
      </c>
      <c r="D159" s="18" t="s">
        <v>17</v>
      </c>
      <c r="E159" s="19">
        <f>E146</f>
        <v>2200</v>
      </c>
      <c r="F159" s="20">
        <f t="shared" ref="F159:F164" si="6">C159*E159</f>
        <v>310200</v>
      </c>
    </row>
    <row r="160" spans="1:7" x14ac:dyDescent="0.25">
      <c r="A160" s="44"/>
      <c r="B160" s="32" t="s">
        <v>202</v>
      </c>
      <c r="C160" s="17">
        <v>427</v>
      </c>
      <c r="D160" s="18" t="s">
        <v>17</v>
      </c>
      <c r="E160" s="19">
        <f>E147</f>
        <v>1800</v>
      </c>
      <c r="F160" s="20">
        <f t="shared" si="6"/>
        <v>768600</v>
      </c>
    </row>
    <row r="161" spans="1:10" x14ac:dyDescent="0.25">
      <c r="A161" s="44"/>
      <c r="B161" s="32" t="s">
        <v>203</v>
      </c>
      <c r="C161" s="17">
        <v>59</v>
      </c>
      <c r="D161" s="18" t="s">
        <v>17</v>
      </c>
      <c r="E161" s="19">
        <f>E148</f>
        <v>1100</v>
      </c>
      <c r="F161" s="20">
        <f t="shared" si="6"/>
        <v>64900</v>
      </c>
    </row>
    <row r="162" spans="1:10" x14ac:dyDescent="0.25">
      <c r="A162" s="44"/>
      <c r="B162" s="32" t="s">
        <v>64</v>
      </c>
      <c r="C162" s="17">
        <v>139</v>
      </c>
      <c r="D162" s="18" t="s">
        <v>17</v>
      </c>
      <c r="E162" s="19">
        <f>E147</f>
        <v>1800</v>
      </c>
      <c r="F162" s="20">
        <f t="shared" si="6"/>
        <v>250200</v>
      </c>
    </row>
    <row r="163" spans="1:10" x14ac:dyDescent="0.25">
      <c r="A163" s="44"/>
      <c r="B163" s="32" t="s">
        <v>65</v>
      </c>
      <c r="C163" s="17">
        <v>28</v>
      </c>
      <c r="D163" s="18" t="s">
        <v>17</v>
      </c>
      <c r="E163" s="19">
        <v>3500</v>
      </c>
      <c r="F163" s="20">
        <f t="shared" si="6"/>
        <v>98000</v>
      </c>
    </row>
    <row r="164" spans="1:10" x14ac:dyDescent="0.25">
      <c r="B164" s="45" t="s">
        <v>20</v>
      </c>
      <c r="C164" s="46">
        <v>8</v>
      </c>
      <c r="D164" s="18" t="s">
        <v>6</v>
      </c>
      <c r="E164" s="19">
        <f>E150</f>
        <v>27500</v>
      </c>
      <c r="F164" s="20">
        <f t="shared" si="6"/>
        <v>220000</v>
      </c>
      <c r="G164" s="43">
        <f>SUM(F158:F165)</f>
        <v>2137400</v>
      </c>
    </row>
    <row r="165" spans="1:10" x14ac:dyDescent="0.25">
      <c r="B165" s="45" t="s">
        <v>66</v>
      </c>
      <c r="C165" s="46"/>
      <c r="D165" s="18" t="s">
        <v>67</v>
      </c>
      <c r="E165" s="19">
        <v>130000</v>
      </c>
      <c r="F165" s="20">
        <f>E165</f>
        <v>130000</v>
      </c>
      <c r="G165" s="43"/>
    </row>
    <row r="166" spans="1:10" x14ac:dyDescent="0.25">
      <c r="B166" s="47"/>
      <c r="C166" s="46"/>
      <c r="G166" s="43"/>
    </row>
    <row r="167" spans="1:10" s="38" customFormat="1" x14ac:dyDescent="0.25">
      <c r="A167" s="28"/>
      <c r="B167" s="35" t="s">
        <v>24</v>
      </c>
      <c r="C167" s="17"/>
      <c r="D167" s="18"/>
      <c r="E167" s="19"/>
      <c r="F167" s="20"/>
      <c r="G167" s="21"/>
      <c r="H167" s="39"/>
      <c r="I167" s="39"/>
      <c r="J167" s="39"/>
    </row>
    <row r="168" spans="1:10" s="38" customFormat="1" x14ac:dyDescent="0.25">
      <c r="A168" s="40"/>
      <c r="B168" s="36" t="s">
        <v>25</v>
      </c>
      <c r="C168" s="17"/>
      <c r="D168" s="18" t="s">
        <v>26</v>
      </c>
      <c r="E168" s="19">
        <f>E94</f>
        <v>144</v>
      </c>
      <c r="F168" s="20">
        <f t="shared" si="4"/>
        <v>0</v>
      </c>
      <c r="G168" s="21"/>
      <c r="H168" s="39"/>
      <c r="I168" s="39"/>
      <c r="J168" s="39"/>
    </row>
    <row r="169" spans="1:10" s="38" customFormat="1" x14ac:dyDescent="0.25">
      <c r="A169" s="40"/>
      <c r="B169" s="36" t="s">
        <v>27</v>
      </c>
      <c r="C169" s="17"/>
      <c r="D169" s="18" t="s">
        <v>28</v>
      </c>
      <c r="E169" s="19">
        <f>E95</f>
        <v>300</v>
      </c>
      <c r="F169" s="20">
        <f t="shared" si="4"/>
        <v>0</v>
      </c>
      <c r="G169" s="21"/>
      <c r="H169" s="39"/>
      <c r="I169" s="39"/>
      <c r="J169" s="39"/>
    </row>
    <row r="170" spans="1:10" s="38" customFormat="1" x14ac:dyDescent="0.25">
      <c r="A170" s="40"/>
      <c r="B170" s="36" t="s">
        <v>29</v>
      </c>
      <c r="C170" s="17"/>
      <c r="D170" s="18" t="s">
        <v>30</v>
      </c>
      <c r="E170" s="19">
        <f>E96</f>
        <v>3000</v>
      </c>
      <c r="F170" s="20">
        <f t="shared" si="4"/>
        <v>0</v>
      </c>
      <c r="G170" s="21"/>
      <c r="H170" s="39"/>
      <c r="I170" s="39"/>
      <c r="J170" s="39"/>
    </row>
    <row r="171" spans="1:10" s="38" customFormat="1" x14ac:dyDescent="0.25">
      <c r="A171" s="40"/>
      <c r="B171" s="36" t="s">
        <v>31</v>
      </c>
      <c r="C171" s="17"/>
      <c r="D171" s="18" t="s">
        <v>32</v>
      </c>
      <c r="E171" s="19">
        <f>E97</f>
        <v>1500</v>
      </c>
      <c r="F171" s="20">
        <f t="shared" si="4"/>
        <v>0</v>
      </c>
      <c r="G171" s="21"/>
      <c r="H171" s="39"/>
      <c r="I171" s="39"/>
      <c r="J171" s="39"/>
    </row>
    <row r="172" spans="1:10" s="38" customFormat="1" x14ac:dyDescent="0.25">
      <c r="A172" s="40"/>
      <c r="B172" s="36" t="s">
        <v>33</v>
      </c>
      <c r="C172" s="17"/>
      <c r="D172" s="18" t="s">
        <v>32</v>
      </c>
      <c r="E172" s="19">
        <f>E98</f>
        <v>865</v>
      </c>
      <c r="F172" s="20">
        <f t="shared" si="4"/>
        <v>0</v>
      </c>
      <c r="G172" s="21"/>
      <c r="I172" s="39"/>
      <c r="J172" s="39"/>
    </row>
    <row r="173" spans="1:10" x14ac:dyDescent="0.25">
      <c r="B173" s="31"/>
      <c r="G173" s="21">
        <f>SUM(F168:F173)</f>
        <v>0</v>
      </c>
    </row>
    <row r="174" spans="1:10" x14ac:dyDescent="0.25">
      <c r="B174" s="31"/>
      <c r="H174" s="21" t="e">
        <f>G112+G128+G143+G151+G155+G164+G173</f>
        <v>#REF!</v>
      </c>
    </row>
    <row r="175" spans="1:10" x14ac:dyDescent="0.25">
      <c r="B175" s="25" t="s">
        <v>34</v>
      </c>
    </row>
    <row r="176" spans="1:10" ht="14" x14ac:dyDescent="0.25">
      <c r="B176" s="12" t="s">
        <v>35</v>
      </c>
      <c r="C176" s="17">
        <v>52</v>
      </c>
      <c r="D176" s="18" t="s">
        <v>200</v>
      </c>
      <c r="E176" s="19">
        <v>8000</v>
      </c>
      <c r="F176" s="20">
        <f>E176*C176</f>
        <v>416000</v>
      </c>
    </row>
    <row r="177" spans="1:10" x14ac:dyDescent="0.25">
      <c r="B177" s="12" t="s">
        <v>36</v>
      </c>
      <c r="D177" s="18" t="s">
        <v>67</v>
      </c>
      <c r="F177" s="20">
        <v>1500000</v>
      </c>
    </row>
    <row r="178" spans="1:10" x14ac:dyDescent="0.25">
      <c r="B178" s="12" t="s">
        <v>37</v>
      </c>
      <c r="C178" s="17">
        <f>C136+C138+C139+C140+C141</f>
        <v>4.0805999999999996</v>
      </c>
      <c r="D178" s="18" t="s">
        <v>192</v>
      </c>
      <c r="E178" s="19">
        <v>45000</v>
      </c>
      <c r="F178" s="20">
        <f>E178*C178</f>
        <v>183626.99999999997</v>
      </c>
    </row>
    <row r="179" spans="1:10" x14ac:dyDescent="0.25">
      <c r="B179" s="12" t="s">
        <v>173</v>
      </c>
      <c r="C179" s="17">
        <v>2</v>
      </c>
      <c r="D179" s="18" t="s">
        <v>188</v>
      </c>
      <c r="E179" s="19">
        <v>10000</v>
      </c>
      <c r="F179" s="20">
        <f>E179*C179</f>
        <v>20000</v>
      </c>
    </row>
    <row r="180" spans="1:10" x14ac:dyDescent="0.25">
      <c r="B180" s="12" t="s">
        <v>38</v>
      </c>
      <c r="C180" s="17">
        <v>7</v>
      </c>
      <c r="D180" s="18" t="s">
        <v>188</v>
      </c>
      <c r="E180" s="19">
        <v>5500</v>
      </c>
      <c r="F180" s="20">
        <f>E180*C180</f>
        <v>38500</v>
      </c>
      <c r="H180" s="37">
        <f>F176+F177+F178+F179+F180</f>
        <v>2158127</v>
      </c>
    </row>
    <row r="181" spans="1:10" x14ac:dyDescent="0.25">
      <c r="B181" s="33"/>
      <c r="I181" s="21" t="e">
        <f>SUM(H174:H180)</f>
        <v>#REF!</v>
      </c>
    </row>
    <row r="182" spans="1:10" x14ac:dyDescent="0.25">
      <c r="A182" s="28">
        <v>4</v>
      </c>
      <c r="B182" s="30" t="s">
        <v>68</v>
      </c>
    </row>
    <row r="183" spans="1:10" x14ac:dyDescent="0.25">
      <c r="B183" s="30"/>
    </row>
    <row r="184" spans="1:10" x14ac:dyDescent="0.25">
      <c r="B184" s="31" t="s">
        <v>4</v>
      </c>
      <c r="J184" s="12" t="e">
        <f>636+#REF!</f>
        <v>#REF!</v>
      </c>
    </row>
    <row r="185" spans="1:10" x14ac:dyDescent="0.25">
      <c r="B185" s="32" t="s">
        <v>5</v>
      </c>
      <c r="C185" s="17">
        <v>836</v>
      </c>
      <c r="D185" s="18" t="s">
        <v>194</v>
      </c>
      <c r="E185" s="19">
        <f>E112</f>
        <v>10500</v>
      </c>
      <c r="F185" s="20">
        <f>C185*E185</f>
        <v>8778000</v>
      </c>
      <c r="G185" s="21">
        <f>F185</f>
        <v>8778000</v>
      </c>
    </row>
    <row r="186" spans="1:10" hidden="1" x14ac:dyDescent="0.25">
      <c r="B186" s="31" t="s">
        <v>40</v>
      </c>
      <c r="F186" s="20">
        <f t="shared" ref="F186:F232" si="7">C186*E186</f>
        <v>0</v>
      </c>
    </row>
    <row r="187" spans="1:10" hidden="1" x14ac:dyDescent="0.25">
      <c r="B187" s="32" t="s">
        <v>41</v>
      </c>
      <c r="D187" s="18" t="s">
        <v>42</v>
      </c>
      <c r="E187" s="19">
        <v>28000</v>
      </c>
      <c r="F187" s="20">
        <f t="shared" si="7"/>
        <v>0</v>
      </c>
    </row>
    <row r="188" spans="1:10" hidden="1" x14ac:dyDescent="0.25">
      <c r="B188" s="32" t="s">
        <v>43</v>
      </c>
      <c r="D188" s="18" t="s">
        <v>6</v>
      </c>
      <c r="E188" s="19">
        <v>450</v>
      </c>
      <c r="F188" s="20">
        <f t="shared" si="7"/>
        <v>0</v>
      </c>
    </row>
    <row r="189" spans="1:10" hidden="1" x14ac:dyDescent="0.25">
      <c r="B189" s="32" t="s">
        <v>44</v>
      </c>
      <c r="D189" s="18" t="s">
        <v>23</v>
      </c>
      <c r="E189" s="19">
        <v>350</v>
      </c>
      <c r="F189" s="20">
        <f t="shared" si="7"/>
        <v>0</v>
      </c>
    </row>
    <row r="190" spans="1:10" hidden="1" x14ac:dyDescent="0.25">
      <c r="B190" s="32" t="s">
        <v>45</v>
      </c>
      <c r="D190" s="18" t="s">
        <v>14</v>
      </c>
      <c r="E190" s="19">
        <v>71500</v>
      </c>
      <c r="F190" s="20">
        <f t="shared" si="7"/>
        <v>0</v>
      </c>
      <c r="G190" s="21">
        <f>SUM(F187:F191)</f>
        <v>0</v>
      </c>
    </row>
    <row r="191" spans="1:10" hidden="1" x14ac:dyDescent="0.25">
      <c r="B191" s="32"/>
      <c r="F191" s="20">
        <f t="shared" si="7"/>
        <v>0</v>
      </c>
    </row>
    <row r="192" spans="1:10" x14ac:dyDescent="0.25">
      <c r="B192" s="32"/>
    </row>
    <row r="193" spans="2:10" x14ac:dyDescent="0.25">
      <c r="B193" s="31" t="s">
        <v>7</v>
      </c>
      <c r="J193" s="12" t="e">
        <f>J184+#REF!</f>
        <v>#REF!</v>
      </c>
    </row>
    <row r="194" spans="2:10" x14ac:dyDescent="0.25">
      <c r="B194" s="32" t="s">
        <v>8</v>
      </c>
      <c r="C194" s="17" t="e">
        <f>J194</f>
        <v>#REF!</v>
      </c>
      <c r="D194" s="18" t="s">
        <v>9</v>
      </c>
      <c r="E194" s="19">
        <f>E121</f>
        <v>11000</v>
      </c>
      <c r="F194" s="20" t="e">
        <f t="shared" si="7"/>
        <v>#REF!</v>
      </c>
      <c r="J194" s="12" t="e">
        <f>72.08+#REF!</f>
        <v>#REF!</v>
      </c>
    </row>
    <row r="195" spans="2:10" x14ac:dyDescent="0.25">
      <c r="B195" s="32" t="s">
        <v>46</v>
      </c>
      <c r="C195" s="17" t="e">
        <f>#REF!*0.1</f>
        <v>#REF!</v>
      </c>
      <c r="D195" s="18" t="s">
        <v>9</v>
      </c>
      <c r="E195" s="19">
        <f>E122</f>
        <v>11666</v>
      </c>
      <c r="F195" s="20" t="e">
        <f t="shared" si="7"/>
        <v>#REF!</v>
      </c>
    </row>
    <row r="196" spans="2:10" hidden="1" x14ac:dyDescent="0.25">
      <c r="B196" s="32" t="s">
        <v>47</v>
      </c>
      <c r="D196" s="18" t="s">
        <v>9</v>
      </c>
      <c r="E196" s="19">
        <v>4000</v>
      </c>
      <c r="F196" s="20">
        <f t="shared" si="7"/>
        <v>0</v>
      </c>
    </row>
    <row r="197" spans="2:10" x14ac:dyDescent="0.25">
      <c r="B197" s="32" t="s">
        <v>11</v>
      </c>
      <c r="D197" s="18" t="s">
        <v>9</v>
      </c>
      <c r="E197" s="19">
        <f>E124</f>
        <v>20000</v>
      </c>
      <c r="F197" s="20">
        <f t="shared" si="7"/>
        <v>0</v>
      </c>
    </row>
    <row r="198" spans="2:10" x14ac:dyDescent="0.25">
      <c r="B198" s="32" t="s">
        <v>78</v>
      </c>
      <c r="C198" s="17" t="e">
        <f>#REF!*1.1</f>
        <v>#REF!</v>
      </c>
      <c r="D198" s="18" t="s">
        <v>128</v>
      </c>
      <c r="E198" s="19">
        <v>18000</v>
      </c>
      <c r="F198" s="20" t="e">
        <f t="shared" si="7"/>
        <v>#REF!</v>
      </c>
    </row>
    <row r="199" spans="2:10" x14ac:dyDescent="0.25">
      <c r="B199" s="32" t="s">
        <v>126</v>
      </c>
      <c r="C199" s="17">
        <v>30</v>
      </c>
      <c r="D199" s="18" t="s">
        <v>130</v>
      </c>
      <c r="E199" s="19">
        <v>8913</v>
      </c>
      <c r="F199" s="20">
        <f t="shared" si="7"/>
        <v>267390</v>
      </c>
    </row>
    <row r="200" spans="2:10" x14ac:dyDescent="0.25">
      <c r="B200" s="32" t="s">
        <v>129</v>
      </c>
      <c r="D200" s="18" t="s">
        <v>130</v>
      </c>
      <c r="E200" s="19">
        <v>19318</v>
      </c>
      <c r="F200" s="20">
        <f t="shared" si="7"/>
        <v>0</v>
      </c>
    </row>
    <row r="201" spans="2:10" x14ac:dyDescent="0.25">
      <c r="B201" s="32" t="s">
        <v>127</v>
      </c>
      <c r="D201" s="18" t="s">
        <v>28</v>
      </c>
      <c r="E201" s="19">
        <v>1800</v>
      </c>
      <c r="F201" s="20">
        <f t="shared" si="7"/>
        <v>0</v>
      </c>
    </row>
    <row r="202" spans="2:10" x14ac:dyDescent="0.25">
      <c r="B202" s="32"/>
    </row>
    <row r="203" spans="2:10" x14ac:dyDescent="0.25">
      <c r="B203" s="32"/>
      <c r="G203" s="21" t="e">
        <f>SUM(F194:F201)</f>
        <v>#REF!</v>
      </c>
    </row>
    <row r="204" spans="2:10" x14ac:dyDescent="0.25">
      <c r="B204" s="31" t="s">
        <v>12</v>
      </c>
    </row>
    <row r="205" spans="2:10" hidden="1" x14ac:dyDescent="0.25">
      <c r="B205" s="33" t="s">
        <v>48</v>
      </c>
      <c r="D205" s="18" t="s">
        <v>9</v>
      </c>
      <c r="E205" s="19">
        <v>175000</v>
      </c>
      <c r="F205" s="20">
        <f t="shared" si="7"/>
        <v>0</v>
      </c>
    </row>
    <row r="206" spans="2:10" hidden="1" x14ac:dyDescent="0.25">
      <c r="B206" s="33" t="s">
        <v>49</v>
      </c>
      <c r="D206" s="18" t="str">
        <f t="shared" ref="D206:E209" si="8">D205</f>
        <v>tons</v>
      </c>
      <c r="E206" s="19">
        <f t="shared" si="8"/>
        <v>175000</v>
      </c>
      <c r="F206" s="20">
        <f t="shared" si="7"/>
        <v>0</v>
      </c>
    </row>
    <row r="207" spans="2:10" hidden="1" x14ac:dyDescent="0.25">
      <c r="B207" s="33" t="s">
        <v>50</v>
      </c>
      <c r="D207" s="18" t="str">
        <f t="shared" si="8"/>
        <v>tons</v>
      </c>
      <c r="E207" s="19">
        <f t="shared" si="8"/>
        <v>175000</v>
      </c>
      <c r="F207" s="20">
        <f t="shared" si="7"/>
        <v>0</v>
      </c>
    </row>
    <row r="208" spans="2:10" hidden="1" x14ac:dyDescent="0.25">
      <c r="B208" s="33" t="s">
        <v>51</v>
      </c>
      <c r="D208" s="18" t="str">
        <f t="shared" si="8"/>
        <v>tons</v>
      </c>
      <c r="E208" s="19">
        <f t="shared" si="8"/>
        <v>175000</v>
      </c>
      <c r="F208" s="20">
        <f t="shared" si="7"/>
        <v>0</v>
      </c>
    </row>
    <row r="209" spans="1:16384" s="12" customFormat="1" hidden="1" x14ac:dyDescent="0.25">
      <c r="A209" s="28"/>
      <c r="B209" s="33" t="s">
        <v>52</v>
      </c>
      <c r="C209" s="17"/>
      <c r="D209" s="18" t="str">
        <f t="shared" si="8"/>
        <v>tons</v>
      </c>
      <c r="E209" s="19">
        <f t="shared" si="8"/>
        <v>175000</v>
      </c>
      <c r="F209" s="20">
        <f t="shared" si="7"/>
        <v>0</v>
      </c>
      <c r="G209" s="21"/>
    </row>
    <row r="210" spans="1:16384" s="12" customFormat="1" hidden="1" x14ac:dyDescent="0.25">
      <c r="A210" s="28"/>
      <c r="B210" s="33" t="s">
        <v>53</v>
      </c>
      <c r="C210" s="17"/>
      <c r="D210" s="18" t="s">
        <v>9</v>
      </c>
      <c r="E210" s="19" t="e">
        <f>#REF!</f>
        <v>#REF!</v>
      </c>
      <c r="F210" s="20" t="e">
        <f t="shared" si="7"/>
        <v>#REF!</v>
      </c>
      <c r="G210" s="21"/>
    </row>
    <row r="211" spans="1:16384" s="12" customFormat="1" x14ac:dyDescent="0.25">
      <c r="A211" s="28"/>
      <c r="B211" s="33" t="s">
        <v>113</v>
      </c>
      <c r="C211" s="17"/>
      <c r="D211" s="18" t="str">
        <f>D210</f>
        <v>tons</v>
      </c>
      <c r="E211" s="19">
        <f>E136</f>
        <v>1100000</v>
      </c>
      <c r="F211" s="20">
        <f t="shared" si="7"/>
        <v>0</v>
      </c>
      <c r="G211" s="21"/>
    </row>
    <row r="212" spans="1:16384" s="12" customFormat="1" hidden="1" x14ac:dyDescent="0.25">
      <c r="A212" s="28"/>
      <c r="B212" s="33" t="s">
        <v>53</v>
      </c>
      <c r="C212" s="17"/>
      <c r="D212" s="18" t="s">
        <v>9</v>
      </c>
      <c r="E212" s="19"/>
      <c r="F212" s="20">
        <f t="shared" si="7"/>
        <v>0</v>
      </c>
      <c r="G212" s="21"/>
    </row>
    <row r="213" spans="1:16384" s="12" customFormat="1" x14ac:dyDescent="0.25">
      <c r="A213" s="28"/>
      <c r="B213" s="33" t="s">
        <v>105</v>
      </c>
      <c r="C213" s="17" t="e">
        <f>#REF!</f>
        <v>#REF!</v>
      </c>
      <c r="D213" s="18" t="str">
        <f>D212</f>
        <v>tons</v>
      </c>
      <c r="E213" s="19">
        <f>E211</f>
        <v>1100000</v>
      </c>
      <c r="F213" s="20" t="e">
        <f t="shared" si="7"/>
        <v>#REF!</v>
      </c>
      <c r="G213" s="21"/>
    </row>
    <row r="214" spans="1:16384" s="12" customFormat="1" x14ac:dyDescent="0.25">
      <c r="A214" s="28"/>
      <c r="B214" s="33" t="s">
        <v>54</v>
      </c>
      <c r="C214" s="17">
        <v>4</v>
      </c>
      <c r="D214" s="18" t="s">
        <v>14</v>
      </c>
      <c r="E214" s="19">
        <f>E142</f>
        <v>28000</v>
      </c>
      <c r="F214" s="20">
        <f t="shared" si="7"/>
        <v>112000</v>
      </c>
      <c r="G214" s="21"/>
    </row>
    <row r="215" spans="1:16384" s="12" customFormat="1" x14ac:dyDescent="0.25">
      <c r="A215" s="28"/>
      <c r="B215" s="33"/>
      <c r="C215" s="17"/>
      <c r="D215" s="18"/>
      <c r="E215" s="19"/>
      <c r="F215" s="20"/>
      <c r="G215" s="21" t="e">
        <f>SUM(F211:F214)</f>
        <v>#REF!</v>
      </c>
    </row>
    <row r="216" spans="1:16384" s="12" customFormat="1" x14ac:dyDescent="0.25">
      <c r="A216" s="28"/>
      <c r="B216" s="31" t="s">
        <v>15</v>
      </c>
      <c r="C216" s="17"/>
      <c r="D216" s="18"/>
      <c r="E216" s="19"/>
      <c r="F216" s="20"/>
      <c r="G216" s="21"/>
    </row>
    <row r="217" spans="1:16384" s="12" customFormat="1" x14ac:dyDescent="0.25">
      <c r="A217" s="28"/>
      <c r="B217" s="32" t="s">
        <v>123</v>
      </c>
      <c r="C217" s="17" t="e">
        <f>#REF!/2.88/2</f>
        <v>#REF!</v>
      </c>
      <c r="D217" s="18" t="s">
        <v>17</v>
      </c>
      <c r="E217" s="19">
        <f>E145</f>
        <v>30000</v>
      </c>
      <c r="F217" s="20" t="e">
        <f t="shared" si="7"/>
        <v>#REF!</v>
      </c>
      <c r="G217" s="21"/>
    </row>
    <row r="218" spans="1:16384" s="12" customFormat="1" x14ac:dyDescent="0.25">
      <c r="A218" s="28"/>
      <c r="B218" s="32" t="s">
        <v>204</v>
      </c>
      <c r="C218" s="17"/>
      <c r="D218" s="18" t="s">
        <v>17</v>
      </c>
      <c r="E218" s="19">
        <f>E146</f>
        <v>2200</v>
      </c>
      <c r="F218" s="20">
        <f t="shared" si="7"/>
        <v>0</v>
      </c>
      <c r="G218" s="21"/>
    </row>
    <row r="219" spans="1:16384" s="12" customFormat="1" x14ac:dyDescent="0.25">
      <c r="A219" s="28"/>
      <c r="B219" s="32" t="s">
        <v>19</v>
      </c>
      <c r="C219" s="17" t="e">
        <f>C217*4</f>
        <v>#REF!</v>
      </c>
      <c r="D219" s="18" t="s">
        <v>17</v>
      </c>
      <c r="E219" s="19">
        <f>E147</f>
        <v>1800</v>
      </c>
      <c r="F219" s="20" t="e">
        <f t="shared" si="7"/>
        <v>#REF!</v>
      </c>
      <c r="G219" s="21"/>
    </row>
    <row r="220" spans="1:16384" s="12" customFormat="1" hidden="1" x14ac:dyDescent="0.25">
      <c r="A220" s="28"/>
      <c r="B220" s="32" t="s">
        <v>55</v>
      </c>
      <c r="C220" s="17"/>
      <c r="D220" s="18" t="s">
        <v>17</v>
      </c>
      <c r="E220" s="19">
        <v>1100</v>
      </c>
      <c r="F220" s="20">
        <f t="shared" si="7"/>
        <v>0</v>
      </c>
      <c r="G220" s="21"/>
    </row>
    <row r="221" spans="1:16384" s="12" customFormat="1" hidden="1" x14ac:dyDescent="0.25">
      <c r="A221" s="28"/>
      <c r="B221" s="32" t="s">
        <v>56</v>
      </c>
      <c r="C221" s="17"/>
      <c r="D221" s="18" t="s">
        <v>17</v>
      </c>
      <c r="E221" s="19">
        <v>900</v>
      </c>
      <c r="F221" s="20">
        <f t="shared" si="7"/>
        <v>0</v>
      </c>
      <c r="G221" s="21"/>
    </row>
    <row r="222" spans="1:16384" s="12" customFormat="1" x14ac:dyDescent="0.25">
      <c r="A222" s="28"/>
      <c r="B222" s="32" t="s">
        <v>20</v>
      </c>
      <c r="C222" s="17" t="e">
        <f>#REF!/200</f>
        <v>#REF!</v>
      </c>
      <c r="D222" s="18" t="s">
        <v>6</v>
      </c>
      <c r="E222" s="19">
        <f>E150</f>
        <v>27500</v>
      </c>
      <c r="F222" s="20" t="e">
        <f t="shared" si="7"/>
        <v>#REF!</v>
      </c>
      <c r="G222" s="21" t="e">
        <f>SUM(F217:F222)</f>
        <v>#REF!</v>
      </c>
    </row>
    <row r="223" spans="1:16384" s="12" customFormat="1" x14ac:dyDescent="0.25">
      <c r="A223" s="28"/>
      <c r="B223" s="32"/>
      <c r="C223" s="17"/>
      <c r="D223" s="18"/>
      <c r="E223" s="19"/>
      <c r="F223" s="28"/>
      <c r="G223" s="32"/>
      <c r="H223" s="20"/>
      <c r="I223" s="18"/>
      <c r="J223" s="19"/>
      <c r="K223" s="28"/>
      <c r="L223" s="32"/>
      <c r="M223" s="20"/>
      <c r="N223" s="18"/>
      <c r="O223" s="19"/>
      <c r="P223" s="28"/>
      <c r="Q223" s="32"/>
      <c r="R223" s="20"/>
      <c r="S223" s="18"/>
      <c r="T223" s="19"/>
      <c r="U223" s="28"/>
      <c r="V223" s="32"/>
      <c r="W223" s="20"/>
      <c r="X223" s="18"/>
      <c r="Y223" s="19"/>
      <c r="Z223" s="28"/>
      <c r="AA223" s="32"/>
      <c r="AB223" s="20"/>
      <c r="AC223" s="18"/>
      <c r="AD223" s="19"/>
      <c r="AE223" s="28"/>
      <c r="AF223" s="32"/>
      <c r="AG223" s="20"/>
      <c r="AH223" s="18"/>
      <c r="AI223" s="19"/>
      <c r="AJ223" s="28"/>
      <c r="AK223" s="32"/>
      <c r="AL223" s="20"/>
      <c r="AM223" s="18"/>
      <c r="AN223" s="19"/>
      <c r="AO223" s="28"/>
      <c r="AP223" s="32"/>
      <c r="AQ223" s="20"/>
      <c r="AR223" s="18"/>
      <c r="AS223" s="19"/>
      <c r="AT223" s="28"/>
      <c r="AU223" s="32"/>
      <c r="AV223" s="20"/>
      <c r="AW223" s="18"/>
      <c r="AX223" s="19"/>
      <c r="AY223" s="28"/>
      <c r="AZ223" s="32"/>
      <c r="BA223" s="20"/>
      <c r="BB223" s="18"/>
      <c r="BC223" s="19"/>
      <c r="BD223" s="28"/>
      <c r="BE223" s="32"/>
      <c r="BF223" s="20"/>
      <c r="BG223" s="18"/>
      <c r="BH223" s="19"/>
      <c r="BI223" s="28"/>
      <c r="BJ223" s="32"/>
      <c r="BK223" s="20"/>
      <c r="BL223" s="18"/>
      <c r="BM223" s="19"/>
      <c r="BN223" s="28"/>
      <c r="BO223" s="32"/>
      <c r="BP223" s="20"/>
      <c r="BQ223" s="18"/>
      <c r="BR223" s="19"/>
      <c r="BS223" s="28"/>
      <c r="BT223" s="32"/>
      <c r="BU223" s="20"/>
      <c r="BV223" s="18"/>
      <c r="BW223" s="19"/>
      <c r="BX223" s="28"/>
      <c r="BY223" s="32"/>
      <c r="BZ223" s="20"/>
      <c r="CA223" s="18"/>
      <c r="CB223" s="19"/>
      <c r="CC223" s="28"/>
      <c r="CD223" s="32"/>
      <c r="CE223" s="20"/>
      <c r="CF223" s="18"/>
      <c r="CG223" s="19"/>
      <c r="CH223" s="28"/>
      <c r="CI223" s="32"/>
      <c r="CJ223" s="20"/>
      <c r="CK223" s="18"/>
      <c r="CL223" s="19"/>
      <c r="CM223" s="28"/>
      <c r="CN223" s="32"/>
      <c r="CO223" s="20"/>
      <c r="CP223" s="18"/>
      <c r="CQ223" s="19"/>
      <c r="CR223" s="28"/>
      <c r="CS223" s="32"/>
      <c r="CT223" s="20"/>
      <c r="CU223" s="18"/>
      <c r="CV223" s="19"/>
      <c r="CW223" s="28"/>
      <c r="CX223" s="32"/>
      <c r="CY223" s="20"/>
      <c r="CZ223" s="18"/>
      <c r="DA223" s="19"/>
      <c r="DB223" s="28"/>
      <c r="DC223" s="32"/>
      <c r="DD223" s="20"/>
      <c r="DE223" s="18"/>
      <c r="DF223" s="19"/>
      <c r="DG223" s="28"/>
      <c r="DH223" s="32"/>
      <c r="DI223" s="20"/>
      <c r="DJ223" s="18"/>
      <c r="DK223" s="19"/>
      <c r="DL223" s="28"/>
      <c r="DM223" s="32"/>
      <c r="DN223" s="20"/>
      <c r="DO223" s="18"/>
      <c r="DP223" s="19"/>
      <c r="DQ223" s="28"/>
      <c r="DR223" s="32"/>
      <c r="DS223" s="20"/>
      <c r="DT223" s="18"/>
      <c r="DU223" s="19"/>
      <c r="DV223" s="28"/>
      <c r="DW223" s="32"/>
      <c r="DX223" s="20"/>
      <c r="DY223" s="18"/>
      <c r="DZ223" s="19"/>
      <c r="EA223" s="28"/>
      <c r="EB223" s="32"/>
      <c r="EC223" s="20"/>
      <c r="ED223" s="18"/>
      <c r="EE223" s="19"/>
      <c r="EF223" s="28"/>
      <c r="EG223" s="32"/>
      <c r="EH223" s="20"/>
      <c r="EI223" s="18"/>
      <c r="EJ223" s="19"/>
      <c r="EK223" s="28"/>
      <c r="EL223" s="32"/>
      <c r="EM223" s="20"/>
      <c r="EN223" s="18"/>
      <c r="EO223" s="19"/>
      <c r="EP223" s="28"/>
      <c r="EQ223" s="32"/>
      <c r="ER223" s="20"/>
      <c r="ES223" s="18"/>
      <c r="ET223" s="19"/>
      <c r="EU223" s="28"/>
      <c r="EV223" s="32"/>
      <c r="EW223" s="20"/>
      <c r="EX223" s="18"/>
      <c r="EY223" s="19"/>
      <c r="EZ223" s="28"/>
      <c r="FA223" s="32"/>
      <c r="FB223" s="20"/>
      <c r="FC223" s="18"/>
      <c r="FD223" s="19"/>
      <c r="FE223" s="28"/>
      <c r="FF223" s="32"/>
      <c r="FG223" s="20"/>
      <c r="FH223" s="18"/>
      <c r="FI223" s="19"/>
      <c r="FJ223" s="28"/>
      <c r="FK223" s="32"/>
      <c r="FL223" s="20"/>
      <c r="FM223" s="18"/>
      <c r="FN223" s="19"/>
      <c r="FO223" s="28"/>
      <c r="FP223" s="32"/>
      <c r="FQ223" s="20"/>
      <c r="FR223" s="18"/>
      <c r="FS223" s="19"/>
      <c r="FT223" s="28"/>
      <c r="FU223" s="32"/>
      <c r="FV223" s="20"/>
      <c r="FW223" s="18"/>
      <c r="FX223" s="19"/>
      <c r="FY223" s="28"/>
      <c r="FZ223" s="32"/>
      <c r="GA223" s="20"/>
      <c r="GB223" s="18"/>
      <c r="GC223" s="19"/>
      <c r="GD223" s="28"/>
      <c r="GE223" s="32"/>
      <c r="GF223" s="20"/>
      <c r="GG223" s="18"/>
      <c r="GH223" s="19"/>
      <c r="GI223" s="28"/>
      <c r="GJ223" s="32"/>
      <c r="GK223" s="20"/>
      <c r="GL223" s="18"/>
      <c r="GM223" s="19"/>
      <c r="GN223" s="28"/>
      <c r="GO223" s="32"/>
      <c r="GP223" s="20"/>
      <c r="GQ223" s="18"/>
      <c r="GR223" s="19"/>
      <c r="GS223" s="28"/>
      <c r="GT223" s="32"/>
      <c r="GU223" s="20"/>
      <c r="GV223" s="18"/>
      <c r="GW223" s="19"/>
      <c r="GX223" s="28"/>
      <c r="GY223" s="32"/>
      <c r="GZ223" s="20"/>
      <c r="HA223" s="18"/>
      <c r="HB223" s="19"/>
      <c r="HC223" s="28"/>
      <c r="HD223" s="32"/>
      <c r="HE223" s="20"/>
      <c r="HF223" s="18"/>
      <c r="HG223" s="19"/>
      <c r="HH223" s="28"/>
      <c r="HI223" s="32"/>
      <c r="HJ223" s="20"/>
      <c r="HK223" s="18"/>
      <c r="HL223" s="19"/>
      <c r="HM223" s="28"/>
      <c r="HN223" s="32"/>
      <c r="HO223" s="20"/>
      <c r="HP223" s="18"/>
      <c r="HQ223" s="19"/>
      <c r="HR223" s="28"/>
      <c r="HS223" s="32"/>
      <c r="HT223" s="20"/>
      <c r="HU223" s="18"/>
      <c r="HV223" s="19"/>
      <c r="HW223" s="28"/>
      <c r="HX223" s="32"/>
      <c r="HY223" s="20"/>
      <c r="HZ223" s="18"/>
      <c r="IA223" s="19"/>
      <c r="IB223" s="28"/>
      <c r="IC223" s="32"/>
      <c r="ID223" s="20"/>
      <c r="IE223" s="18"/>
      <c r="IF223" s="19"/>
      <c r="IG223" s="28"/>
      <c r="IH223" s="32"/>
      <c r="II223" s="20"/>
      <c r="IJ223" s="18"/>
      <c r="IK223" s="19"/>
      <c r="IL223" s="28"/>
      <c r="IM223" s="32"/>
      <c r="IN223" s="20"/>
      <c r="IO223" s="18"/>
      <c r="IP223" s="19"/>
      <c r="IQ223" s="28"/>
      <c r="IR223" s="32"/>
      <c r="IS223" s="20"/>
      <c r="IT223" s="18"/>
      <c r="IU223" s="19"/>
      <c r="IV223" s="28"/>
      <c r="IW223" s="32"/>
      <c r="IX223" s="20"/>
      <c r="IY223" s="18"/>
      <c r="IZ223" s="19"/>
      <c r="JA223" s="28"/>
      <c r="JB223" s="32"/>
      <c r="JC223" s="20"/>
      <c r="JD223" s="18"/>
      <c r="JE223" s="19"/>
      <c r="JF223" s="28"/>
      <c r="JG223" s="32"/>
      <c r="JH223" s="20"/>
      <c r="JI223" s="18"/>
      <c r="JJ223" s="19"/>
      <c r="JK223" s="28"/>
      <c r="JL223" s="32"/>
      <c r="JM223" s="20"/>
      <c r="JN223" s="18"/>
      <c r="JO223" s="19"/>
      <c r="JP223" s="28"/>
      <c r="JQ223" s="32"/>
      <c r="JR223" s="20"/>
      <c r="JS223" s="18"/>
      <c r="JT223" s="19"/>
      <c r="JU223" s="28"/>
      <c r="JV223" s="32"/>
      <c r="JW223" s="20"/>
      <c r="JX223" s="18"/>
      <c r="JY223" s="19"/>
      <c r="JZ223" s="28"/>
      <c r="KA223" s="32"/>
      <c r="KB223" s="20"/>
      <c r="KC223" s="18"/>
      <c r="KD223" s="19"/>
      <c r="KE223" s="28"/>
      <c r="KF223" s="32"/>
      <c r="KG223" s="20"/>
      <c r="KH223" s="18"/>
      <c r="KI223" s="19"/>
      <c r="KJ223" s="28"/>
      <c r="KK223" s="32"/>
      <c r="KL223" s="20"/>
      <c r="KM223" s="18"/>
      <c r="KN223" s="19"/>
      <c r="KO223" s="28"/>
      <c r="KP223" s="32"/>
      <c r="KQ223" s="20"/>
      <c r="KR223" s="18"/>
      <c r="KS223" s="19"/>
      <c r="KT223" s="28"/>
      <c r="KU223" s="32"/>
      <c r="KV223" s="20"/>
      <c r="KW223" s="18"/>
      <c r="KX223" s="19"/>
      <c r="KY223" s="28"/>
      <c r="KZ223" s="32"/>
      <c r="LA223" s="20"/>
      <c r="LB223" s="18"/>
      <c r="LC223" s="19"/>
      <c r="LD223" s="28"/>
      <c r="LE223" s="32"/>
      <c r="LF223" s="20"/>
      <c r="LG223" s="18"/>
      <c r="LH223" s="19"/>
      <c r="LI223" s="28"/>
      <c r="LJ223" s="32"/>
      <c r="LK223" s="20"/>
      <c r="LL223" s="18"/>
      <c r="LM223" s="19"/>
      <c r="LN223" s="28"/>
      <c r="LO223" s="32"/>
      <c r="LP223" s="20"/>
      <c r="LQ223" s="18"/>
      <c r="LR223" s="19"/>
      <c r="LS223" s="28"/>
      <c r="LT223" s="32"/>
      <c r="LU223" s="20"/>
      <c r="LV223" s="18"/>
      <c r="LW223" s="19"/>
      <c r="LX223" s="28"/>
      <c r="LY223" s="32"/>
      <c r="LZ223" s="20"/>
      <c r="MA223" s="18"/>
      <c r="MB223" s="19"/>
      <c r="MC223" s="28"/>
      <c r="MD223" s="32"/>
      <c r="ME223" s="20"/>
      <c r="MF223" s="18"/>
      <c r="MG223" s="19"/>
      <c r="MH223" s="28"/>
      <c r="MI223" s="32"/>
      <c r="MJ223" s="20"/>
      <c r="MK223" s="18"/>
      <c r="ML223" s="19"/>
      <c r="MM223" s="28"/>
      <c r="MN223" s="32"/>
      <c r="MO223" s="20"/>
      <c r="MP223" s="18"/>
      <c r="MQ223" s="19"/>
      <c r="MR223" s="28"/>
      <c r="MS223" s="32"/>
      <c r="MT223" s="20"/>
      <c r="MU223" s="18"/>
      <c r="MV223" s="19"/>
      <c r="MW223" s="28"/>
      <c r="MX223" s="32"/>
      <c r="MY223" s="20"/>
      <c r="MZ223" s="18"/>
      <c r="NA223" s="19"/>
      <c r="NB223" s="28"/>
      <c r="NC223" s="32"/>
      <c r="ND223" s="20"/>
      <c r="NE223" s="18"/>
      <c r="NF223" s="19"/>
      <c r="NG223" s="28"/>
      <c r="NH223" s="32"/>
      <c r="NI223" s="20"/>
      <c r="NJ223" s="18"/>
      <c r="NK223" s="19"/>
      <c r="NL223" s="28"/>
      <c r="NM223" s="32"/>
      <c r="NN223" s="20"/>
      <c r="NO223" s="18"/>
      <c r="NP223" s="19"/>
      <c r="NQ223" s="28"/>
      <c r="NR223" s="32"/>
      <c r="NS223" s="20"/>
      <c r="NT223" s="18"/>
      <c r="NU223" s="19"/>
      <c r="NV223" s="28"/>
      <c r="NW223" s="32"/>
      <c r="NX223" s="20"/>
      <c r="NY223" s="18"/>
      <c r="NZ223" s="19"/>
      <c r="OA223" s="28"/>
      <c r="OB223" s="32"/>
      <c r="OC223" s="20"/>
      <c r="OD223" s="18"/>
      <c r="OE223" s="19"/>
      <c r="OF223" s="28"/>
      <c r="OG223" s="32"/>
      <c r="OH223" s="20"/>
      <c r="OI223" s="18"/>
      <c r="OJ223" s="19"/>
      <c r="OK223" s="28"/>
      <c r="OL223" s="32"/>
      <c r="OM223" s="20"/>
      <c r="ON223" s="18"/>
      <c r="OO223" s="19"/>
      <c r="OP223" s="28"/>
      <c r="OQ223" s="32"/>
      <c r="OR223" s="20"/>
      <c r="OS223" s="18"/>
      <c r="OT223" s="19"/>
      <c r="OU223" s="28"/>
      <c r="OV223" s="32"/>
      <c r="OW223" s="20"/>
      <c r="OX223" s="18"/>
      <c r="OY223" s="19"/>
      <c r="OZ223" s="28"/>
      <c r="PA223" s="32"/>
      <c r="PB223" s="20"/>
      <c r="PC223" s="18"/>
      <c r="PD223" s="19"/>
      <c r="PE223" s="28"/>
      <c r="PF223" s="32"/>
      <c r="PG223" s="20"/>
      <c r="PH223" s="18"/>
      <c r="PI223" s="19"/>
      <c r="PJ223" s="28"/>
      <c r="PK223" s="32"/>
      <c r="PL223" s="20"/>
      <c r="PM223" s="18"/>
      <c r="PN223" s="19"/>
      <c r="PO223" s="28"/>
      <c r="PP223" s="32"/>
      <c r="PQ223" s="20"/>
      <c r="PR223" s="18"/>
      <c r="PS223" s="19"/>
      <c r="PT223" s="28"/>
      <c r="PU223" s="32"/>
      <c r="PV223" s="20"/>
      <c r="PW223" s="18"/>
      <c r="PX223" s="19"/>
      <c r="PY223" s="28"/>
      <c r="PZ223" s="32"/>
      <c r="QA223" s="20"/>
      <c r="QB223" s="18"/>
      <c r="QC223" s="19"/>
      <c r="QD223" s="28"/>
      <c r="QE223" s="32"/>
      <c r="QF223" s="20"/>
      <c r="QG223" s="18"/>
      <c r="QH223" s="19"/>
      <c r="QI223" s="28"/>
      <c r="QJ223" s="32"/>
      <c r="QK223" s="20"/>
      <c r="QL223" s="18"/>
      <c r="QM223" s="19"/>
      <c r="QN223" s="28"/>
      <c r="QO223" s="32"/>
      <c r="QP223" s="20"/>
      <c r="QQ223" s="18"/>
      <c r="QR223" s="19"/>
      <c r="QS223" s="28"/>
      <c r="QT223" s="32"/>
      <c r="QU223" s="20"/>
      <c r="QV223" s="18"/>
      <c r="QW223" s="19"/>
      <c r="QX223" s="28"/>
      <c r="QY223" s="32"/>
      <c r="QZ223" s="20"/>
      <c r="RA223" s="18"/>
      <c r="RB223" s="19"/>
      <c r="RC223" s="28"/>
      <c r="RD223" s="32"/>
      <c r="RE223" s="20"/>
      <c r="RF223" s="18"/>
      <c r="RG223" s="19"/>
      <c r="RH223" s="28"/>
      <c r="RI223" s="32"/>
      <c r="RJ223" s="20"/>
      <c r="RK223" s="18"/>
      <c r="RL223" s="19"/>
      <c r="RM223" s="28"/>
      <c r="RN223" s="32"/>
      <c r="RO223" s="20"/>
      <c r="RP223" s="18"/>
      <c r="RQ223" s="19"/>
      <c r="RR223" s="28"/>
      <c r="RS223" s="32"/>
      <c r="RT223" s="20"/>
      <c r="RU223" s="18"/>
      <c r="RV223" s="19"/>
      <c r="RW223" s="28"/>
      <c r="RX223" s="32"/>
      <c r="RY223" s="20"/>
      <c r="RZ223" s="18"/>
      <c r="SA223" s="19"/>
      <c r="SB223" s="28"/>
      <c r="SC223" s="32"/>
      <c r="SD223" s="20"/>
      <c r="SE223" s="18"/>
      <c r="SF223" s="19"/>
      <c r="SG223" s="28"/>
      <c r="SH223" s="32"/>
      <c r="SI223" s="20"/>
      <c r="SJ223" s="18"/>
      <c r="SK223" s="19"/>
      <c r="SL223" s="28"/>
      <c r="SM223" s="32"/>
      <c r="SN223" s="20"/>
      <c r="SO223" s="18"/>
      <c r="SP223" s="19"/>
      <c r="SQ223" s="28"/>
      <c r="SR223" s="32"/>
      <c r="SS223" s="20"/>
      <c r="ST223" s="18"/>
      <c r="SU223" s="19"/>
      <c r="SV223" s="28"/>
      <c r="SW223" s="32"/>
      <c r="SX223" s="20"/>
      <c r="SY223" s="18"/>
      <c r="SZ223" s="19"/>
      <c r="TA223" s="28"/>
      <c r="TB223" s="32"/>
      <c r="TC223" s="20"/>
      <c r="TD223" s="18"/>
      <c r="TE223" s="19"/>
      <c r="TF223" s="28"/>
      <c r="TG223" s="32"/>
      <c r="TH223" s="20"/>
      <c r="TI223" s="18"/>
      <c r="TJ223" s="19"/>
      <c r="TK223" s="28"/>
      <c r="TL223" s="32"/>
      <c r="TM223" s="20"/>
      <c r="TN223" s="18"/>
      <c r="TO223" s="19"/>
      <c r="TP223" s="28"/>
      <c r="TQ223" s="32"/>
      <c r="TR223" s="20"/>
      <c r="TS223" s="18"/>
      <c r="TT223" s="19"/>
      <c r="TU223" s="28"/>
      <c r="TV223" s="32"/>
      <c r="TW223" s="20"/>
      <c r="TX223" s="18"/>
      <c r="TY223" s="19"/>
      <c r="TZ223" s="28"/>
      <c r="UA223" s="32"/>
      <c r="UB223" s="20"/>
      <c r="UC223" s="18"/>
      <c r="UD223" s="19"/>
      <c r="UE223" s="28"/>
      <c r="UF223" s="32"/>
      <c r="UG223" s="20"/>
      <c r="UH223" s="18"/>
      <c r="UI223" s="19"/>
      <c r="UJ223" s="28"/>
      <c r="UK223" s="32"/>
      <c r="UL223" s="20"/>
      <c r="UM223" s="18"/>
      <c r="UN223" s="19"/>
      <c r="UO223" s="28"/>
      <c r="UP223" s="32"/>
      <c r="UQ223" s="20"/>
      <c r="UR223" s="18"/>
      <c r="US223" s="19"/>
      <c r="UT223" s="28"/>
      <c r="UU223" s="32"/>
      <c r="UV223" s="20"/>
      <c r="UW223" s="18"/>
      <c r="UX223" s="19"/>
      <c r="UY223" s="28"/>
      <c r="UZ223" s="32"/>
      <c r="VA223" s="20"/>
      <c r="VB223" s="18"/>
      <c r="VC223" s="19"/>
      <c r="VD223" s="28"/>
      <c r="VE223" s="32"/>
      <c r="VF223" s="20"/>
      <c r="VG223" s="18"/>
      <c r="VH223" s="19"/>
      <c r="VI223" s="28"/>
      <c r="VJ223" s="32"/>
      <c r="VK223" s="20"/>
      <c r="VL223" s="18"/>
      <c r="VM223" s="19"/>
      <c r="VN223" s="28"/>
      <c r="VO223" s="32"/>
      <c r="VP223" s="20"/>
      <c r="VQ223" s="18"/>
      <c r="VR223" s="19"/>
      <c r="VS223" s="28"/>
      <c r="VT223" s="32"/>
      <c r="VU223" s="20"/>
      <c r="VV223" s="18"/>
      <c r="VW223" s="19"/>
      <c r="VX223" s="28"/>
      <c r="VY223" s="32"/>
      <c r="VZ223" s="20"/>
      <c r="WA223" s="18"/>
      <c r="WB223" s="19"/>
      <c r="WC223" s="28"/>
      <c r="WD223" s="32"/>
      <c r="WE223" s="20"/>
      <c r="WF223" s="18"/>
      <c r="WG223" s="19"/>
      <c r="WH223" s="28"/>
      <c r="WI223" s="32"/>
      <c r="WJ223" s="20"/>
      <c r="WK223" s="18"/>
      <c r="WL223" s="19"/>
      <c r="WM223" s="28"/>
      <c r="WN223" s="32"/>
      <c r="WO223" s="20"/>
      <c r="WP223" s="18"/>
      <c r="WQ223" s="19"/>
      <c r="WR223" s="28"/>
      <c r="WS223" s="32"/>
      <c r="WT223" s="20"/>
      <c r="WU223" s="18"/>
      <c r="WV223" s="19"/>
      <c r="WW223" s="28"/>
      <c r="WX223" s="32"/>
      <c r="WY223" s="20"/>
      <c r="WZ223" s="18"/>
      <c r="XA223" s="19"/>
      <c r="XB223" s="28"/>
      <c r="XC223" s="32"/>
      <c r="XD223" s="20"/>
      <c r="XE223" s="18"/>
      <c r="XF223" s="19"/>
      <c r="XG223" s="28"/>
      <c r="XH223" s="32"/>
      <c r="XI223" s="20"/>
      <c r="XJ223" s="18"/>
      <c r="XK223" s="19"/>
      <c r="XL223" s="28"/>
      <c r="XM223" s="32"/>
      <c r="XN223" s="20"/>
      <c r="XO223" s="18"/>
      <c r="XP223" s="19"/>
      <c r="XQ223" s="28"/>
      <c r="XR223" s="32"/>
      <c r="XS223" s="20"/>
      <c r="XT223" s="18"/>
      <c r="XU223" s="19"/>
      <c r="XV223" s="28"/>
      <c r="XW223" s="32"/>
      <c r="XX223" s="20"/>
      <c r="XY223" s="18"/>
      <c r="XZ223" s="19"/>
      <c r="YA223" s="28"/>
      <c r="YB223" s="32"/>
      <c r="YC223" s="20"/>
      <c r="YD223" s="18"/>
      <c r="YE223" s="19"/>
      <c r="YF223" s="28"/>
      <c r="YG223" s="32"/>
      <c r="YH223" s="20"/>
      <c r="YI223" s="18"/>
      <c r="YJ223" s="19"/>
      <c r="YK223" s="28"/>
      <c r="YL223" s="32"/>
      <c r="YM223" s="20"/>
      <c r="YN223" s="18"/>
      <c r="YO223" s="19"/>
      <c r="YP223" s="28"/>
      <c r="YQ223" s="32"/>
      <c r="YR223" s="20"/>
      <c r="YS223" s="18"/>
      <c r="YT223" s="19"/>
      <c r="YU223" s="28"/>
      <c r="YV223" s="32"/>
      <c r="YW223" s="20"/>
      <c r="YX223" s="18"/>
      <c r="YY223" s="19"/>
      <c r="YZ223" s="28"/>
      <c r="ZA223" s="32"/>
      <c r="ZB223" s="20"/>
      <c r="ZC223" s="18"/>
      <c r="ZD223" s="19"/>
      <c r="ZE223" s="28"/>
      <c r="ZF223" s="32"/>
      <c r="ZG223" s="20"/>
      <c r="ZH223" s="18"/>
      <c r="ZI223" s="19"/>
      <c r="ZJ223" s="28"/>
      <c r="ZK223" s="32"/>
      <c r="ZL223" s="20"/>
      <c r="ZM223" s="18"/>
      <c r="ZN223" s="19"/>
      <c r="ZO223" s="28"/>
      <c r="ZP223" s="32"/>
      <c r="ZQ223" s="20"/>
      <c r="ZR223" s="18"/>
      <c r="ZS223" s="19"/>
      <c r="ZT223" s="28"/>
      <c r="ZU223" s="32"/>
      <c r="ZV223" s="20"/>
      <c r="ZW223" s="18"/>
      <c r="ZX223" s="19"/>
      <c r="ZY223" s="28"/>
      <c r="ZZ223" s="32"/>
      <c r="AAA223" s="20"/>
      <c r="AAB223" s="18"/>
      <c r="AAC223" s="19"/>
      <c r="AAD223" s="28"/>
      <c r="AAE223" s="32"/>
      <c r="AAF223" s="20"/>
      <c r="AAG223" s="18"/>
      <c r="AAH223" s="19"/>
      <c r="AAI223" s="28"/>
      <c r="AAJ223" s="32"/>
      <c r="AAK223" s="20"/>
      <c r="AAL223" s="18"/>
      <c r="AAM223" s="19"/>
      <c r="AAN223" s="28"/>
      <c r="AAO223" s="32"/>
      <c r="AAP223" s="20"/>
      <c r="AAQ223" s="18"/>
      <c r="AAR223" s="19"/>
      <c r="AAS223" s="28"/>
      <c r="AAT223" s="32"/>
      <c r="AAU223" s="20"/>
      <c r="AAV223" s="18"/>
      <c r="AAW223" s="19"/>
      <c r="AAX223" s="28"/>
      <c r="AAY223" s="32"/>
      <c r="AAZ223" s="20"/>
      <c r="ABA223" s="18"/>
      <c r="ABB223" s="19"/>
      <c r="ABC223" s="28"/>
      <c r="ABD223" s="32"/>
      <c r="ABE223" s="20"/>
      <c r="ABF223" s="18"/>
      <c r="ABG223" s="19"/>
      <c r="ABH223" s="28"/>
      <c r="ABI223" s="32"/>
      <c r="ABJ223" s="20"/>
      <c r="ABK223" s="18"/>
      <c r="ABL223" s="19"/>
      <c r="ABM223" s="28"/>
      <c r="ABN223" s="32"/>
      <c r="ABO223" s="20"/>
      <c r="ABP223" s="18"/>
      <c r="ABQ223" s="19"/>
      <c r="ABR223" s="28"/>
      <c r="ABS223" s="32"/>
      <c r="ABT223" s="20"/>
      <c r="ABU223" s="18"/>
      <c r="ABV223" s="19"/>
      <c r="ABW223" s="28"/>
      <c r="ABX223" s="32"/>
      <c r="ABY223" s="20"/>
      <c r="ABZ223" s="18"/>
      <c r="ACA223" s="19"/>
      <c r="ACB223" s="28"/>
      <c r="ACC223" s="32"/>
      <c r="ACD223" s="20"/>
      <c r="ACE223" s="18"/>
      <c r="ACF223" s="19"/>
      <c r="ACG223" s="28"/>
      <c r="ACH223" s="32"/>
      <c r="ACI223" s="20"/>
      <c r="ACJ223" s="18"/>
      <c r="ACK223" s="19"/>
      <c r="ACL223" s="28"/>
      <c r="ACM223" s="32"/>
      <c r="ACN223" s="20"/>
      <c r="ACO223" s="18"/>
      <c r="ACP223" s="19"/>
      <c r="ACQ223" s="28"/>
      <c r="ACR223" s="32"/>
      <c r="ACS223" s="20"/>
      <c r="ACT223" s="18"/>
      <c r="ACU223" s="19"/>
      <c r="ACV223" s="28"/>
      <c r="ACW223" s="32"/>
      <c r="ACX223" s="20"/>
      <c r="ACY223" s="18"/>
      <c r="ACZ223" s="19"/>
      <c r="ADA223" s="28"/>
      <c r="ADB223" s="32"/>
      <c r="ADC223" s="20"/>
      <c r="ADD223" s="18"/>
      <c r="ADE223" s="19"/>
      <c r="ADF223" s="28"/>
      <c r="ADG223" s="32"/>
      <c r="ADH223" s="20"/>
      <c r="ADI223" s="18"/>
      <c r="ADJ223" s="19"/>
      <c r="ADK223" s="28"/>
      <c r="ADL223" s="32"/>
      <c r="ADM223" s="20"/>
      <c r="ADN223" s="18"/>
      <c r="ADO223" s="19"/>
      <c r="ADP223" s="28"/>
      <c r="ADQ223" s="32"/>
      <c r="ADR223" s="20"/>
      <c r="ADS223" s="18"/>
      <c r="ADT223" s="19"/>
      <c r="ADU223" s="28"/>
      <c r="ADV223" s="32"/>
      <c r="ADW223" s="20"/>
      <c r="ADX223" s="18"/>
      <c r="ADY223" s="19"/>
      <c r="ADZ223" s="28"/>
      <c r="AEA223" s="32"/>
      <c r="AEB223" s="20"/>
      <c r="AEC223" s="18"/>
      <c r="AED223" s="19"/>
      <c r="AEE223" s="28"/>
      <c r="AEF223" s="32"/>
      <c r="AEG223" s="20"/>
      <c r="AEH223" s="18"/>
      <c r="AEI223" s="19"/>
      <c r="AEJ223" s="28"/>
      <c r="AEK223" s="32"/>
      <c r="AEL223" s="20"/>
      <c r="AEM223" s="18"/>
      <c r="AEN223" s="19"/>
      <c r="AEO223" s="28"/>
      <c r="AEP223" s="32"/>
      <c r="AEQ223" s="20"/>
      <c r="AER223" s="18"/>
      <c r="AES223" s="19"/>
      <c r="AET223" s="28"/>
      <c r="AEU223" s="32"/>
      <c r="AEV223" s="20"/>
      <c r="AEW223" s="18"/>
      <c r="AEX223" s="19"/>
      <c r="AEY223" s="28"/>
      <c r="AEZ223" s="32"/>
      <c r="AFA223" s="20"/>
      <c r="AFB223" s="18"/>
      <c r="AFC223" s="19"/>
      <c r="AFD223" s="28"/>
      <c r="AFE223" s="32"/>
      <c r="AFF223" s="20"/>
      <c r="AFG223" s="18"/>
      <c r="AFH223" s="19"/>
      <c r="AFI223" s="28"/>
      <c r="AFJ223" s="32"/>
      <c r="AFK223" s="20"/>
      <c r="AFL223" s="18"/>
      <c r="AFM223" s="19"/>
      <c r="AFN223" s="28"/>
      <c r="AFO223" s="32"/>
      <c r="AFP223" s="20"/>
      <c r="AFQ223" s="18"/>
      <c r="AFR223" s="19"/>
      <c r="AFS223" s="28"/>
      <c r="AFT223" s="32"/>
      <c r="AFU223" s="20"/>
      <c r="AFV223" s="18"/>
      <c r="AFW223" s="19"/>
      <c r="AFX223" s="28"/>
      <c r="AFY223" s="32"/>
      <c r="AFZ223" s="20"/>
      <c r="AGA223" s="18"/>
      <c r="AGB223" s="19"/>
      <c r="AGC223" s="28"/>
      <c r="AGD223" s="32"/>
      <c r="AGE223" s="20"/>
      <c r="AGF223" s="18"/>
      <c r="AGG223" s="19"/>
      <c r="AGH223" s="28"/>
      <c r="AGI223" s="32"/>
      <c r="AGJ223" s="20"/>
      <c r="AGK223" s="18"/>
      <c r="AGL223" s="19"/>
      <c r="AGM223" s="28"/>
      <c r="AGN223" s="32"/>
      <c r="AGO223" s="20"/>
      <c r="AGP223" s="18"/>
      <c r="AGQ223" s="19"/>
      <c r="AGR223" s="28"/>
      <c r="AGS223" s="32"/>
      <c r="AGT223" s="20"/>
      <c r="AGU223" s="18"/>
      <c r="AGV223" s="19"/>
      <c r="AGW223" s="28"/>
      <c r="AGX223" s="32"/>
      <c r="AGY223" s="20"/>
      <c r="AGZ223" s="18"/>
      <c r="AHA223" s="19"/>
      <c r="AHB223" s="28"/>
      <c r="AHC223" s="32"/>
      <c r="AHD223" s="20"/>
      <c r="AHE223" s="18"/>
      <c r="AHF223" s="19"/>
      <c r="AHG223" s="28"/>
      <c r="AHH223" s="32"/>
      <c r="AHI223" s="20"/>
      <c r="AHJ223" s="18"/>
      <c r="AHK223" s="19"/>
      <c r="AHL223" s="28"/>
      <c r="AHM223" s="32"/>
      <c r="AHN223" s="20"/>
      <c r="AHO223" s="18"/>
      <c r="AHP223" s="19"/>
      <c r="AHQ223" s="28"/>
      <c r="AHR223" s="32"/>
      <c r="AHS223" s="20"/>
      <c r="AHT223" s="18"/>
      <c r="AHU223" s="19"/>
      <c r="AHV223" s="28"/>
      <c r="AHW223" s="32"/>
      <c r="AHX223" s="20"/>
      <c r="AHY223" s="18"/>
      <c r="AHZ223" s="19"/>
      <c r="AIA223" s="28"/>
      <c r="AIB223" s="32"/>
      <c r="AIC223" s="20"/>
      <c r="AID223" s="18"/>
      <c r="AIE223" s="19"/>
      <c r="AIF223" s="28"/>
      <c r="AIG223" s="32"/>
      <c r="AIH223" s="20"/>
      <c r="AII223" s="18"/>
      <c r="AIJ223" s="19"/>
      <c r="AIK223" s="28"/>
      <c r="AIL223" s="32"/>
      <c r="AIM223" s="20"/>
      <c r="AIN223" s="18"/>
      <c r="AIO223" s="19"/>
      <c r="AIP223" s="28"/>
      <c r="AIQ223" s="32"/>
      <c r="AIR223" s="20"/>
      <c r="AIS223" s="18"/>
      <c r="AIT223" s="19"/>
      <c r="AIU223" s="28"/>
      <c r="AIV223" s="32"/>
      <c r="AIW223" s="20"/>
      <c r="AIX223" s="18"/>
      <c r="AIY223" s="19"/>
      <c r="AIZ223" s="28"/>
      <c r="AJA223" s="32"/>
      <c r="AJB223" s="20"/>
      <c r="AJC223" s="18"/>
      <c r="AJD223" s="19"/>
      <c r="AJE223" s="28"/>
      <c r="AJF223" s="32"/>
      <c r="AJG223" s="20"/>
      <c r="AJH223" s="18"/>
      <c r="AJI223" s="19"/>
      <c r="AJJ223" s="28"/>
      <c r="AJK223" s="32"/>
      <c r="AJL223" s="20"/>
      <c r="AJM223" s="18"/>
      <c r="AJN223" s="19"/>
      <c r="AJO223" s="28"/>
      <c r="AJP223" s="32"/>
      <c r="AJQ223" s="20"/>
      <c r="AJR223" s="18"/>
      <c r="AJS223" s="19"/>
      <c r="AJT223" s="28"/>
      <c r="AJU223" s="32"/>
      <c r="AJV223" s="20"/>
      <c r="AJW223" s="18"/>
      <c r="AJX223" s="19"/>
      <c r="AJY223" s="28"/>
      <c r="AJZ223" s="32"/>
      <c r="AKA223" s="20"/>
      <c r="AKB223" s="18"/>
      <c r="AKC223" s="19"/>
      <c r="AKD223" s="28"/>
      <c r="AKE223" s="32"/>
      <c r="AKF223" s="20"/>
      <c r="AKG223" s="18"/>
      <c r="AKH223" s="19"/>
      <c r="AKI223" s="28"/>
      <c r="AKJ223" s="32"/>
      <c r="AKK223" s="20"/>
      <c r="AKL223" s="18"/>
      <c r="AKM223" s="19"/>
      <c r="AKN223" s="28"/>
      <c r="AKO223" s="32"/>
      <c r="AKP223" s="20"/>
      <c r="AKQ223" s="18"/>
      <c r="AKR223" s="19"/>
      <c r="AKS223" s="28"/>
      <c r="AKT223" s="32"/>
      <c r="AKU223" s="20"/>
      <c r="AKV223" s="18"/>
      <c r="AKW223" s="19"/>
      <c r="AKX223" s="28"/>
      <c r="AKY223" s="32"/>
      <c r="AKZ223" s="20"/>
      <c r="ALA223" s="18"/>
      <c r="ALB223" s="19"/>
      <c r="ALC223" s="28"/>
      <c r="ALD223" s="32"/>
      <c r="ALE223" s="20"/>
      <c r="ALF223" s="18"/>
      <c r="ALG223" s="19"/>
      <c r="ALH223" s="28"/>
      <c r="ALI223" s="32"/>
      <c r="ALJ223" s="20"/>
      <c r="ALK223" s="18"/>
      <c r="ALL223" s="19"/>
      <c r="ALM223" s="28"/>
      <c r="ALN223" s="32"/>
      <c r="ALO223" s="20"/>
      <c r="ALP223" s="18"/>
      <c r="ALQ223" s="19"/>
      <c r="ALR223" s="28"/>
      <c r="ALS223" s="32"/>
      <c r="ALT223" s="20"/>
      <c r="ALU223" s="18"/>
      <c r="ALV223" s="19"/>
      <c r="ALW223" s="28"/>
      <c r="ALX223" s="32"/>
      <c r="ALY223" s="20"/>
      <c r="ALZ223" s="18"/>
      <c r="AMA223" s="19"/>
      <c r="AMB223" s="28"/>
      <c r="AMC223" s="32"/>
      <c r="AMD223" s="20"/>
      <c r="AME223" s="18"/>
      <c r="AMF223" s="19"/>
      <c r="AMG223" s="28"/>
      <c r="AMH223" s="32"/>
      <c r="AMI223" s="20"/>
      <c r="AMJ223" s="18"/>
      <c r="AMK223" s="19"/>
      <c r="AML223" s="28"/>
      <c r="AMM223" s="32"/>
      <c r="AMN223" s="20"/>
      <c r="AMO223" s="18"/>
      <c r="AMP223" s="19"/>
      <c r="AMQ223" s="28"/>
      <c r="AMR223" s="32"/>
      <c r="AMS223" s="20"/>
      <c r="AMT223" s="18"/>
      <c r="AMU223" s="19"/>
      <c r="AMV223" s="28"/>
      <c r="AMW223" s="32"/>
      <c r="AMX223" s="20"/>
      <c r="AMY223" s="18"/>
      <c r="AMZ223" s="19"/>
      <c r="ANA223" s="28"/>
      <c r="ANB223" s="32"/>
      <c r="ANC223" s="20"/>
      <c r="AND223" s="18"/>
      <c r="ANE223" s="19"/>
      <c r="ANF223" s="28"/>
      <c r="ANG223" s="32"/>
      <c r="ANH223" s="20"/>
      <c r="ANI223" s="18"/>
      <c r="ANJ223" s="19"/>
      <c r="ANK223" s="28"/>
      <c r="ANL223" s="32"/>
      <c r="ANM223" s="20"/>
      <c r="ANN223" s="18"/>
      <c r="ANO223" s="19"/>
      <c r="ANP223" s="28"/>
      <c r="ANQ223" s="32"/>
      <c r="ANR223" s="20"/>
      <c r="ANS223" s="18"/>
      <c r="ANT223" s="19"/>
      <c r="ANU223" s="28"/>
      <c r="ANV223" s="32"/>
      <c r="ANW223" s="20"/>
      <c r="ANX223" s="18"/>
      <c r="ANY223" s="19"/>
      <c r="ANZ223" s="28"/>
      <c r="AOA223" s="32"/>
      <c r="AOB223" s="20"/>
      <c r="AOC223" s="18"/>
      <c r="AOD223" s="19"/>
      <c r="AOE223" s="28"/>
      <c r="AOF223" s="32"/>
      <c r="AOG223" s="20"/>
      <c r="AOH223" s="18"/>
      <c r="AOI223" s="19"/>
      <c r="AOJ223" s="28"/>
      <c r="AOK223" s="32"/>
      <c r="AOL223" s="20"/>
      <c r="AOM223" s="18"/>
      <c r="AON223" s="19"/>
      <c r="AOO223" s="28"/>
      <c r="AOP223" s="32"/>
      <c r="AOQ223" s="20"/>
      <c r="AOR223" s="18"/>
      <c r="AOS223" s="19"/>
      <c r="AOT223" s="28"/>
      <c r="AOU223" s="32"/>
      <c r="AOV223" s="20"/>
      <c r="AOW223" s="18"/>
      <c r="AOX223" s="19"/>
      <c r="AOY223" s="28"/>
      <c r="AOZ223" s="32"/>
      <c r="APA223" s="20"/>
      <c r="APB223" s="18"/>
      <c r="APC223" s="19"/>
      <c r="APD223" s="28"/>
      <c r="APE223" s="32"/>
      <c r="APF223" s="20"/>
      <c r="APG223" s="18"/>
      <c r="APH223" s="19"/>
      <c r="API223" s="28"/>
      <c r="APJ223" s="32"/>
      <c r="APK223" s="20"/>
      <c r="APL223" s="18"/>
      <c r="APM223" s="19"/>
      <c r="APN223" s="28"/>
      <c r="APO223" s="32"/>
      <c r="APP223" s="20"/>
      <c r="APQ223" s="18"/>
      <c r="APR223" s="19"/>
      <c r="APS223" s="28"/>
      <c r="APT223" s="32"/>
      <c r="APU223" s="20"/>
      <c r="APV223" s="18"/>
      <c r="APW223" s="19"/>
      <c r="APX223" s="28"/>
      <c r="APY223" s="32"/>
      <c r="APZ223" s="20"/>
      <c r="AQA223" s="18"/>
      <c r="AQB223" s="19"/>
      <c r="AQC223" s="28"/>
      <c r="AQD223" s="32"/>
      <c r="AQE223" s="20"/>
      <c r="AQF223" s="18"/>
      <c r="AQG223" s="19"/>
      <c r="AQH223" s="28"/>
      <c r="AQI223" s="32"/>
      <c r="AQJ223" s="20"/>
      <c r="AQK223" s="18"/>
      <c r="AQL223" s="19"/>
      <c r="AQM223" s="28"/>
      <c r="AQN223" s="32"/>
      <c r="AQO223" s="20"/>
      <c r="AQP223" s="18"/>
      <c r="AQQ223" s="19"/>
      <c r="AQR223" s="28"/>
      <c r="AQS223" s="32"/>
      <c r="AQT223" s="20"/>
      <c r="AQU223" s="18"/>
      <c r="AQV223" s="19"/>
      <c r="AQW223" s="28"/>
      <c r="AQX223" s="32"/>
      <c r="AQY223" s="20"/>
      <c r="AQZ223" s="18"/>
      <c r="ARA223" s="19"/>
      <c r="ARB223" s="28"/>
      <c r="ARC223" s="32"/>
      <c r="ARD223" s="20"/>
      <c r="ARE223" s="18"/>
      <c r="ARF223" s="19"/>
      <c r="ARG223" s="28"/>
      <c r="ARH223" s="32"/>
      <c r="ARI223" s="20"/>
      <c r="ARJ223" s="18"/>
      <c r="ARK223" s="19"/>
      <c r="ARL223" s="28"/>
      <c r="ARM223" s="32"/>
      <c r="ARN223" s="20"/>
      <c r="ARO223" s="18"/>
      <c r="ARP223" s="19"/>
      <c r="ARQ223" s="28"/>
      <c r="ARR223" s="32"/>
      <c r="ARS223" s="20"/>
      <c r="ART223" s="18"/>
      <c r="ARU223" s="19"/>
      <c r="ARV223" s="28"/>
      <c r="ARW223" s="32"/>
      <c r="ARX223" s="20"/>
      <c r="ARY223" s="18"/>
      <c r="ARZ223" s="19"/>
      <c r="ASA223" s="28"/>
      <c r="ASB223" s="32"/>
      <c r="ASC223" s="20"/>
      <c r="ASD223" s="18"/>
      <c r="ASE223" s="19"/>
      <c r="ASF223" s="28"/>
      <c r="ASG223" s="32"/>
      <c r="ASH223" s="20"/>
      <c r="ASI223" s="18"/>
      <c r="ASJ223" s="19"/>
      <c r="ASK223" s="28"/>
      <c r="ASL223" s="32"/>
      <c r="ASM223" s="20"/>
      <c r="ASN223" s="18"/>
      <c r="ASO223" s="19"/>
      <c r="ASP223" s="28"/>
      <c r="ASQ223" s="32"/>
      <c r="ASR223" s="20"/>
      <c r="ASS223" s="18"/>
      <c r="AST223" s="19"/>
      <c r="ASU223" s="28"/>
      <c r="ASV223" s="32"/>
      <c r="ASW223" s="20"/>
      <c r="ASX223" s="18"/>
      <c r="ASY223" s="19"/>
      <c r="ASZ223" s="28"/>
      <c r="ATA223" s="32"/>
      <c r="ATB223" s="20"/>
      <c r="ATC223" s="18"/>
      <c r="ATD223" s="19"/>
      <c r="ATE223" s="28"/>
      <c r="ATF223" s="32"/>
      <c r="ATG223" s="20"/>
      <c r="ATH223" s="18"/>
      <c r="ATI223" s="19"/>
      <c r="ATJ223" s="28"/>
      <c r="ATK223" s="32"/>
      <c r="ATL223" s="20"/>
      <c r="ATM223" s="18"/>
      <c r="ATN223" s="19"/>
      <c r="ATO223" s="28"/>
      <c r="ATP223" s="32"/>
      <c r="ATQ223" s="20"/>
      <c r="ATR223" s="18"/>
      <c r="ATS223" s="19"/>
      <c r="ATT223" s="28"/>
      <c r="ATU223" s="32"/>
      <c r="ATV223" s="20"/>
      <c r="ATW223" s="18"/>
      <c r="ATX223" s="19"/>
      <c r="ATY223" s="28"/>
      <c r="ATZ223" s="32"/>
      <c r="AUA223" s="20"/>
      <c r="AUB223" s="18"/>
      <c r="AUC223" s="19"/>
      <c r="AUD223" s="28"/>
      <c r="AUE223" s="32"/>
      <c r="AUF223" s="20"/>
      <c r="AUG223" s="18"/>
      <c r="AUH223" s="19"/>
      <c r="AUI223" s="28"/>
      <c r="AUJ223" s="32"/>
      <c r="AUK223" s="20"/>
      <c r="AUL223" s="18"/>
      <c r="AUM223" s="19"/>
      <c r="AUN223" s="28"/>
      <c r="AUO223" s="32"/>
      <c r="AUP223" s="20"/>
      <c r="AUQ223" s="18"/>
      <c r="AUR223" s="19"/>
      <c r="AUS223" s="28"/>
      <c r="AUT223" s="32"/>
      <c r="AUU223" s="20"/>
      <c r="AUV223" s="18"/>
      <c r="AUW223" s="19"/>
      <c r="AUX223" s="28"/>
      <c r="AUY223" s="32"/>
      <c r="AUZ223" s="20"/>
      <c r="AVA223" s="18"/>
      <c r="AVB223" s="19"/>
      <c r="AVC223" s="28"/>
      <c r="AVD223" s="32"/>
      <c r="AVE223" s="20"/>
      <c r="AVF223" s="18"/>
      <c r="AVG223" s="19"/>
      <c r="AVH223" s="28"/>
      <c r="AVI223" s="32"/>
      <c r="AVJ223" s="20"/>
      <c r="AVK223" s="18"/>
      <c r="AVL223" s="19"/>
      <c r="AVM223" s="28"/>
      <c r="AVN223" s="32"/>
      <c r="AVO223" s="20"/>
      <c r="AVP223" s="18"/>
      <c r="AVQ223" s="19"/>
      <c r="AVR223" s="28"/>
      <c r="AVS223" s="32"/>
      <c r="AVT223" s="20"/>
      <c r="AVU223" s="18"/>
      <c r="AVV223" s="19"/>
      <c r="AVW223" s="28"/>
      <c r="AVX223" s="32"/>
      <c r="AVY223" s="20"/>
      <c r="AVZ223" s="18"/>
      <c r="AWA223" s="19"/>
      <c r="AWB223" s="28"/>
      <c r="AWC223" s="32"/>
      <c r="AWD223" s="20"/>
      <c r="AWE223" s="18"/>
      <c r="AWF223" s="19"/>
      <c r="AWG223" s="28"/>
      <c r="AWH223" s="32"/>
      <c r="AWI223" s="20"/>
      <c r="AWJ223" s="18"/>
      <c r="AWK223" s="19"/>
      <c r="AWL223" s="28"/>
      <c r="AWM223" s="32"/>
      <c r="AWN223" s="20"/>
      <c r="AWO223" s="18"/>
      <c r="AWP223" s="19"/>
      <c r="AWQ223" s="28"/>
      <c r="AWR223" s="32"/>
      <c r="AWS223" s="20"/>
      <c r="AWT223" s="18"/>
      <c r="AWU223" s="19"/>
      <c r="AWV223" s="28"/>
      <c r="AWW223" s="32"/>
      <c r="AWX223" s="20"/>
      <c r="AWY223" s="18"/>
      <c r="AWZ223" s="19"/>
      <c r="AXA223" s="28"/>
      <c r="AXB223" s="32"/>
      <c r="AXC223" s="20"/>
      <c r="AXD223" s="18"/>
      <c r="AXE223" s="19"/>
      <c r="AXF223" s="28"/>
      <c r="AXG223" s="32"/>
      <c r="AXH223" s="20"/>
      <c r="AXI223" s="18"/>
      <c r="AXJ223" s="19"/>
      <c r="AXK223" s="28"/>
      <c r="AXL223" s="32"/>
      <c r="AXM223" s="20"/>
      <c r="AXN223" s="18"/>
      <c r="AXO223" s="19"/>
      <c r="AXP223" s="28"/>
      <c r="AXQ223" s="32"/>
      <c r="AXR223" s="20"/>
      <c r="AXS223" s="18"/>
      <c r="AXT223" s="19"/>
      <c r="AXU223" s="28"/>
      <c r="AXV223" s="32"/>
      <c r="AXW223" s="20"/>
      <c r="AXX223" s="18"/>
      <c r="AXY223" s="19"/>
      <c r="AXZ223" s="28"/>
      <c r="AYA223" s="32"/>
      <c r="AYB223" s="20"/>
      <c r="AYC223" s="18"/>
      <c r="AYD223" s="19"/>
      <c r="AYE223" s="28"/>
      <c r="AYF223" s="32"/>
      <c r="AYG223" s="20"/>
      <c r="AYH223" s="18"/>
      <c r="AYI223" s="19"/>
      <c r="AYJ223" s="28"/>
      <c r="AYK223" s="32"/>
      <c r="AYL223" s="20"/>
      <c r="AYM223" s="18"/>
      <c r="AYN223" s="19"/>
      <c r="AYO223" s="28"/>
      <c r="AYP223" s="32"/>
      <c r="AYQ223" s="20"/>
      <c r="AYR223" s="18"/>
      <c r="AYS223" s="19"/>
      <c r="AYT223" s="28"/>
      <c r="AYU223" s="32"/>
      <c r="AYV223" s="20"/>
      <c r="AYW223" s="18"/>
      <c r="AYX223" s="19"/>
      <c r="AYY223" s="28"/>
      <c r="AYZ223" s="32"/>
      <c r="AZA223" s="20"/>
      <c r="AZB223" s="18"/>
      <c r="AZC223" s="19"/>
      <c r="AZD223" s="28"/>
      <c r="AZE223" s="32"/>
      <c r="AZF223" s="20"/>
      <c r="AZG223" s="18"/>
      <c r="AZH223" s="19"/>
      <c r="AZI223" s="28"/>
      <c r="AZJ223" s="32"/>
      <c r="AZK223" s="20"/>
      <c r="AZL223" s="18"/>
      <c r="AZM223" s="19"/>
      <c r="AZN223" s="28"/>
      <c r="AZO223" s="32"/>
      <c r="AZP223" s="20"/>
      <c r="AZQ223" s="18"/>
      <c r="AZR223" s="19"/>
      <c r="AZS223" s="28"/>
      <c r="AZT223" s="32"/>
      <c r="AZU223" s="20"/>
      <c r="AZV223" s="18"/>
      <c r="AZW223" s="19"/>
      <c r="AZX223" s="28"/>
      <c r="AZY223" s="32"/>
      <c r="AZZ223" s="20"/>
      <c r="BAA223" s="18"/>
      <c r="BAB223" s="19"/>
      <c r="BAC223" s="28"/>
      <c r="BAD223" s="32"/>
      <c r="BAE223" s="20"/>
      <c r="BAF223" s="18"/>
      <c r="BAG223" s="19"/>
      <c r="BAH223" s="28"/>
      <c r="BAI223" s="32"/>
      <c r="BAJ223" s="20"/>
      <c r="BAK223" s="18"/>
      <c r="BAL223" s="19"/>
      <c r="BAM223" s="28"/>
      <c r="BAN223" s="32"/>
      <c r="BAO223" s="20"/>
      <c r="BAP223" s="18"/>
      <c r="BAQ223" s="19"/>
      <c r="BAR223" s="28"/>
      <c r="BAS223" s="32"/>
      <c r="BAT223" s="20"/>
      <c r="BAU223" s="18"/>
      <c r="BAV223" s="19"/>
      <c r="BAW223" s="28"/>
      <c r="BAX223" s="32"/>
      <c r="BAY223" s="20"/>
      <c r="BAZ223" s="18"/>
      <c r="BBA223" s="19"/>
      <c r="BBB223" s="28"/>
      <c r="BBC223" s="32"/>
      <c r="BBD223" s="20"/>
      <c r="BBE223" s="18"/>
      <c r="BBF223" s="19"/>
      <c r="BBG223" s="28"/>
      <c r="BBH223" s="32"/>
      <c r="BBI223" s="20"/>
      <c r="BBJ223" s="18"/>
      <c r="BBK223" s="19"/>
      <c r="BBL223" s="28"/>
      <c r="BBM223" s="32"/>
      <c r="BBN223" s="20"/>
      <c r="BBO223" s="18"/>
      <c r="BBP223" s="19"/>
      <c r="BBQ223" s="28"/>
      <c r="BBR223" s="32"/>
      <c r="BBS223" s="20"/>
      <c r="BBT223" s="18"/>
      <c r="BBU223" s="19"/>
      <c r="BBV223" s="28"/>
      <c r="BBW223" s="32"/>
      <c r="BBX223" s="20"/>
      <c r="BBY223" s="18"/>
      <c r="BBZ223" s="19"/>
      <c r="BCA223" s="28"/>
      <c r="BCB223" s="32"/>
      <c r="BCC223" s="20"/>
      <c r="BCD223" s="18"/>
      <c r="BCE223" s="19"/>
      <c r="BCF223" s="28"/>
      <c r="BCG223" s="32"/>
      <c r="BCH223" s="20"/>
      <c r="BCI223" s="18"/>
      <c r="BCJ223" s="19"/>
      <c r="BCK223" s="28"/>
      <c r="BCL223" s="32"/>
      <c r="BCM223" s="20"/>
      <c r="BCN223" s="18"/>
      <c r="BCO223" s="19"/>
      <c r="BCP223" s="28"/>
      <c r="BCQ223" s="32"/>
      <c r="BCR223" s="20"/>
      <c r="BCS223" s="18"/>
      <c r="BCT223" s="19"/>
      <c r="BCU223" s="28"/>
      <c r="BCV223" s="32"/>
      <c r="BCW223" s="20"/>
      <c r="BCX223" s="18"/>
      <c r="BCY223" s="19"/>
      <c r="BCZ223" s="28"/>
      <c r="BDA223" s="32"/>
      <c r="BDB223" s="20"/>
      <c r="BDC223" s="18"/>
      <c r="BDD223" s="19"/>
      <c r="BDE223" s="28"/>
      <c r="BDF223" s="32"/>
      <c r="BDG223" s="20"/>
      <c r="BDH223" s="18"/>
      <c r="BDI223" s="19"/>
      <c r="BDJ223" s="28"/>
      <c r="BDK223" s="32"/>
      <c r="BDL223" s="20"/>
      <c r="BDM223" s="18"/>
      <c r="BDN223" s="19"/>
      <c r="BDO223" s="28"/>
      <c r="BDP223" s="32"/>
      <c r="BDQ223" s="20"/>
      <c r="BDR223" s="18"/>
      <c r="BDS223" s="19"/>
      <c r="BDT223" s="28"/>
      <c r="BDU223" s="32"/>
      <c r="BDV223" s="20"/>
      <c r="BDW223" s="18"/>
      <c r="BDX223" s="19"/>
      <c r="BDY223" s="28"/>
      <c r="BDZ223" s="32"/>
      <c r="BEA223" s="20"/>
      <c r="BEB223" s="18"/>
      <c r="BEC223" s="19"/>
      <c r="BED223" s="28"/>
      <c r="BEE223" s="32"/>
      <c r="BEF223" s="20"/>
      <c r="BEG223" s="18"/>
      <c r="BEH223" s="19"/>
      <c r="BEI223" s="28"/>
      <c r="BEJ223" s="32"/>
      <c r="BEK223" s="20"/>
      <c r="BEL223" s="18"/>
      <c r="BEM223" s="19"/>
      <c r="BEN223" s="28"/>
      <c r="BEO223" s="32"/>
      <c r="BEP223" s="20"/>
      <c r="BEQ223" s="18"/>
      <c r="BER223" s="19"/>
      <c r="BES223" s="28"/>
      <c r="BET223" s="32"/>
      <c r="BEU223" s="20"/>
      <c r="BEV223" s="18"/>
      <c r="BEW223" s="19"/>
      <c r="BEX223" s="28"/>
      <c r="BEY223" s="32"/>
      <c r="BEZ223" s="20"/>
      <c r="BFA223" s="18"/>
      <c r="BFB223" s="19"/>
      <c r="BFC223" s="28"/>
      <c r="BFD223" s="32"/>
      <c r="BFE223" s="20"/>
      <c r="BFF223" s="18"/>
      <c r="BFG223" s="19"/>
      <c r="BFH223" s="28"/>
      <c r="BFI223" s="32"/>
      <c r="BFJ223" s="20"/>
      <c r="BFK223" s="18"/>
      <c r="BFL223" s="19"/>
      <c r="BFM223" s="28"/>
      <c r="BFN223" s="32"/>
      <c r="BFO223" s="20"/>
      <c r="BFP223" s="18"/>
      <c r="BFQ223" s="19"/>
      <c r="BFR223" s="28"/>
      <c r="BFS223" s="32"/>
      <c r="BFT223" s="20"/>
      <c r="BFU223" s="18"/>
      <c r="BFV223" s="19"/>
      <c r="BFW223" s="28"/>
      <c r="BFX223" s="32"/>
      <c r="BFY223" s="20"/>
      <c r="BFZ223" s="18"/>
      <c r="BGA223" s="19"/>
      <c r="BGB223" s="28"/>
      <c r="BGC223" s="32"/>
      <c r="BGD223" s="20"/>
      <c r="BGE223" s="18"/>
      <c r="BGF223" s="19"/>
      <c r="BGG223" s="28"/>
      <c r="BGH223" s="32"/>
      <c r="BGI223" s="20"/>
      <c r="BGJ223" s="18"/>
      <c r="BGK223" s="19"/>
      <c r="BGL223" s="28"/>
      <c r="BGM223" s="32"/>
      <c r="BGN223" s="20"/>
      <c r="BGO223" s="18"/>
      <c r="BGP223" s="19"/>
      <c r="BGQ223" s="28"/>
      <c r="BGR223" s="32"/>
      <c r="BGS223" s="20"/>
      <c r="BGT223" s="18"/>
      <c r="BGU223" s="19"/>
      <c r="BGV223" s="28"/>
      <c r="BGW223" s="32"/>
      <c r="BGX223" s="20"/>
      <c r="BGY223" s="18"/>
      <c r="BGZ223" s="19"/>
      <c r="BHA223" s="28"/>
      <c r="BHB223" s="32"/>
      <c r="BHC223" s="20"/>
      <c r="BHD223" s="18"/>
      <c r="BHE223" s="19"/>
      <c r="BHF223" s="28"/>
      <c r="BHG223" s="32"/>
      <c r="BHH223" s="20"/>
      <c r="BHI223" s="18"/>
      <c r="BHJ223" s="19"/>
      <c r="BHK223" s="28"/>
      <c r="BHL223" s="32"/>
      <c r="BHM223" s="20"/>
      <c r="BHN223" s="18"/>
      <c r="BHO223" s="19"/>
      <c r="BHP223" s="28"/>
      <c r="BHQ223" s="32"/>
      <c r="BHR223" s="20"/>
      <c r="BHS223" s="18"/>
      <c r="BHT223" s="19"/>
      <c r="BHU223" s="28"/>
      <c r="BHV223" s="32"/>
      <c r="BHW223" s="20"/>
      <c r="BHX223" s="18"/>
      <c r="BHY223" s="19"/>
      <c r="BHZ223" s="28"/>
      <c r="BIA223" s="32"/>
      <c r="BIB223" s="20"/>
      <c r="BIC223" s="18"/>
      <c r="BID223" s="19"/>
      <c r="BIE223" s="28"/>
      <c r="BIF223" s="32"/>
      <c r="BIG223" s="20"/>
      <c r="BIH223" s="18"/>
      <c r="BII223" s="19"/>
      <c r="BIJ223" s="28"/>
      <c r="BIK223" s="32"/>
      <c r="BIL223" s="20"/>
      <c r="BIM223" s="18"/>
      <c r="BIN223" s="19"/>
      <c r="BIO223" s="28"/>
      <c r="BIP223" s="32"/>
      <c r="BIQ223" s="20"/>
      <c r="BIR223" s="18"/>
      <c r="BIS223" s="19"/>
      <c r="BIT223" s="28"/>
      <c r="BIU223" s="32"/>
      <c r="BIV223" s="20"/>
      <c r="BIW223" s="18"/>
      <c r="BIX223" s="19"/>
      <c r="BIY223" s="28"/>
      <c r="BIZ223" s="32"/>
      <c r="BJA223" s="20"/>
      <c r="BJB223" s="18"/>
      <c r="BJC223" s="19"/>
      <c r="BJD223" s="28"/>
      <c r="BJE223" s="32"/>
      <c r="BJF223" s="20"/>
      <c r="BJG223" s="18"/>
      <c r="BJH223" s="19"/>
      <c r="BJI223" s="28"/>
      <c r="BJJ223" s="32"/>
      <c r="BJK223" s="20"/>
      <c r="BJL223" s="18"/>
      <c r="BJM223" s="19"/>
      <c r="BJN223" s="28"/>
      <c r="BJO223" s="32"/>
      <c r="BJP223" s="20"/>
      <c r="BJQ223" s="18"/>
      <c r="BJR223" s="19"/>
      <c r="BJS223" s="28"/>
      <c r="BJT223" s="32"/>
      <c r="BJU223" s="20"/>
      <c r="BJV223" s="18"/>
      <c r="BJW223" s="19"/>
      <c r="BJX223" s="28"/>
      <c r="BJY223" s="32"/>
      <c r="BJZ223" s="20"/>
      <c r="BKA223" s="18"/>
      <c r="BKB223" s="19"/>
      <c r="BKC223" s="28"/>
      <c r="BKD223" s="32"/>
      <c r="BKE223" s="20"/>
      <c r="BKF223" s="18"/>
      <c r="BKG223" s="19"/>
      <c r="BKH223" s="28"/>
      <c r="BKI223" s="32"/>
      <c r="BKJ223" s="20"/>
      <c r="BKK223" s="18"/>
      <c r="BKL223" s="19"/>
      <c r="BKM223" s="28"/>
      <c r="BKN223" s="32"/>
      <c r="BKO223" s="20"/>
      <c r="BKP223" s="18"/>
      <c r="BKQ223" s="19"/>
      <c r="BKR223" s="28"/>
      <c r="BKS223" s="32"/>
      <c r="BKT223" s="20"/>
      <c r="BKU223" s="18"/>
      <c r="BKV223" s="19"/>
      <c r="BKW223" s="28"/>
      <c r="BKX223" s="32"/>
      <c r="BKY223" s="20"/>
      <c r="BKZ223" s="18"/>
      <c r="BLA223" s="19"/>
      <c r="BLB223" s="28"/>
      <c r="BLC223" s="32"/>
      <c r="BLD223" s="20"/>
      <c r="BLE223" s="18"/>
      <c r="BLF223" s="19"/>
      <c r="BLG223" s="28"/>
      <c r="BLH223" s="32"/>
      <c r="BLI223" s="20"/>
      <c r="BLJ223" s="18"/>
      <c r="BLK223" s="19"/>
      <c r="BLL223" s="28"/>
      <c r="BLM223" s="32"/>
      <c r="BLN223" s="20"/>
      <c r="BLO223" s="18"/>
      <c r="BLP223" s="19"/>
      <c r="BLQ223" s="28"/>
      <c r="BLR223" s="32"/>
      <c r="BLS223" s="20"/>
      <c r="BLT223" s="18"/>
      <c r="BLU223" s="19"/>
      <c r="BLV223" s="28"/>
      <c r="BLW223" s="32"/>
      <c r="BLX223" s="20"/>
      <c r="BLY223" s="18"/>
      <c r="BLZ223" s="19"/>
      <c r="BMA223" s="28"/>
      <c r="BMB223" s="32"/>
      <c r="BMC223" s="20"/>
      <c r="BMD223" s="18"/>
      <c r="BME223" s="19"/>
      <c r="BMF223" s="28"/>
      <c r="BMG223" s="32"/>
      <c r="BMH223" s="20"/>
      <c r="BMI223" s="18"/>
      <c r="BMJ223" s="19"/>
      <c r="BMK223" s="28"/>
      <c r="BML223" s="32"/>
      <c r="BMM223" s="20"/>
      <c r="BMN223" s="18"/>
      <c r="BMO223" s="19"/>
      <c r="BMP223" s="28"/>
      <c r="BMQ223" s="32"/>
      <c r="BMR223" s="20"/>
      <c r="BMS223" s="18"/>
      <c r="BMT223" s="19"/>
      <c r="BMU223" s="28"/>
      <c r="BMV223" s="32"/>
      <c r="BMW223" s="20"/>
      <c r="BMX223" s="18"/>
      <c r="BMY223" s="19"/>
      <c r="BMZ223" s="28"/>
      <c r="BNA223" s="32"/>
      <c r="BNB223" s="20"/>
      <c r="BNC223" s="18"/>
      <c r="BND223" s="19"/>
      <c r="BNE223" s="28"/>
      <c r="BNF223" s="32"/>
      <c r="BNG223" s="20"/>
      <c r="BNH223" s="18"/>
      <c r="BNI223" s="19"/>
      <c r="BNJ223" s="28"/>
      <c r="BNK223" s="32"/>
      <c r="BNL223" s="20"/>
      <c r="BNM223" s="18"/>
      <c r="BNN223" s="19"/>
      <c r="BNO223" s="28"/>
      <c r="BNP223" s="32"/>
      <c r="BNQ223" s="20"/>
      <c r="BNR223" s="18"/>
      <c r="BNS223" s="19"/>
      <c r="BNT223" s="28"/>
      <c r="BNU223" s="32"/>
      <c r="BNV223" s="20"/>
      <c r="BNW223" s="18"/>
      <c r="BNX223" s="19"/>
      <c r="BNY223" s="28"/>
      <c r="BNZ223" s="32"/>
      <c r="BOA223" s="20"/>
      <c r="BOB223" s="18"/>
      <c r="BOC223" s="19"/>
      <c r="BOD223" s="28"/>
      <c r="BOE223" s="32"/>
      <c r="BOF223" s="20"/>
      <c r="BOG223" s="18"/>
      <c r="BOH223" s="19"/>
      <c r="BOI223" s="28"/>
      <c r="BOJ223" s="32"/>
      <c r="BOK223" s="20"/>
      <c r="BOL223" s="18"/>
      <c r="BOM223" s="19"/>
      <c r="BON223" s="28"/>
      <c r="BOO223" s="32"/>
      <c r="BOP223" s="20"/>
      <c r="BOQ223" s="18"/>
      <c r="BOR223" s="19"/>
      <c r="BOS223" s="28"/>
      <c r="BOT223" s="32"/>
      <c r="BOU223" s="20"/>
      <c r="BOV223" s="18"/>
      <c r="BOW223" s="19"/>
      <c r="BOX223" s="28"/>
      <c r="BOY223" s="32"/>
      <c r="BOZ223" s="20"/>
      <c r="BPA223" s="18"/>
      <c r="BPB223" s="19"/>
      <c r="BPC223" s="28"/>
      <c r="BPD223" s="32"/>
      <c r="BPE223" s="20"/>
      <c r="BPF223" s="18"/>
      <c r="BPG223" s="19"/>
      <c r="BPH223" s="28"/>
      <c r="BPI223" s="32"/>
      <c r="BPJ223" s="20"/>
      <c r="BPK223" s="18"/>
      <c r="BPL223" s="19"/>
      <c r="BPM223" s="28"/>
      <c r="BPN223" s="32"/>
      <c r="BPO223" s="20"/>
      <c r="BPP223" s="18"/>
      <c r="BPQ223" s="19"/>
      <c r="BPR223" s="28"/>
      <c r="BPS223" s="32"/>
      <c r="BPT223" s="20"/>
      <c r="BPU223" s="18"/>
      <c r="BPV223" s="19"/>
      <c r="BPW223" s="28"/>
      <c r="BPX223" s="32"/>
      <c r="BPY223" s="20"/>
      <c r="BPZ223" s="18"/>
      <c r="BQA223" s="19"/>
      <c r="BQB223" s="28"/>
      <c r="BQC223" s="32"/>
      <c r="BQD223" s="20"/>
      <c r="BQE223" s="18"/>
      <c r="BQF223" s="19"/>
      <c r="BQG223" s="28"/>
      <c r="BQH223" s="32"/>
      <c r="BQI223" s="20"/>
      <c r="BQJ223" s="18"/>
      <c r="BQK223" s="19"/>
      <c r="BQL223" s="28"/>
      <c r="BQM223" s="32"/>
      <c r="BQN223" s="20"/>
      <c r="BQO223" s="18"/>
      <c r="BQP223" s="19"/>
      <c r="BQQ223" s="28"/>
      <c r="BQR223" s="32"/>
      <c r="BQS223" s="20"/>
      <c r="BQT223" s="18"/>
      <c r="BQU223" s="19"/>
      <c r="BQV223" s="28"/>
      <c r="BQW223" s="32"/>
      <c r="BQX223" s="20"/>
      <c r="BQY223" s="18"/>
      <c r="BQZ223" s="19"/>
      <c r="BRA223" s="28"/>
      <c r="BRB223" s="32"/>
      <c r="BRC223" s="20"/>
      <c r="BRD223" s="18"/>
      <c r="BRE223" s="19"/>
      <c r="BRF223" s="28"/>
      <c r="BRG223" s="32"/>
      <c r="BRH223" s="20"/>
      <c r="BRI223" s="18"/>
      <c r="BRJ223" s="19"/>
      <c r="BRK223" s="28"/>
      <c r="BRL223" s="32"/>
      <c r="BRM223" s="20"/>
      <c r="BRN223" s="18"/>
      <c r="BRO223" s="19"/>
      <c r="BRP223" s="28"/>
      <c r="BRQ223" s="32"/>
      <c r="BRR223" s="20"/>
      <c r="BRS223" s="18"/>
      <c r="BRT223" s="19"/>
      <c r="BRU223" s="28"/>
      <c r="BRV223" s="32"/>
      <c r="BRW223" s="20"/>
      <c r="BRX223" s="18"/>
      <c r="BRY223" s="19"/>
      <c r="BRZ223" s="28"/>
      <c r="BSA223" s="32"/>
      <c r="BSB223" s="20"/>
      <c r="BSC223" s="18"/>
      <c r="BSD223" s="19"/>
      <c r="BSE223" s="28"/>
      <c r="BSF223" s="32"/>
      <c r="BSG223" s="20"/>
      <c r="BSH223" s="18"/>
      <c r="BSI223" s="19"/>
      <c r="BSJ223" s="28"/>
      <c r="BSK223" s="32"/>
      <c r="BSL223" s="20"/>
      <c r="BSM223" s="18"/>
      <c r="BSN223" s="19"/>
      <c r="BSO223" s="28"/>
      <c r="BSP223" s="32"/>
      <c r="BSQ223" s="20"/>
      <c r="BSR223" s="18"/>
      <c r="BSS223" s="19"/>
      <c r="BST223" s="28"/>
      <c r="BSU223" s="32"/>
      <c r="BSV223" s="20"/>
      <c r="BSW223" s="18"/>
      <c r="BSX223" s="19"/>
      <c r="BSY223" s="28"/>
      <c r="BSZ223" s="32"/>
      <c r="BTA223" s="20"/>
      <c r="BTB223" s="18"/>
      <c r="BTC223" s="19"/>
      <c r="BTD223" s="28"/>
      <c r="BTE223" s="32"/>
      <c r="BTF223" s="20"/>
      <c r="BTG223" s="18"/>
      <c r="BTH223" s="19"/>
      <c r="BTI223" s="28"/>
      <c r="BTJ223" s="32"/>
      <c r="BTK223" s="20"/>
      <c r="BTL223" s="18"/>
      <c r="BTM223" s="19"/>
      <c r="BTN223" s="28"/>
      <c r="BTO223" s="32"/>
      <c r="BTP223" s="20"/>
      <c r="BTQ223" s="18"/>
      <c r="BTR223" s="19"/>
      <c r="BTS223" s="28"/>
      <c r="BTT223" s="32"/>
      <c r="BTU223" s="20"/>
      <c r="BTV223" s="18"/>
      <c r="BTW223" s="19"/>
      <c r="BTX223" s="28"/>
      <c r="BTY223" s="32"/>
      <c r="BTZ223" s="20"/>
      <c r="BUA223" s="18"/>
      <c r="BUB223" s="19"/>
      <c r="BUC223" s="28"/>
      <c r="BUD223" s="32"/>
      <c r="BUE223" s="20"/>
      <c r="BUF223" s="18"/>
      <c r="BUG223" s="19"/>
      <c r="BUH223" s="28"/>
      <c r="BUI223" s="32"/>
      <c r="BUJ223" s="20"/>
      <c r="BUK223" s="18"/>
      <c r="BUL223" s="19"/>
      <c r="BUM223" s="28"/>
      <c r="BUN223" s="32"/>
      <c r="BUO223" s="20"/>
      <c r="BUP223" s="18"/>
      <c r="BUQ223" s="19"/>
      <c r="BUR223" s="28"/>
      <c r="BUS223" s="32"/>
      <c r="BUT223" s="20"/>
      <c r="BUU223" s="18"/>
      <c r="BUV223" s="19"/>
      <c r="BUW223" s="28"/>
      <c r="BUX223" s="32"/>
      <c r="BUY223" s="20"/>
      <c r="BUZ223" s="18"/>
      <c r="BVA223" s="19"/>
      <c r="BVB223" s="28"/>
      <c r="BVC223" s="32"/>
      <c r="BVD223" s="20"/>
      <c r="BVE223" s="18"/>
      <c r="BVF223" s="19"/>
      <c r="BVG223" s="28"/>
      <c r="BVH223" s="32"/>
      <c r="BVI223" s="20"/>
      <c r="BVJ223" s="18"/>
      <c r="BVK223" s="19"/>
      <c r="BVL223" s="28"/>
      <c r="BVM223" s="32"/>
      <c r="BVN223" s="20"/>
      <c r="BVO223" s="18"/>
      <c r="BVP223" s="19"/>
      <c r="BVQ223" s="28"/>
      <c r="BVR223" s="32"/>
      <c r="BVS223" s="20"/>
      <c r="BVT223" s="18"/>
      <c r="BVU223" s="19"/>
      <c r="BVV223" s="28"/>
      <c r="BVW223" s="32"/>
      <c r="BVX223" s="20"/>
      <c r="BVY223" s="18"/>
      <c r="BVZ223" s="19"/>
      <c r="BWA223" s="28"/>
      <c r="BWB223" s="32"/>
      <c r="BWC223" s="20"/>
      <c r="BWD223" s="18"/>
      <c r="BWE223" s="19"/>
      <c r="BWF223" s="28"/>
      <c r="BWG223" s="32"/>
      <c r="BWH223" s="20"/>
      <c r="BWI223" s="18"/>
      <c r="BWJ223" s="19"/>
      <c r="BWK223" s="28"/>
      <c r="BWL223" s="32"/>
      <c r="BWM223" s="20"/>
      <c r="BWN223" s="18"/>
      <c r="BWO223" s="19"/>
      <c r="BWP223" s="28"/>
      <c r="BWQ223" s="32"/>
      <c r="BWR223" s="20"/>
      <c r="BWS223" s="18"/>
      <c r="BWT223" s="19"/>
      <c r="BWU223" s="28"/>
      <c r="BWV223" s="32"/>
      <c r="BWW223" s="20"/>
      <c r="BWX223" s="18"/>
      <c r="BWY223" s="19"/>
      <c r="BWZ223" s="28"/>
      <c r="BXA223" s="32"/>
      <c r="BXB223" s="20"/>
      <c r="BXC223" s="18"/>
      <c r="BXD223" s="19"/>
      <c r="BXE223" s="28"/>
      <c r="BXF223" s="32"/>
      <c r="BXG223" s="20"/>
      <c r="BXH223" s="18"/>
      <c r="BXI223" s="19"/>
      <c r="BXJ223" s="28"/>
      <c r="BXK223" s="32"/>
      <c r="BXL223" s="20"/>
      <c r="BXM223" s="18"/>
      <c r="BXN223" s="19"/>
      <c r="BXO223" s="28"/>
      <c r="BXP223" s="32"/>
      <c r="BXQ223" s="20"/>
      <c r="BXR223" s="18"/>
      <c r="BXS223" s="19"/>
      <c r="BXT223" s="28"/>
      <c r="BXU223" s="32"/>
      <c r="BXV223" s="20"/>
      <c r="BXW223" s="18"/>
      <c r="BXX223" s="19"/>
      <c r="BXY223" s="28"/>
      <c r="BXZ223" s="32"/>
      <c r="BYA223" s="20"/>
      <c r="BYB223" s="18"/>
      <c r="BYC223" s="19"/>
      <c r="BYD223" s="28"/>
      <c r="BYE223" s="32"/>
      <c r="BYF223" s="20"/>
      <c r="BYG223" s="18"/>
      <c r="BYH223" s="19"/>
      <c r="BYI223" s="28"/>
      <c r="BYJ223" s="32"/>
      <c r="BYK223" s="20"/>
      <c r="BYL223" s="18"/>
      <c r="BYM223" s="19"/>
      <c r="BYN223" s="28"/>
      <c r="BYO223" s="32"/>
      <c r="BYP223" s="20"/>
      <c r="BYQ223" s="18"/>
      <c r="BYR223" s="19"/>
      <c r="BYS223" s="28"/>
      <c r="BYT223" s="32"/>
      <c r="BYU223" s="20"/>
      <c r="BYV223" s="18"/>
      <c r="BYW223" s="19"/>
      <c r="BYX223" s="28"/>
      <c r="BYY223" s="32"/>
      <c r="BYZ223" s="20"/>
      <c r="BZA223" s="18"/>
      <c r="BZB223" s="19"/>
      <c r="BZC223" s="28"/>
      <c r="BZD223" s="32"/>
      <c r="BZE223" s="20"/>
      <c r="BZF223" s="18"/>
      <c r="BZG223" s="19"/>
      <c r="BZH223" s="28"/>
      <c r="BZI223" s="32"/>
      <c r="BZJ223" s="20"/>
      <c r="BZK223" s="18"/>
      <c r="BZL223" s="19"/>
      <c r="BZM223" s="28"/>
      <c r="BZN223" s="32"/>
      <c r="BZO223" s="20"/>
      <c r="BZP223" s="18"/>
      <c r="BZQ223" s="19"/>
      <c r="BZR223" s="28"/>
      <c r="BZS223" s="32"/>
      <c r="BZT223" s="20"/>
      <c r="BZU223" s="18"/>
      <c r="BZV223" s="19"/>
      <c r="BZW223" s="28"/>
      <c r="BZX223" s="32"/>
      <c r="BZY223" s="20"/>
      <c r="BZZ223" s="18"/>
      <c r="CAA223" s="19"/>
      <c r="CAB223" s="28"/>
      <c r="CAC223" s="32"/>
      <c r="CAD223" s="20"/>
      <c r="CAE223" s="18"/>
      <c r="CAF223" s="19"/>
      <c r="CAG223" s="28"/>
      <c r="CAH223" s="32"/>
      <c r="CAI223" s="20"/>
      <c r="CAJ223" s="18"/>
      <c r="CAK223" s="19"/>
      <c r="CAL223" s="28"/>
      <c r="CAM223" s="32"/>
      <c r="CAN223" s="20"/>
      <c r="CAO223" s="18"/>
      <c r="CAP223" s="19"/>
      <c r="CAQ223" s="28"/>
      <c r="CAR223" s="32"/>
      <c r="CAS223" s="20"/>
      <c r="CAT223" s="18"/>
      <c r="CAU223" s="19"/>
      <c r="CAV223" s="28"/>
      <c r="CAW223" s="32"/>
      <c r="CAX223" s="20"/>
      <c r="CAY223" s="18"/>
      <c r="CAZ223" s="19"/>
      <c r="CBA223" s="28"/>
      <c r="CBB223" s="32"/>
      <c r="CBC223" s="20"/>
      <c r="CBD223" s="18"/>
      <c r="CBE223" s="19"/>
      <c r="CBF223" s="28"/>
      <c r="CBG223" s="32"/>
      <c r="CBH223" s="20"/>
      <c r="CBI223" s="18"/>
      <c r="CBJ223" s="19"/>
      <c r="CBK223" s="28"/>
      <c r="CBL223" s="32"/>
      <c r="CBM223" s="20"/>
      <c r="CBN223" s="18"/>
      <c r="CBO223" s="19"/>
      <c r="CBP223" s="28"/>
      <c r="CBQ223" s="32"/>
      <c r="CBR223" s="20"/>
      <c r="CBS223" s="18"/>
      <c r="CBT223" s="19"/>
      <c r="CBU223" s="28"/>
      <c r="CBV223" s="32"/>
      <c r="CBW223" s="20"/>
      <c r="CBX223" s="18"/>
      <c r="CBY223" s="19"/>
      <c r="CBZ223" s="28"/>
      <c r="CCA223" s="32"/>
      <c r="CCB223" s="20"/>
      <c r="CCC223" s="18"/>
      <c r="CCD223" s="19"/>
      <c r="CCE223" s="28"/>
      <c r="CCF223" s="32"/>
      <c r="CCG223" s="20"/>
      <c r="CCH223" s="18"/>
      <c r="CCI223" s="19"/>
      <c r="CCJ223" s="28"/>
      <c r="CCK223" s="32"/>
      <c r="CCL223" s="20"/>
      <c r="CCM223" s="18"/>
      <c r="CCN223" s="19"/>
      <c r="CCO223" s="28"/>
      <c r="CCP223" s="32"/>
      <c r="CCQ223" s="20"/>
      <c r="CCR223" s="18"/>
      <c r="CCS223" s="19"/>
      <c r="CCT223" s="28"/>
      <c r="CCU223" s="32"/>
      <c r="CCV223" s="20"/>
      <c r="CCW223" s="18"/>
      <c r="CCX223" s="19"/>
      <c r="CCY223" s="28"/>
      <c r="CCZ223" s="32"/>
      <c r="CDA223" s="20"/>
      <c r="CDB223" s="18"/>
      <c r="CDC223" s="19"/>
      <c r="CDD223" s="28"/>
      <c r="CDE223" s="32"/>
      <c r="CDF223" s="20"/>
      <c r="CDG223" s="18"/>
      <c r="CDH223" s="19"/>
      <c r="CDI223" s="28"/>
      <c r="CDJ223" s="32"/>
      <c r="CDK223" s="20"/>
      <c r="CDL223" s="18"/>
      <c r="CDM223" s="19"/>
      <c r="CDN223" s="28"/>
      <c r="CDO223" s="32"/>
      <c r="CDP223" s="20"/>
      <c r="CDQ223" s="18"/>
      <c r="CDR223" s="19"/>
      <c r="CDS223" s="28"/>
      <c r="CDT223" s="32"/>
      <c r="CDU223" s="20"/>
      <c r="CDV223" s="18"/>
      <c r="CDW223" s="19"/>
      <c r="CDX223" s="28"/>
      <c r="CDY223" s="32"/>
      <c r="CDZ223" s="20"/>
      <c r="CEA223" s="18"/>
      <c r="CEB223" s="19"/>
      <c r="CEC223" s="28"/>
      <c r="CED223" s="32"/>
      <c r="CEE223" s="20"/>
      <c r="CEF223" s="18"/>
      <c r="CEG223" s="19"/>
      <c r="CEH223" s="28"/>
      <c r="CEI223" s="32"/>
      <c r="CEJ223" s="20"/>
      <c r="CEK223" s="18"/>
      <c r="CEL223" s="19"/>
      <c r="CEM223" s="28"/>
      <c r="CEN223" s="32"/>
      <c r="CEO223" s="20"/>
      <c r="CEP223" s="18"/>
      <c r="CEQ223" s="19"/>
      <c r="CER223" s="28"/>
      <c r="CES223" s="32"/>
      <c r="CET223" s="20"/>
      <c r="CEU223" s="18"/>
      <c r="CEV223" s="19"/>
      <c r="CEW223" s="28"/>
      <c r="CEX223" s="32"/>
      <c r="CEY223" s="20"/>
      <c r="CEZ223" s="18"/>
      <c r="CFA223" s="19"/>
      <c r="CFB223" s="28"/>
      <c r="CFC223" s="32"/>
      <c r="CFD223" s="20"/>
      <c r="CFE223" s="18"/>
      <c r="CFF223" s="19"/>
      <c r="CFG223" s="28"/>
      <c r="CFH223" s="32"/>
      <c r="CFI223" s="20"/>
      <c r="CFJ223" s="18"/>
      <c r="CFK223" s="19"/>
      <c r="CFL223" s="28"/>
      <c r="CFM223" s="32"/>
      <c r="CFN223" s="20"/>
      <c r="CFO223" s="18"/>
      <c r="CFP223" s="19"/>
      <c r="CFQ223" s="28"/>
      <c r="CFR223" s="32"/>
      <c r="CFS223" s="20"/>
      <c r="CFT223" s="18"/>
      <c r="CFU223" s="19"/>
      <c r="CFV223" s="28"/>
      <c r="CFW223" s="32"/>
      <c r="CFX223" s="20"/>
      <c r="CFY223" s="18"/>
      <c r="CFZ223" s="19"/>
      <c r="CGA223" s="28"/>
      <c r="CGB223" s="32"/>
      <c r="CGC223" s="20"/>
      <c r="CGD223" s="18"/>
      <c r="CGE223" s="19"/>
      <c r="CGF223" s="28"/>
      <c r="CGG223" s="32"/>
      <c r="CGH223" s="20"/>
      <c r="CGI223" s="18"/>
      <c r="CGJ223" s="19"/>
      <c r="CGK223" s="28"/>
      <c r="CGL223" s="32"/>
      <c r="CGM223" s="20"/>
      <c r="CGN223" s="18"/>
      <c r="CGO223" s="19"/>
      <c r="CGP223" s="28"/>
      <c r="CGQ223" s="32"/>
      <c r="CGR223" s="20"/>
      <c r="CGS223" s="18"/>
      <c r="CGT223" s="19"/>
      <c r="CGU223" s="28"/>
      <c r="CGV223" s="32"/>
      <c r="CGW223" s="20"/>
      <c r="CGX223" s="18"/>
      <c r="CGY223" s="19"/>
      <c r="CGZ223" s="28"/>
      <c r="CHA223" s="32"/>
      <c r="CHB223" s="20"/>
      <c r="CHC223" s="18"/>
      <c r="CHD223" s="19"/>
      <c r="CHE223" s="28"/>
      <c r="CHF223" s="32"/>
      <c r="CHG223" s="20"/>
      <c r="CHH223" s="18"/>
      <c r="CHI223" s="19"/>
      <c r="CHJ223" s="28"/>
      <c r="CHK223" s="32"/>
      <c r="CHL223" s="20"/>
      <c r="CHM223" s="18"/>
      <c r="CHN223" s="19"/>
      <c r="CHO223" s="28"/>
      <c r="CHP223" s="32"/>
      <c r="CHQ223" s="20"/>
      <c r="CHR223" s="18"/>
      <c r="CHS223" s="19"/>
      <c r="CHT223" s="28"/>
      <c r="CHU223" s="32"/>
      <c r="CHV223" s="20"/>
      <c r="CHW223" s="18"/>
      <c r="CHX223" s="19"/>
      <c r="CHY223" s="28"/>
      <c r="CHZ223" s="32"/>
      <c r="CIA223" s="20"/>
      <c r="CIB223" s="18"/>
      <c r="CIC223" s="19"/>
      <c r="CID223" s="28"/>
      <c r="CIE223" s="32"/>
      <c r="CIF223" s="20"/>
      <c r="CIG223" s="18"/>
      <c r="CIH223" s="19"/>
      <c r="CII223" s="28"/>
      <c r="CIJ223" s="32"/>
      <c r="CIK223" s="20"/>
      <c r="CIL223" s="18"/>
      <c r="CIM223" s="19"/>
      <c r="CIN223" s="28"/>
      <c r="CIO223" s="32"/>
      <c r="CIP223" s="20"/>
      <c r="CIQ223" s="18"/>
      <c r="CIR223" s="19"/>
      <c r="CIS223" s="28"/>
      <c r="CIT223" s="32"/>
      <c r="CIU223" s="20"/>
      <c r="CIV223" s="18"/>
      <c r="CIW223" s="19"/>
      <c r="CIX223" s="28"/>
      <c r="CIY223" s="32"/>
      <c r="CIZ223" s="20"/>
      <c r="CJA223" s="18"/>
      <c r="CJB223" s="19"/>
      <c r="CJC223" s="28"/>
      <c r="CJD223" s="32"/>
      <c r="CJE223" s="20"/>
      <c r="CJF223" s="18"/>
      <c r="CJG223" s="19"/>
      <c r="CJH223" s="28"/>
      <c r="CJI223" s="32"/>
      <c r="CJJ223" s="20"/>
      <c r="CJK223" s="18"/>
      <c r="CJL223" s="19"/>
      <c r="CJM223" s="28"/>
      <c r="CJN223" s="32"/>
      <c r="CJO223" s="20"/>
      <c r="CJP223" s="18"/>
      <c r="CJQ223" s="19"/>
      <c r="CJR223" s="28"/>
      <c r="CJS223" s="32"/>
      <c r="CJT223" s="20"/>
      <c r="CJU223" s="18"/>
      <c r="CJV223" s="19"/>
      <c r="CJW223" s="28"/>
      <c r="CJX223" s="32"/>
      <c r="CJY223" s="20"/>
      <c r="CJZ223" s="18"/>
      <c r="CKA223" s="19"/>
      <c r="CKB223" s="28"/>
      <c r="CKC223" s="32"/>
      <c r="CKD223" s="20"/>
      <c r="CKE223" s="18"/>
      <c r="CKF223" s="19"/>
      <c r="CKG223" s="28"/>
      <c r="CKH223" s="32"/>
      <c r="CKI223" s="20"/>
      <c r="CKJ223" s="18"/>
      <c r="CKK223" s="19"/>
      <c r="CKL223" s="28"/>
      <c r="CKM223" s="32"/>
      <c r="CKN223" s="20"/>
      <c r="CKO223" s="18"/>
      <c r="CKP223" s="19"/>
      <c r="CKQ223" s="28"/>
      <c r="CKR223" s="32"/>
      <c r="CKS223" s="20"/>
      <c r="CKT223" s="18"/>
      <c r="CKU223" s="19"/>
      <c r="CKV223" s="28"/>
      <c r="CKW223" s="32"/>
      <c r="CKX223" s="20"/>
      <c r="CKY223" s="18"/>
      <c r="CKZ223" s="19"/>
      <c r="CLA223" s="28"/>
      <c r="CLB223" s="32"/>
      <c r="CLC223" s="20"/>
      <c r="CLD223" s="18"/>
      <c r="CLE223" s="19"/>
      <c r="CLF223" s="28"/>
      <c r="CLG223" s="32"/>
      <c r="CLH223" s="20"/>
      <c r="CLI223" s="18"/>
      <c r="CLJ223" s="19"/>
      <c r="CLK223" s="28"/>
      <c r="CLL223" s="32"/>
      <c r="CLM223" s="20"/>
      <c r="CLN223" s="18"/>
      <c r="CLO223" s="19"/>
      <c r="CLP223" s="28"/>
      <c r="CLQ223" s="32"/>
      <c r="CLR223" s="20"/>
      <c r="CLS223" s="18"/>
      <c r="CLT223" s="19"/>
      <c r="CLU223" s="28"/>
      <c r="CLV223" s="32"/>
      <c r="CLW223" s="20"/>
      <c r="CLX223" s="18"/>
      <c r="CLY223" s="19"/>
      <c r="CLZ223" s="28"/>
      <c r="CMA223" s="32"/>
      <c r="CMB223" s="20"/>
      <c r="CMC223" s="18"/>
      <c r="CMD223" s="19"/>
      <c r="CME223" s="28"/>
      <c r="CMF223" s="32"/>
      <c r="CMG223" s="20"/>
      <c r="CMH223" s="18"/>
      <c r="CMI223" s="19"/>
      <c r="CMJ223" s="28"/>
      <c r="CMK223" s="32"/>
      <c r="CML223" s="20"/>
      <c r="CMM223" s="18"/>
      <c r="CMN223" s="19"/>
      <c r="CMO223" s="28"/>
      <c r="CMP223" s="32"/>
      <c r="CMQ223" s="20"/>
      <c r="CMR223" s="18"/>
      <c r="CMS223" s="19"/>
      <c r="CMT223" s="28"/>
      <c r="CMU223" s="32"/>
      <c r="CMV223" s="20"/>
      <c r="CMW223" s="18"/>
      <c r="CMX223" s="19"/>
      <c r="CMY223" s="28"/>
      <c r="CMZ223" s="32"/>
      <c r="CNA223" s="20"/>
      <c r="CNB223" s="18"/>
      <c r="CNC223" s="19"/>
      <c r="CND223" s="28"/>
      <c r="CNE223" s="32"/>
      <c r="CNF223" s="20"/>
      <c r="CNG223" s="18"/>
      <c r="CNH223" s="19"/>
      <c r="CNI223" s="28"/>
      <c r="CNJ223" s="32"/>
      <c r="CNK223" s="20"/>
      <c r="CNL223" s="18"/>
      <c r="CNM223" s="19"/>
      <c r="CNN223" s="28"/>
      <c r="CNO223" s="32"/>
      <c r="CNP223" s="20"/>
      <c r="CNQ223" s="18"/>
      <c r="CNR223" s="19"/>
      <c r="CNS223" s="28"/>
      <c r="CNT223" s="32"/>
      <c r="CNU223" s="20"/>
      <c r="CNV223" s="18"/>
      <c r="CNW223" s="19"/>
      <c r="CNX223" s="28"/>
      <c r="CNY223" s="32"/>
      <c r="CNZ223" s="20"/>
      <c r="COA223" s="18"/>
      <c r="COB223" s="19"/>
      <c r="COC223" s="28"/>
      <c r="COD223" s="32"/>
      <c r="COE223" s="20"/>
      <c r="COF223" s="18"/>
      <c r="COG223" s="19"/>
      <c r="COH223" s="28"/>
      <c r="COI223" s="32"/>
      <c r="COJ223" s="20"/>
      <c r="COK223" s="18"/>
      <c r="COL223" s="19"/>
      <c r="COM223" s="28"/>
      <c r="CON223" s="32"/>
      <c r="COO223" s="20"/>
      <c r="COP223" s="18"/>
      <c r="COQ223" s="19"/>
      <c r="COR223" s="28"/>
      <c r="COS223" s="32"/>
      <c r="COT223" s="20"/>
      <c r="COU223" s="18"/>
      <c r="COV223" s="19"/>
      <c r="COW223" s="28"/>
      <c r="COX223" s="32"/>
      <c r="COY223" s="20"/>
      <c r="COZ223" s="18"/>
      <c r="CPA223" s="19"/>
      <c r="CPB223" s="28"/>
      <c r="CPC223" s="32"/>
      <c r="CPD223" s="20"/>
      <c r="CPE223" s="18"/>
      <c r="CPF223" s="19"/>
      <c r="CPG223" s="28"/>
      <c r="CPH223" s="32"/>
      <c r="CPI223" s="20"/>
      <c r="CPJ223" s="18"/>
      <c r="CPK223" s="19"/>
      <c r="CPL223" s="28"/>
      <c r="CPM223" s="32"/>
      <c r="CPN223" s="20"/>
      <c r="CPO223" s="18"/>
      <c r="CPP223" s="19"/>
      <c r="CPQ223" s="28"/>
      <c r="CPR223" s="32"/>
      <c r="CPS223" s="20"/>
      <c r="CPT223" s="18"/>
      <c r="CPU223" s="19"/>
      <c r="CPV223" s="28"/>
      <c r="CPW223" s="32"/>
      <c r="CPX223" s="20"/>
      <c r="CPY223" s="18"/>
      <c r="CPZ223" s="19"/>
      <c r="CQA223" s="28"/>
      <c r="CQB223" s="32"/>
      <c r="CQC223" s="20"/>
      <c r="CQD223" s="18"/>
      <c r="CQE223" s="19"/>
      <c r="CQF223" s="28"/>
      <c r="CQG223" s="32"/>
      <c r="CQH223" s="20"/>
      <c r="CQI223" s="18"/>
      <c r="CQJ223" s="19"/>
      <c r="CQK223" s="28"/>
      <c r="CQL223" s="32"/>
      <c r="CQM223" s="20"/>
      <c r="CQN223" s="18"/>
      <c r="CQO223" s="19"/>
      <c r="CQP223" s="28"/>
      <c r="CQQ223" s="32"/>
      <c r="CQR223" s="20"/>
      <c r="CQS223" s="18"/>
      <c r="CQT223" s="19"/>
      <c r="CQU223" s="28"/>
      <c r="CQV223" s="32"/>
      <c r="CQW223" s="20"/>
      <c r="CQX223" s="18"/>
      <c r="CQY223" s="19"/>
      <c r="CQZ223" s="28"/>
      <c r="CRA223" s="32"/>
      <c r="CRB223" s="20"/>
      <c r="CRC223" s="18"/>
      <c r="CRD223" s="19"/>
      <c r="CRE223" s="28"/>
      <c r="CRF223" s="32"/>
      <c r="CRG223" s="20"/>
      <c r="CRH223" s="18"/>
      <c r="CRI223" s="19"/>
      <c r="CRJ223" s="28"/>
      <c r="CRK223" s="32"/>
      <c r="CRL223" s="20"/>
      <c r="CRM223" s="18"/>
      <c r="CRN223" s="19"/>
      <c r="CRO223" s="28"/>
      <c r="CRP223" s="32"/>
      <c r="CRQ223" s="20"/>
      <c r="CRR223" s="18"/>
      <c r="CRS223" s="19"/>
      <c r="CRT223" s="28"/>
      <c r="CRU223" s="32"/>
      <c r="CRV223" s="20"/>
      <c r="CRW223" s="18"/>
      <c r="CRX223" s="19"/>
      <c r="CRY223" s="28"/>
      <c r="CRZ223" s="32"/>
      <c r="CSA223" s="20"/>
      <c r="CSB223" s="18"/>
      <c r="CSC223" s="19"/>
      <c r="CSD223" s="28"/>
      <c r="CSE223" s="32"/>
      <c r="CSF223" s="20"/>
      <c r="CSG223" s="18"/>
      <c r="CSH223" s="19"/>
      <c r="CSI223" s="28"/>
      <c r="CSJ223" s="32"/>
      <c r="CSK223" s="20"/>
      <c r="CSL223" s="18"/>
      <c r="CSM223" s="19"/>
      <c r="CSN223" s="28"/>
      <c r="CSO223" s="32"/>
      <c r="CSP223" s="20"/>
      <c r="CSQ223" s="18"/>
      <c r="CSR223" s="19"/>
      <c r="CSS223" s="28"/>
      <c r="CST223" s="32"/>
      <c r="CSU223" s="20"/>
      <c r="CSV223" s="18"/>
      <c r="CSW223" s="19"/>
      <c r="CSX223" s="28"/>
      <c r="CSY223" s="32"/>
      <c r="CSZ223" s="20"/>
      <c r="CTA223" s="18"/>
      <c r="CTB223" s="19"/>
      <c r="CTC223" s="28"/>
      <c r="CTD223" s="32"/>
      <c r="CTE223" s="20"/>
      <c r="CTF223" s="18"/>
      <c r="CTG223" s="19"/>
      <c r="CTH223" s="28"/>
      <c r="CTI223" s="32"/>
      <c r="CTJ223" s="20"/>
      <c r="CTK223" s="18"/>
      <c r="CTL223" s="19"/>
      <c r="CTM223" s="28"/>
      <c r="CTN223" s="32"/>
      <c r="CTO223" s="20"/>
      <c r="CTP223" s="18"/>
      <c r="CTQ223" s="19"/>
      <c r="CTR223" s="28"/>
      <c r="CTS223" s="32"/>
      <c r="CTT223" s="20"/>
      <c r="CTU223" s="18"/>
      <c r="CTV223" s="19"/>
      <c r="CTW223" s="28"/>
      <c r="CTX223" s="32"/>
      <c r="CTY223" s="20"/>
      <c r="CTZ223" s="18"/>
      <c r="CUA223" s="19"/>
      <c r="CUB223" s="28"/>
      <c r="CUC223" s="32"/>
      <c r="CUD223" s="20"/>
      <c r="CUE223" s="18"/>
      <c r="CUF223" s="19"/>
      <c r="CUG223" s="28"/>
      <c r="CUH223" s="32"/>
      <c r="CUI223" s="20"/>
      <c r="CUJ223" s="18"/>
      <c r="CUK223" s="19"/>
      <c r="CUL223" s="28"/>
      <c r="CUM223" s="32"/>
      <c r="CUN223" s="20"/>
      <c r="CUO223" s="18"/>
      <c r="CUP223" s="19"/>
      <c r="CUQ223" s="28"/>
      <c r="CUR223" s="32"/>
      <c r="CUS223" s="20"/>
      <c r="CUT223" s="18"/>
      <c r="CUU223" s="19"/>
      <c r="CUV223" s="28"/>
      <c r="CUW223" s="32"/>
      <c r="CUX223" s="20"/>
      <c r="CUY223" s="18"/>
      <c r="CUZ223" s="19"/>
      <c r="CVA223" s="28"/>
      <c r="CVB223" s="32"/>
      <c r="CVC223" s="20"/>
      <c r="CVD223" s="18"/>
      <c r="CVE223" s="19"/>
      <c r="CVF223" s="28"/>
      <c r="CVG223" s="32"/>
      <c r="CVH223" s="20"/>
      <c r="CVI223" s="18"/>
      <c r="CVJ223" s="19"/>
      <c r="CVK223" s="28"/>
      <c r="CVL223" s="32"/>
      <c r="CVM223" s="20"/>
      <c r="CVN223" s="18"/>
      <c r="CVO223" s="19"/>
      <c r="CVP223" s="28"/>
      <c r="CVQ223" s="32"/>
      <c r="CVR223" s="20"/>
      <c r="CVS223" s="18"/>
      <c r="CVT223" s="19"/>
      <c r="CVU223" s="28"/>
      <c r="CVV223" s="32"/>
      <c r="CVW223" s="20"/>
      <c r="CVX223" s="18"/>
      <c r="CVY223" s="19"/>
      <c r="CVZ223" s="28"/>
      <c r="CWA223" s="32"/>
      <c r="CWB223" s="20"/>
      <c r="CWC223" s="18"/>
      <c r="CWD223" s="19"/>
      <c r="CWE223" s="28"/>
      <c r="CWF223" s="32"/>
      <c r="CWG223" s="20"/>
      <c r="CWH223" s="18"/>
      <c r="CWI223" s="19"/>
      <c r="CWJ223" s="28"/>
      <c r="CWK223" s="32"/>
      <c r="CWL223" s="20"/>
      <c r="CWM223" s="18"/>
      <c r="CWN223" s="19"/>
      <c r="CWO223" s="28"/>
      <c r="CWP223" s="32"/>
      <c r="CWQ223" s="20"/>
      <c r="CWR223" s="18"/>
      <c r="CWS223" s="19"/>
      <c r="CWT223" s="28"/>
      <c r="CWU223" s="32"/>
      <c r="CWV223" s="20"/>
      <c r="CWW223" s="18"/>
      <c r="CWX223" s="19"/>
      <c r="CWY223" s="28"/>
      <c r="CWZ223" s="32"/>
      <c r="CXA223" s="20"/>
      <c r="CXB223" s="18"/>
      <c r="CXC223" s="19"/>
      <c r="CXD223" s="28"/>
      <c r="CXE223" s="32"/>
      <c r="CXF223" s="20"/>
      <c r="CXG223" s="18"/>
      <c r="CXH223" s="19"/>
      <c r="CXI223" s="28"/>
      <c r="CXJ223" s="32"/>
      <c r="CXK223" s="20"/>
      <c r="CXL223" s="18"/>
      <c r="CXM223" s="19"/>
      <c r="CXN223" s="28"/>
      <c r="CXO223" s="32"/>
      <c r="CXP223" s="20"/>
      <c r="CXQ223" s="18"/>
      <c r="CXR223" s="19"/>
      <c r="CXS223" s="28"/>
      <c r="CXT223" s="32"/>
      <c r="CXU223" s="20"/>
      <c r="CXV223" s="18"/>
      <c r="CXW223" s="19"/>
      <c r="CXX223" s="28"/>
      <c r="CXY223" s="32"/>
      <c r="CXZ223" s="20"/>
      <c r="CYA223" s="18"/>
      <c r="CYB223" s="19"/>
      <c r="CYC223" s="28"/>
      <c r="CYD223" s="32"/>
      <c r="CYE223" s="20"/>
      <c r="CYF223" s="18"/>
      <c r="CYG223" s="19"/>
      <c r="CYH223" s="28"/>
      <c r="CYI223" s="32"/>
      <c r="CYJ223" s="20"/>
      <c r="CYK223" s="18"/>
      <c r="CYL223" s="19"/>
      <c r="CYM223" s="28"/>
      <c r="CYN223" s="32"/>
      <c r="CYO223" s="20"/>
      <c r="CYP223" s="18"/>
      <c r="CYQ223" s="19"/>
      <c r="CYR223" s="28"/>
      <c r="CYS223" s="32"/>
      <c r="CYT223" s="20"/>
      <c r="CYU223" s="18"/>
      <c r="CYV223" s="19"/>
      <c r="CYW223" s="28"/>
      <c r="CYX223" s="32"/>
      <c r="CYY223" s="20"/>
      <c r="CYZ223" s="18"/>
      <c r="CZA223" s="19"/>
      <c r="CZB223" s="28"/>
      <c r="CZC223" s="32"/>
      <c r="CZD223" s="20"/>
      <c r="CZE223" s="18"/>
      <c r="CZF223" s="19"/>
      <c r="CZG223" s="28"/>
      <c r="CZH223" s="32"/>
      <c r="CZI223" s="20"/>
      <c r="CZJ223" s="18"/>
      <c r="CZK223" s="19"/>
      <c r="CZL223" s="28"/>
      <c r="CZM223" s="32"/>
      <c r="CZN223" s="20"/>
      <c r="CZO223" s="18"/>
      <c r="CZP223" s="19"/>
      <c r="CZQ223" s="28"/>
      <c r="CZR223" s="32"/>
      <c r="CZS223" s="20"/>
      <c r="CZT223" s="18"/>
      <c r="CZU223" s="19"/>
      <c r="CZV223" s="28"/>
      <c r="CZW223" s="32"/>
      <c r="CZX223" s="20"/>
      <c r="CZY223" s="18"/>
      <c r="CZZ223" s="19"/>
      <c r="DAA223" s="28"/>
      <c r="DAB223" s="32"/>
      <c r="DAC223" s="20"/>
      <c r="DAD223" s="18"/>
      <c r="DAE223" s="19"/>
      <c r="DAF223" s="28"/>
      <c r="DAG223" s="32"/>
      <c r="DAH223" s="20"/>
      <c r="DAI223" s="18"/>
      <c r="DAJ223" s="19"/>
      <c r="DAK223" s="28"/>
      <c r="DAL223" s="32"/>
      <c r="DAM223" s="20"/>
      <c r="DAN223" s="18"/>
      <c r="DAO223" s="19"/>
      <c r="DAP223" s="28"/>
      <c r="DAQ223" s="32"/>
      <c r="DAR223" s="20"/>
      <c r="DAS223" s="18"/>
      <c r="DAT223" s="19"/>
      <c r="DAU223" s="28"/>
      <c r="DAV223" s="32"/>
      <c r="DAW223" s="20"/>
      <c r="DAX223" s="18"/>
      <c r="DAY223" s="19"/>
      <c r="DAZ223" s="28"/>
      <c r="DBA223" s="32"/>
      <c r="DBB223" s="20"/>
      <c r="DBC223" s="18"/>
      <c r="DBD223" s="19"/>
      <c r="DBE223" s="28"/>
      <c r="DBF223" s="32"/>
      <c r="DBG223" s="20"/>
      <c r="DBH223" s="18"/>
      <c r="DBI223" s="19"/>
      <c r="DBJ223" s="28"/>
      <c r="DBK223" s="32"/>
      <c r="DBL223" s="20"/>
      <c r="DBM223" s="18"/>
      <c r="DBN223" s="19"/>
      <c r="DBO223" s="28"/>
      <c r="DBP223" s="32"/>
      <c r="DBQ223" s="20"/>
      <c r="DBR223" s="18"/>
      <c r="DBS223" s="19"/>
      <c r="DBT223" s="28"/>
      <c r="DBU223" s="32"/>
      <c r="DBV223" s="20"/>
      <c r="DBW223" s="18"/>
      <c r="DBX223" s="19"/>
      <c r="DBY223" s="28"/>
      <c r="DBZ223" s="32"/>
      <c r="DCA223" s="20"/>
      <c r="DCB223" s="18"/>
      <c r="DCC223" s="19"/>
      <c r="DCD223" s="28"/>
      <c r="DCE223" s="32"/>
      <c r="DCF223" s="20"/>
      <c r="DCG223" s="18"/>
      <c r="DCH223" s="19"/>
      <c r="DCI223" s="28"/>
      <c r="DCJ223" s="32"/>
      <c r="DCK223" s="20"/>
      <c r="DCL223" s="18"/>
      <c r="DCM223" s="19"/>
      <c r="DCN223" s="28"/>
      <c r="DCO223" s="32"/>
      <c r="DCP223" s="20"/>
      <c r="DCQ223" s="18"/>
      <c r="DCR223" s="19"/>
      <c r="DCS223" s="28"/>
      <c r="DCT223" s="32"/>
      <c r="DCU223" s="20"/>
      <c r="DCV223" s="18"/>
      <c r="DCW223" s="19"/>
      <c r="DCX223" s="28"/>
      <c r="DCY223" s="32"/>
      <c r="DCZ223" s="20"/>
      <c r="DDA223" s="18"/>
      <c r="DDB223" s="19"/>
      <c r="DDC223" s="28"/>
      <c r="DDD223" s="32"/>
      <c r="DDE223" s="20"/>
      <c r="DDF223" s="18"/>
      <c r="DDG223" s="19"/>
      <c r="DDH223" s="28"/>
      <c r="DDI223" s="32"/>
      <c r="DDJ223" s="20"/>
      <c r="DDK223" s="18"/>
      <c r="DDL223" s="19"/>
      <c r="DDM223" s="28"/>
      <c r="DDN223" s="32"/>
      <c r="DDO223" s="20"/>
      <c r="DDP223" s="18"/>
      <c r="DDQ223" s="19"/>
      <c r="DDR223" s="28"/>
      <c r="DDS223" s="32"/>
      <c r="DDT223" s="20"/>
      <c r="DDU223" s="18"/>
      <c r="DDV223" s="19"/>
      <c r="DDW223" s="28"/>
      <c r="DDX223" s="32"/>
      <c r="DDY223" s="20"/>
      <c r="DDZ223" s="18"/>
      <c r="DEA223" s="19"/>
      <c r="DEB223" s="28"/>
      <c r="DEC223" s="32"/>
      <c r="DED223" s="20"/>
      <c r="DEE223" s="18"/>
      <c r="DEF223" s="19"/>
      <c r="DEG223" s="28"/>
      <c r="DEH223" s="32"/>
      <c r="DEI223" s="20"/>
      <c r="DEJ223" s="18"/>
      <c r="DEK223" s="19"/>
      <c r="DEL223" s="28"/>
      <c r="DEM223" s="32"/>
      <c r="DEN223" s="20"/>
      <c r="DEO223" s="18"/>
      <c r="DEP223" s="19"/>
      <c r="DEQ223" s="28"/>
      <c r="DER223" s="32"/>
      <c r="DES223" s="20"/>
      <c r="DET223" s="18"/>
      <c r="DEU223" s="19"/>
      <c r="DEV223" s="28"/>
      <c r="DEW223" s="32"/>
      <c r="DEX223" s="20"/>
      <c r="DEY223" s="18"/>
      <c r="DEZ223" s="19"/>
      <c r="DFA223" s="28"/>
      <c r="DFB223" s="32"/>
      <c r="DFC223" s="20"/>
      <c r="DFD223" s="18"/>
      <c r="DFE223" s="19"/>
      <c r="DFF223" s="28"/>
      <c r="DFG223" s="32"/>
      <c r="DFH223" s="20"/>
      <c r="DFI223" s="18"/>
      <c r="DFJ223" s="19"/>
      <c r="DFK223" s="28"/>
      <c r="DFL223" s="32"/>
      <c r="DFM223" s="20"/>
      <c r="DFN223" s="18"/>
      <c r="DFO223" s="19"/>
      <c r="DFP223" s="28"/>
      <c r="DFQ223" s="32"/>
      <c r="DFR223" s="20"/>
      <c r="DFS223" s="18"/>
      <c r="DFT223" s="19"/>
      <c r="DFU223" s="28"/>
      <c r="DFV223" s="32"/>
      <c r="DFW223" s="20"/>
      <c r="DFX223" s="18"/>
      <c r="DFY223" s="19"/>
      <c r="DFZ223" s="28"/>
      <c r="DGA223" s="32"/>
      <c r="DGB223" s="20"/>
      <c r="DGC223" s="18"/>
      <c r="DGD223" s="19"/>
      <c r="DGE223" s="28"/>
      <c r="DGF223" s="32"/>
      <c r="DGG223" s="20"/>
      <c r="DGH223" s="18"/>
      <c r="DGI223" s="19"/>
      <c r="DGJ223" s="28"/>
      <c r="DGK223" s="32"/>
      <c r="DGL223" s="20"/>
      <c r="DGM223" s="18"/>
      <c r="DGN223" s="19"/>
      <c r="DGO223" s="28"/>
      <c r="DGP223" s="32"/>
      <c r="DGQ223" s="20"/>
      <c r="DGR223" s="18"/>
      <c r="DGS223" s="19"/>
      <c r="DGT223" s="28"/>
      <c r="DGU223" s="32"/>
      <c r="DGV223" s="20"/>
      <c r="DGW223" s="18"/>
      <c r="DGX223" s="19"/>
      <c r="DGY223" s="28"/>
      <c r="DGZ223" s="32"/>
      <c r="DHA223" s="20"/>
      <c r="DHB223" s="18"/>
      <c r="DHC223" s="19"/>
      <c r="DHD223" s="28"/>
      <c r="DHE223" s="32"/>
      <c r="DHF223" s="20"/>
      <c r="DHG223" s="18"/>
      <c r="DHH223" s="19"/>
      <c r="DHI223" s="28"/>
      <c r="DHJ223" s="32"/>
      <c r="DHK223" s="20"/>
      <c r="DHL223" s="18"/>
      <c r="DHM223" s="19"/>
      <c r="DHN223" s="28"/>
      <c r="DHO223" s="32"/>
      <c r="DHP223" s="20"/>
      <c r="DHQ223" s="18"/>
      <c r="DHR223" s="19"/>
      <c r="DHS223" s="28"/>
      <c r="DHT223" s="32"/>
      <c r="DHU223" s="20"/>
      <c r="DHV223" s="18"/>
      <c r="DHW223" s="19"/>
      <c r="DHX223" s="28"/>
      <c r="DHY223" s="32"/>
      <c r="DHZ223" s="20"/>
      <c r="DIA223" s="18"/>
      <c r="DIB223" s="19"/>
      <c r="DIC223" s="28"/>
      <c r="DID223" s="32"/>
      <c r="DIE223" s="20"/>
      <c r="DIF223" s="18"/>
      <c r="DIG223" s="19"/>
      <c r="DIH223" s="28"/>
      <c r="DII223" s="32"/>
      <c r="DIJ223" s="20"/>
      <c r="DIK223" s="18"/>
      <c r="DIL223" s="19"/>
      <c r="DIM223" s="28"/>
      <c r="DIN223" s="32"/>
      <c r="DIO223" s="20"/>
      <c r="DIP223" s="18"/>
      <c r="DIQ223" s="19"/>
      <c r="DIR223" s="28"/>
      <c r="DIS223" s="32"/>
      <c r="DIT223" s="20"/>
      <c r="DIU223" s="18"/>
      <c r="DIV223" s="19"/>
      <c r="DIW223" s="28"/>
      <c r="DIX223" s="32"/>
      <c r="DIY223" s="20"/>
      <c r="DIZ223" s="18"/>
      <c r="DJA223" s="19"/>
      <c r="DJB223" s="28"/>
      <c r="DJC223" s="32"/>
      <c r="DJD223" s="20"/>
      <c r="DJE223" s="18"/>
      <c r="DJF223" s="19"/>
      <c r="DJG223" s="28"/>
      <c r="DJH223" s="32"/>
      <c r="DJI223" s="20"/>
      <c r="DJJ223" s="18"/>
      <c r="DJK223" s="19"/>
      <c r="DJL223" s="28"/>
      <c r="DJM223" s="32"/>
      <c r="DJN223" s="20"/>
      <c r="DJO223" s="18"/>
      <c r="DJP223" s="19"/>
      <c r="DJQ223" s="28"/>
      <c r="DJR223" s="32"/>
      <c r="DJS223" s="20"/>
      <c r="DJT223" s="18"/>
      <c r="DJU223" s="19"/>
      <c r="DJV223" s="28"/>
      <c r="DJW223" s="32"/>
      <c r="DJX223" s="20"/>
      <c r="DJY223" s="18"/>
      <c r="DJZ223" s="19"/>
      <c r="DKA223" s="28"/>
      <c r="DKB223" s="32"/>
      <c r="DKC223" s="20"/>
      <c r="DKD223" s="18"/>
      <c r="DKE223" s="19"/>
      <c r="DKF223" s="28"/>
      <c r="DKG223" s="32"/>
      <c r="DKH223" s="20"/>
      <c r="DKI223" s="18"/>
      <c r="DKJ223" s="19"/>
      <c r="DKK223" s="28"/>
      <c r="DKL223" s="32"/>
      <c r="DKM223" s="20"/>
      <c r="DKN223" s="18"/>
      <c r="DKO223" s="19"/>
      <c r="DKP223" s="28"/>
      <c r="DKQ223" s="32"/>
      <c r="DKR223" s="20"/>
      <c r="DKS223" s="18"/>
      <c r="DKT223" s="19"/>
      <c r="DKU223" s="28"/>
      <c r="DKV223" s="32"/>
      <c r="DKW223" s="20"/>
      <c r="DKX223" s="18"/>
      <c r="DKY223" s="19"/>
      <c r="DKZ223" s="28"/>
      <c r="DLA223" s="32"/>
      <c r="DLB223" s="20"/>
      <c r="DLC223" s="18"/>
      <c r="DLD223" s="19"/>
      <c r="DLE223" s="28"/>
      <c r="DLF223" s="32"/>
      <c r="DLG223" s="20"/>
      <c r="DLH223" s="18"/>
      <c r="DLI223" s="19"/>
      <c r="DLJ223" s="28"/>
      <c r="DLK223" s="32"/>
      <c r="DLL223" s="20"/>
      <c r="DLM223" s="18"/>
      <c r="DLN223" s="19"/>
      <c r="DLO223" s="28"/>
      <c r="DLP223" s="32"/>
      <c r="DLQ223" s="20"/>
      <c r="DLR223" s="18"/>
      <c r="DLS223" s="19"/>
      <c r="DLT223" s="28"/>
      <c r="DLU223" s="32"/>
      <c r="DLV223" s="20"/>
      <c r="DLW223" s="18"/>
      <c r="DLX223" s="19"/>
      <c r="DLY223" s="28"/>
      <c r="DLZ223" s="32"/>
      <c r="DMA223" s="20"/>
      <c r="DMB223" s="18"/>
      <c r="DMC223" s="19"/>
      <c r="DMD223" s="28"/>
      <c r="DME223" s="32"/>
      <c r="DMF223" s="20"/>
      <c r="DMG223" s="18"/>
      <c r="DMH223" s="19"/>
      <c r="DMI223" s="28"/>
      <c r="DMJ223" s="32"/>
      <c r="DMK223" s="20"/>
      <c r="DML223" s="18"/>
      <c r="DMM223" s="19"/>
      <c r="DMN223" s="28"/>
      <c r="DMO223" s="32"/>
      <c r="DMP223" s="20"/>
      <c r="DMQ223" s="18"/>
      <c r="DMR223" s="19"/>
      <c r="DMS223" s="28"/>
      <c r="DMT223" s="32"/>
      <c r="DMU223" s="20"/>
      <c r="DMV223" s="18"/>
      <c r="DMW223" s="19"/>
      <c r="DMX223" s="28"/>
      <c r="DMY223" s="32"/>
      <c r="DMZ223" s="20"/>
      <c r="DNA223" s="18"/>
      <c r="DNB223" s="19"/>
      <c r="DNC223" s="28"/>
      <c r="DND223" s="32"/>
      <c r="DNE223" s="20"/>
      <c r="DNF223" s="18"/>
      <c r="DNG223" s="19"/>
      <c r="DNH223" s="28"/>
      <c r="DNI223" s="32"/>
      <c r="DNJ223" s="20"/>
      <c r="DNK223" s="18"/>
      <c r="DNL223" s="19"/>
      <c r="DNM223" s="28"/>
      <c r="DNN223" s="32"/>
      <c r="DNO223" s="20"/>
      <c r="DNP223" s="18"/>
      <c r="DNQ223" s="19"/>
      <c r="DNR223" s="28"/>
      <c r="DNS223" s="32"/>
      <c r="DNT223" s="20"/>
      <c r="DNU223" s="18"/>
      <c r="DNV223" s="19"/>
      <c r="DNW223" s="28"/>
      <c r="DNX223" s="32"/>
      <c r="DNY223" s="20"/>
      <c r="DNZ223" s="18"/>
      <c r="DOA223" s="19"/>
      <c r="DOB223" s="28"/>
      <c r="DOC223" s="32"/>
      <c r="DOD223" s="20"/>
      <c r="DOE223" s="18"/>
      <c r="DOF223" s="19"/>
      <c r="DOG223" s="28"/>
      <c r="DOH223" s="32"/>
      <c r="DOI223" s="20"/>
      <c r="DOJ223" s="18"/>
      <c r="DOK223" s="19"/>
      <c r="DOL223" s="28"/>
      <c r="DOM223" s="32"/>
      <c r="DON223" s="20"/>
      <c r="DOO223" s="18"/>
      <c r="DOP223" s="19"/>
      <c r="DOQ223" s="28"/>
      <c r="DOR223" s="32"/>
      <c r="DOS223" s="20"/>
      <c r="DOT223" s="18"/>
      <c r="DOU223" s="19"/>
      <c r="DOV223" s="28"/>
      <c r="DOW223" s="32"/>
      <c r="DOX223" s="20"/>
      <c r="DOY223" s="18"/>
      <c r="DOZ223" s="19"/>
      <c r="DPA223" s="28"/>
      <c r="DPB223" s="32"/>
      <c r="DPC223" s="20"/>
      <c r="DPD223" s="18"/>
      <c r="DPE223" s="19"/>
      <c r="DPF223" s="28"/>
      <c r="DPG223" s="32"/>
      <c r="DPH223" s="20"/>
      <c r="DPI223" s="18"/>
      <c r="DPJ223" s="19"/>
      <c r="DPK223" s="28"/>
      <c r="DPL223" s="32"/>
      <c r="DPM223" s="20"/>
      <c r="DPN223" s="18"/>
      <c r="DPO223" s="19"/>
      <c r="DPP223" s="28"/>
      <c r="DPQ223" s="32"/>
      <c r="DPR223" s="20"/>
      <c r="DPS223" s="18"/>
      <c r="DPT223" s="19"/>
      <c r="DPU223" s="28"/>
      <c r="DPV223" s="32"/>
      <c r="DPW223" s="20"/>
      <c r="DPX223" s="18"/>
      <c r="DPY223" s="19"/>
      <c r="DPZ223" s="28"/>
      <c r="DQA223" s="32"/>
      <c r="DQB223" s="20"/>
      <c r="DQC223" s="18"/>
      <c r="DQD223" s="19"/>
      <c r="DQE223" s="28"/>
      <c r="DQF223" s="32"/>
      <c r="DQG223" s="20"/>
      <c r="DQH223" s="18"/>
      <c r="DQI223" s="19"/>
      <c r="DQJ223" s="28"/>
      <c r="DQK223" s="32"/>
      <c r="DQL223" s="20"/>
      <c r="DQM223" s="18"/>
      <c r="DQN223" s="19"/>
      <c r="DQO223" s="28"/>
      <c r="DQP223" s="32"/>
      <c r="DQQ223" s="20"/>
      <c r="DQR223" s="18"/>
      <c r="DQS223" s="19"/>
      <c r="DQT223" s="28"/>
      <c r="DQU223" s="32"/>
      <c r="DQV223" s="20"/>
      <c r="DQW223" s="18"/>
      <c r="DQX223" s="19"/>
      <c r="DQY223" s="28"/>
      <c r="DQZ223" s="32"/>
      <c r="DRA223" s="20"/>
      <c r="DRB223" s="18"/>
      <c r="DRC223" s="19"/>
      <c r="DRD223" s="28"/>
      <c r="DRE223" s="32"/>
      <c r="DRF223" s="20"/>
      <c r="DRG223" s="18"/>
      <c r="DRH223" s="19"/>
      <c r="DRI223" s="28"/>
      <c r="DRJ223" s="32"/>
      <c r="DRK223" s="20"/>
      <c r="DRL223" s="18"/>
      <c r="DRM223" s="19"/>
      <c r="DRN223" s="28"/>
      <c r="DRO223" s="32"/>
      <c r="DRP223" s="20"/>
      <c r="DRQ223" s="18"/>
      <c r="DRR223" s="19"/>
      <c r="DRS223" s="28"/>
      <c r="DRT223" s="32"/>
      <c r="DRU223" s="20"/>
      <c r="DRV223" s="18"/>
      <c r="DRW223" s="19"/>
      <c r="DRX223" s="28"/>
      <c r="DRY223" s="32"/>
      <c r="DRZ223" s="20"/>
      <c r="DSA223" s="18"/>
      <c r="DSB223" s="19"/>
      <c r="DSC223" s="28"/>
      <c r="DSD223" s="32"/>
      <c r="DSE223" s="20"/>
      <c r="DSF223" s="18"/>
      <c r="DSG223" s="19"/>
      <c r="DSH223" s="28"/>
      <c r="DSI223" s="32"/>
      <c r="DSJ223" s="20"/>
      <c r="DSK223" s="18"/>
      <c r="DSL223" s="19"/>
      <c r="DSM223" s="28"/>
      <c r="DSN223" s="32"/>
      <c r="DSO223" s="20"/>
      <c r="DSP223" s="18"/>
      <c r="DSQ223" s="19"/>
      <c r="DSR223" s="28"/>
      <c r="DSS223" s="32"/>
      <c r="DST223" s="20"/>
      <c r="DSU223" s="18"/>
      <c r="DSV223" s="19"/>
      <c r="DSW223" s="28"/>
      <c r="DSX223" s="32"/>
      <c r="DSY223" s="20"/>
      <c r="DSZ223" s="18"/>
      <c r="DTA223" s="19"/>
      <c r="DTB223" s="28"/>
      <c r="DTC223" s="32"/>
      <c r="DTD223" s="20"/>
      <c r="DTE223" s="18"/>
      <c r="DTF223" s="19"/>
      <c r="DTG223" s="28"/>
      <c r="DTH223" s="32"/>
      <c r="DTI223" s="20"/>
      <c r="DTJ223" s="18"/>
      <c r="DTK223" s="19"/>
      <c r="DTL223" s="28"/>
      <c r="DTM223" s="32"/>
      <c r="DTN223" s="20"/>
      <c r="DTO223" s="18"/>
      <c r="DTP223" s="19"/>
      <c r="DTQ223" s="28"/>
      <c r="DTR223" s="32"/>
      <c r="DTS223" s="20"/>
      <c r="DTT223" s="18"/>
      <c r="DTU223" s="19"/>
      <c r="DTV223" s="28"/>
      <c r="DTW223" s="32"/>
      <c r="DTX223" s="20"/>
      <c r="DTY223" s="18"/>
      <c r="DTZ223" s="19"/>
      <c r="DUA223" s="28"/>
      <c r="DUB223" s="32"/>
      <c r="DUC223" s="20"/>
      <c r="DUD223" s="18"/>
      <c r="DUE223" s="19"/>
      <c r="DUF223" s="28"/>
      <c r="DUG223" s="32"/>
      <c r="DUH223" s="20"/>
      <c r="DUI223" s="18"/>
      <c r="DUJ223" s="19"/>
      <c r="DUK223" s="28"/>
      <c r="DUL223" s="32"/>
      <c r="DUM223" s="20"/>
      <c r="DUN223" s="18"/>
      <c r="DUO223" s="19"/>
      <c r="DUP223" s="28"/>
      <c r="DUQ223" s="32"/>
      <c r="DUR223" s="20"/>
      <c r="DUS223" s="18"/>
      <c r="DUT223" s="19"/>
      <c r="DUU223" s="28"/>
      <c r="DUV223" s="32"/>
      <c r="DUW223" s="20"/>
      <c r="DUX223" s="18"/>
      <c r="DUY223" s="19"/>
      <c r="DUZ223" s="28"/>
      <c r="DVA223" s="32"/>
      <c r="DVB223" s="20"/>
      <c r="DVC223" s="18"/>
      <c r="DVD223" s="19"/>
      <c r="DVE223" s="28"/>
      <c r="DVF223" s="32"/>
      <c r="DVG223" s="20"/>
      <c r="DVH223" s="18"/>
      <c r="DVI223" s="19"/>
      <c r="DVJ223" s="28"/>
      <c r="DVK223" s="32"/>
      <c r="DVL223" s="20"/>
      <c r="DVM223" s="18"/>
      <c r="DVN223" s="19"/>
      <c r="DVO223" s="28"/>
      <c r="DVP223" s="32"/>
      <c r="DVQ223" s="20"/>
      <c r="DVR223" s="18"/>
      <c r="DVS223" s="19"/>
      <c r="DVT223" s="28"/>
      <c r="DVU223" s="32"/>
      <c r="DVV223" s="20"/>
      <c r="DVW223" s="18"/>
      <c r="DVX223" s="19"/>
      <c r="DVY223" s="28"/>
      <c r="DVZ223" s="32"/>
      <c r="DWA223" s="20"/>
      <c r="DWB223" s="18"/>
      <c r="DWC223" s="19"/>
      <c r="DWD223" s="28"/>
      <c r="DWE223" s="32"/>
      <c r="DWF223" s="20"/>
      <c r="DWG223" s="18"/>
      <c r="DWH223" s="19"/>
      <c r="DWI223" s="28"/>
      <c r="DWJ223" s="32"/>
      <c r="DWK223" s="20"/>
      <c r="DWL223" s="18"/>
      <c r="DWM223" s="19"/>
      <c r="DWN223" s="28"/>
      <c r="DWO223" s="32"/>
      <c r="DWP223" s="20"/>
      <c r="DWQ223" s="18"/>
      <c r="DWR223" s="19"/>
      <c r="DWS223" s="28"/>
      <c r="DWT223" s="32"/>
      <c r="DWU223" s="20"/>
      <c r="DWV223" s="18"/>
      <c r="DWW223" s="19"/>
      <c r="DWX223" s="28"/>
      <c r="DWY223" s="32"/>
      <c r="DWZ223" s="20"/>
      <c r="DXA223" s="18"/>
      <c r="DXB223" s="19"/>
      <c r="DXC223" s="28"/>
      <c r="DXD223" s="32"/>
      <c r="DXE223" s="20"/>
      <c r="DXF223" s="18"/>
      <c r="DXG223" s="19"/>
      <c r="DXH223" s="28"/>
      <c r="DXI223" s="32"/>
      <c r="DXJ223" s="20"/>
      <c r="DXK223" s="18"/>
      <c r="DXL223" s="19"/>
      <c r="DXM223" s="28"/>
      <c r="DXN223" s="32"/>
      <c r="DXO223" s="20"/>
      <c r="DXP223" s="18"/>
      <c r="DXQ223" s="19"/>
      <c r="DXR223" s="28"/>
      <c r="DXS223" s="32"/>
      <c r="DXT223" s="20"/>
      <c r="DXU223" s="18"/>
      <c r="DXV223" s="19"/>
      <c r="DXW223" s="28"/>
      <c r="DXX223" s="32"/>
      <c r="DXY223" s="20"/>
      <c r="DXZ223" s="18"/>
      <c r="DYA223" s="19"/>
      <c r="DYB223" s="28"/>
      <c r="DYC223" s="32"/>
      <c r="DYD223" s="20"/>
      <c r="DYE223" s="18"/>
      <c r="DYF223" s="19"/>
      <c r="DYG223" s="28"/>
      <c r="DYH223" s="32"/>
      <c r="DYI223" s="20"/>
      <c r="DYJ223" s="18"/>
      <c r="DYK223" s="19"/>
      <c r="DYL223" s="28"/>
      <c r="DYM223" s="32"/>
      <c r="DYN223" s="20"/>
      <c r="DYO223" s="18"/>
      <c r="DYP223" s="19"/>
      <c r="DYQ223" s="28"/>
      <c r="DYR223" s="32"/>
      <c r="DYS223" s="20"/>
      <c r="DYT223" s="18"/>
      <c r="DYU223" s="19"/>
      <c r="DYV223" s="28"/>
      <c r="DYW223" s="32"/>
      <c r="DYX223" s="20"/>
      <c r="DYY223" s="18"/>
      <c r="DYZ223" s="19"/>
      <c r="DZA223" s="28"/>
      <c r="DZB223" s="32"/>
      <c r="DZC223" s="20"/>
      <c r="DZD223" s="18"/>
      <c r="DZE223" s="19"/>
      <c r="DZF223" s="28"/>
      <c r="DZG223" s="32"/>
      <c r="DZH223" s="20"/>
      <c r="DZI223" s="18"/>
      <c r="DZJ223" s="19"/>
      <c r="DZK223" s="28"/>
      <c r="DZL223" s="32"/>
      <c r="DZM223" s="20"/>
      <c r="DZN223" s="18"/>
      <c r="DZO223" s="19"/>
      <c r="DZP223" s="28"/>
      <c r="DZQ223" s="32"/>
      <c r="DZR223" s="20"/>
      <c r="DZS223" s="18"/>
      <c r="DZT223" s="19"/>
      <c r="DZU223" s="28"/>
      <c r="DZV223" s="32"/>
      <c r="DZW223" s="20"/>
      <c r="DZX223" s="18"/>
      <c r="DZY223" s="19"/>
      <c r="DZZ223" s="28"/>
      <c r="EAA223" s="32"/>
      <c r="EAB223" s="20"/>
      <c r="EAC223" s="18"/>
      <c r="EAD223" s="19"/>
      <c r="EAE223" s="28"/>
      <c r="EAF223" s="32"/>
      <c r="EAG223" s="20"/>
      <c r="EAH223" s="18"/>
      <c r="EAI223" s="19"/>
      <c r="EAJ223" s="28"/>
      <c r="EAK223" s="32"/>
      <c r="EAL223" s="20"/>
      <c r="EAM223" s="18"/>
      <c r="EAN223" s="19"/>
      <c r="EAO223" s="28"/>
      <c r="EAP223" s="32"/>
      <c r="EAQ223" s="20"/>
      <c r="EAR223" s="18"/>
      <c r="EAS223" s="19"/>
      <c r="EAT223" s="28"/>
      <c r="EAU223" s="32"/>
      <c r="EAV223" s="20"/>
      <c r="EAW223" s="18"/>
      <c r="EAX223" s="19"/>
      <c r="EAY223" s="28"/>
      <c r="EAZ223" s="32"/>
      <c r="EBA223" s="20"/>
      <c r="EBB223" s="18"/>
      <c r="EBC223" s="19"/>
      <c r="EBD223" s="28"/>
      <c r="EBE223" s="32"/>
      <c r="EBF223" s="20"/>
      <c r="EBG223" s="18"/>
      <c r="EBH223" s="19"/>
      <c r="EBI223" s="28"/>
      <c r="EBJ223" s="32"/>
      <c r="EBK223" s="20"/>
      <c r="EBL223" s="18"/>
      <c r="EBM223" s="19"/>
      <c r="EBN223" s="28"/>
      <c r="EBO223" s="32"/>
      <c r="EBP223" s="20"/>
      <c r="EBQ223" s="18"/>
      <c r="EBR223" s="19"/>
      <c r="EBS223" s="28"/>
      <c r="EBT223" s="32"/>
      <c r="EBU223" s="20"/>
      <c r="EBV223" s="18"/>
      <c r="EBW223" s="19"/>
      <c r="EBX223" s="28"/>
      <c r="EBY223" s="32"/>
      <c r="EBZ223" s="20"/>
      <c r="ECA223" s="18"/>
      <c r="ECB223" s="19"/>
      <c r="ECC223" s="28"/>
      <c r="ECD223" s="32"/>
      <c r="ECE223" s="20"/>
      <c r="ECF223" s="18"/>
      <c r="ECG223" s="19"/>
      <c r="ECH223" s="28"/>
      <c r="ECI223" s="32"/>
      <c r="ECJ223" s="20"/>
      <c r="ECK223" s="18"/>
      <c r="ECL223" s="19"/>
      <c r="ECM223" s="28"/>
      <c r="ECN223" s="32"/>
      <c r="ECO223" s="20"/>
      <c r="ECP223" s="18"/>
      <c r="ECQ223" s="19"/>
      <c r="ECR223" s="28"/>
      <c r="ECS223" s="32"/>
      <c r="ECT223" s="20"/>
      <c r="ECU223" s="18"/>
      <c r="ECV223" s="19"/>
      <c r="ECW223" s="28"/>
      <c r="ECX223" s="32"/>
      <c r="ECY223" s="20"/>
      <c r="ECZ223" s="18"/>
      <c r="EDA223" s="19"/>
      <c r="EDB223" s="28"/>
      <c r="EDC223" s="32"/>
      <c r="EDD223" s="20"/>
      <c r="EDE223" s="18"/>
      <c r="EDF223" s="19"/>
      <c r="EDG223" s="28"/>
      <c r="EDH223" s="32"/>
      <c r="EDI223" s="20"/>
      <c r="EDJ223" s="18"/>
      <c r="EDK223" s="19"/>
      <c r="EDL223" s="28"/>
      <c r="EDM223" s="32"/>
      <c r="EDN223" s="20"/>
      <c r="EDO223" s="18"/>
      <c r="EDP223" s="19"/>
      <c r="EDQ223" s="28"/>
      <c r="EDR223" s="32"/>
      <c r="EDS223" s="20"/>
      <c r="EDT223" s="18"/>
      <c r="EDU223" s="19"/>
      <c r="EDV223" s="28"/>
      <c r="EDW223" s="32"/>
      <c r="EDX223" s="20"/>
      <c r="EDY223" s="18"/>
      <c r="EDZ223" s="19"/>
      <c r="EEA223" s="28"/>
      <c r="EEB223" s="32"/>
      <c r="EEC223" s="20"/>
      <c r="EED223" s="18"/>
      <c r="EEE223" s="19"/>
      <c r="EEF223" s="28"/>
      <c r="EEG223" s="32"/>
      <c r="EEH223" s="20"/>
      <c r="EEI223" s="18"/>
      <c r="EEJ223" s="19"/>
      <c r="EEK223" s="28"/>
      <c r="EEL223" s="32"/>
      <c r="EEM223" s="20"/>
      <c r="EEN223" s="18"/>
      <c r="EEO223" s="19"/>
      <c r="EEP223" s="28"/>
      <c r="EEQ223" s="32"/>
      <c r="EER223" s="20"/>
      <c r="EES223" s="18"/>
      <c r="EET223" s="19"/>
      <c r="EEU223" s="28"/>
      <c r="EEV223" s="32"/>
      <c r="EEW223" s="20"/>
      <c r="EEX223" s="18"/>
      <c r="EEY223" s="19"/>
      <c r="EEZ223" s="28"/>
      <c r="EFA223" s="32"/>
      <c r="EFB223" s="20"/>
      <c r="EFC223" s="18"/>
      <c r="EFD223" s="19"/>
      <c r="EFE223" s="28"/>
      <c r="EFF223" s="32"/>
      <c r="EFG223" s="20"/>
      <c r="EFH223" s="18"/>
      <c r="EFI223" s="19"/>
      <c r="EFJ223" s="28"/>
      <c r="EFK223" s="32"/>
      <c r="EFL223" s="20"/>
      <c r="EFM223" s="18"/>
      <c r="EFN223" s="19"/>
      <c r="EFO223" s="28"/>
      <c r="EFP223" s="32"/>
      <c r="EFQ223" s="20"/>
      <c r="EFR223" s="18"/>
      <c r="EFS223" s="19"/>
      <c r="EFT223" s="28"/>
      <c r="EFU223" s="32"/>
      <c r="EFV223" s="20"/>
      <c r="EFW223" s="18"/>
      <c r="EFX223" s="19"/>
      <c r="EFY223" s="28"/>
      <c r="EFZ223" s="32"/>
      <c r="EGA223" s="20"/>
      <c r="EGB223" s="18"/>
      <c r="EGC223" s="19"/>
      <c r="EGD223" s="28"/>
      <c r="EGE223" s="32"/>
      <c r="EGF223" s="20"/>
      <c r="EGG223" s="18"/>
      <c r="EGH223" s="19"/>
      <c r="EGI223" s="28"/>
      <c r="EGJ223" s="32"/>
      <c r="EGK223" s="20"/>
      <c r="EGL223" s="18"/>
      <c r="EGM223" s="19"/>
      <c r="EGN223" s="28"/>
      <c r="EGO223" s="32"/>
      <c r="EGP223" s="20"/>
      <c r="EGQ223" s="18"/>
      <c r="EGR223" s="19"/>
      <c r="EGS223" s="28"/>
      <c r="EGT223" s="32"/>
      <c r="EGU223" s="20"/>
      <c r="EGV223" s="18"/>
      <c r="EGW223" s="19"/>
      <c r="EGX223" s="28"/>
      <c r="EGY223" s="32"/>
      <c r="EGZ223" s="20"/>
      <c r="EHA223" s="18"/>
      <c r="EHB223" s="19"/>
      <c r="EHC223" s="28"/>
      <c r="EHD223" s="32"/>
      <c r="EHE223" s="20"/>
      <c r="EHF223" s="18"/>
      <c r="EHG223" s="19"/>
      <c r="EHH223" s="28"/>
      <c r="EHI223" s="32"/>
      <c r="EHJ223" s="20"/>
      <c r="EHK223" s="18"/>
      <c r="EHL223" s="19"/>
      <c r="EHM223" s="28"/>
      <c r="EHN223" s="32"/>
      <c r="EHO223" s="20"/>
      <c r="EHP223" s="18"/>
      <c r="EHQ223" s="19"/>
      <c r="EHR223" s="28"/>
      <c r="EHS223" s="32"/>
      <c r="EHT223" s="20"/>
      <c r="EHU223" s="18"/>
      <c r="EHV223" s="19"/>
      <c r="EHW223" s="28"/>
      <c r="EHX223" s="32"/>
      <c r="EHY223" s="20"/>
      <c r="EHZ223" s="18"/>
      <c r="EIA223" s="19"/>
      <c r="EIB223" s="28"/>
      <c r="EIC223" s="32"/>
      <c r="EID223" s="20"/>
      <c r="EIE223" s="18"/>
      <c r="EIF223" s="19"/>
      <c r="EIG223" s="28"/>
      <c r="EIH223" s="32"/>
      <c r="EII223" s="20"/>
      <c r="EIJ223" s="18"/>
      <c r="EIK223" s="19"/>
      <c r="EIL223" s="28"/>
      <c r="EIM223" s="32"/>
      <c r="EIN223" s="20"/>
      <c r="EIO223" s="18"/>
      <c r="EIP223" s="19"/>
      <c r="EIQ223" s="28"/>
      <c r="EIR223" s="32"/>
      <c r="EIS223" s="20"/>
      <c r="EIT223" s="18"/>
      <c r="EIU223" s="19"/>
      <c r="EIV223" s="28"/>
      <c r="EIW223" s="32"/>
      <c r="EIX223" s="20"/>
      <c r="EIY223" s="18"/>
      <c r="EIZ223" s="19"/>
      <c r="EJA223" s="28"/>
      <c r="EJB223" s="32"/>
      <c r="EJC223" s="20"/>
      <c r="EJD223" s="18"/>
      <c r="EJE223" s="19"/>
      <c r="EJF223" s="28"/>
      <c r="EJG223" s="32"/>
      <c r="EJH223" s="20"/>
      <c r="EJI223" s="18"/>
      <c r="EJJ223" s="19"/>
      <c r="EJK223" s="28"/>
      <c r="EJL223" s="32"/>
      <c r="EJM223" s="20"/>
      <c r="EJN223" s="18"/>
      <c r="EJO223" s="19"/>
      <c r="EJP223" s="28"/>
      <c r="EJQ223" s="32"/>
      <c r="EJR223" s="20"/>
      <c r="EJS223" s="18"/>
      <c r="EJT223" s="19"/>
      <c r="EJU223" s="28"/>
      <c r="EJV223" s="32"/>
      <c r="EJW223" s="20"/>
      <c r="EJX223" s="18"/>
      <c r="EJY223" s="19"/>
      <c r="EJZ223" s="28"/>
      <c r="EKA223" s="32"/>
      <c r="EKB223" s="20"/>
      <c r="EKC223" s="18"/>
      <c r="EKD223" s="19"/>
      <c r="EKE223" s="28"/>
      <c r="EKF223" s="32"/>
      <c r="EKG223" s="20"/>
      <c r="EKH223" s="18"/>
      <c r="EKI223" s="19"/>
      <c r="EKJ223" s="28"/>
      <c r="EKK223" s="32"/>
      <c r="EKL223" s="20"/>
      <c r="EKM223" s="18"/>
      <c r="EKN223" s="19"/>
      <c r="EKO223" s="28"/>
      <c r="EKP223" s="32"/>
      <c r="EKQ223" s="20"/>
      <c r="EKR223" s="18"/>
      <c r="EKS223" s="19"/>
      <c r="EKT223" s="28"/>
      <c r="EKU223" s="32"/>
      <c r="EKV223" s="20"/>
      <c r="EKW223" s="18"/>
      <c r="EKX223" s="19"/>
      <c r="EKY223" s="28"/>
      <c r="EKZ223" s="32"/>
      <c r="ELA223" s="20"/>
      <c r="ELB223" s="18"/>
      <c r="ELC223" s="19"/>
      <c r="ELD223" s="28"/>
      <c r="ELE223" s="32"/>
      <c r="ELF223" s="20"/>
      <c r="ELG223" s="18"/>
      <c r="ELH223" s="19"/>
      <c r="ELI223" s="28"/>
      <c r="ELJ223" s="32"/>
      <c r="ELK223" s="20"/>
      <c r="ELL223" s="18"/>
      <c r="ELM223" s="19"/>
      <c r="ELN223" s="28"/>
      <c r="ELO223" s="32"/>
      <c r="ELP223" s="20"/>
      <c r="ELQ223" s="18"/>
      <c r="ELR223" s="19"/>
      <c r="ELS223" s="28"/>
      <c r="ELT223" s="32"/>
      <c r="ELU223" s="20"/>
      <c r="ELV223" s="18"/>
      <c r="ELW223" s="19"/>
      <c r="ELX223" s="28"/>
      <c r="ELY223" s="32"/>
      <c r="ELZ223" s="20"/>
      <c r="EMA223" s="18"/>
      <c r="EMB223" s="19"/>
      <c r="EMC223" s="28"/>
      <c r="EMD223" s="32"/>
      <c r="EME223" s="20"/>
      <c r="EMF223" s="18"/>
      <c r="EMG223" s="19"/>
      <c r="EMH223" s="28"/>
      <c r="EMI223" s="32"/>
      <c r="EMJ223" s="20"/>
      <c r="EMK223" s="18"/>
      <c r="EML223" s="19"/>
      <c r="EMM223" s="28"/>
      <c r="EMN223" s="32"/>
      <c r="EMO223" s="20"/>
      <c r="EMP223" s="18"/>
      <c r="EMQ223" s="19"/>
      <c r="EMR223" s="28"/>
      <c r="EMS223" s="32"/>
      <c r="EMT223" s="20"/>
      <c r="EMU223" s="18"/>
      <c r="EMV223" s="19"/>
      <c r="EMW223" s="28"/>
      <c r="EMX223" s="32"/>
      <c r="EMY223" s="20"/>
      <c r="EMZ223" s="18"/>
      <c r="ENA223" s="19"/>
      <c r="ENB223" s="28"/>
      <c r="ENC223" s="32"/>
      <c r="END223" s="20"/>
      <c r="ENE223" s="18"/>
      <c r="ENF223" s="19"/>
      <c r="ENG223" s="28"/>
      <c r="ENH223" s="32"/>
      <c r="ENI223" s="20"/>
      <c r="ENJ223" s="18"/>
      <c r="ENK223" s="19"/>
      <c r="ENL223" s="28"/>
      <c r="ENM223" s="32"/>
      <c r="ENN223" s="20"/>
      <c r="ENO223" s="18"/>
      <c r="ENP223" s="19"/>
      <c r="ENQ223" s="28"/>
      <c r="ENR223" s="32"/>
      <c r="ENS223" s="20"/>
      <c r="ENT223" s="18"/>
      <c r="ENU223" s="19"/>
      <c r="ENV223" s="28"/>
      <c r="ENW223" s="32"/>
      <c r="ENX223" s="20"/>
      <c r="ENY223" s="18"/>
      <c r="ENZ223" s="19"/>
      <c r="EOA223" s="28"/>
      <c r="EOB223" s="32"/>
      <c r="EOC223" s="20"/>
      <c r="EOD223" s="18"/>
      <c r="EOE223" s="19"/>
      <c r="EOF223" s="28"/>
      <c r="EOG223" s="32"/>
      <c r="EOH223" s="20"/>
      <c r="EOI223" s="18"/>
      <c r="EOJ223" s="19"/>
      <c r="EOK223" s="28"/>
      <c r="EOL223" s="32"/>
      <c r="EOM223" s="20"/>
      <c r="EON223" s="18"/>
      <c r="EOO223" s="19"/>
      <c r="EOP223" s="28"/>
      <c r="EOQ223" s="32"/>
      <c r="EOR223" s="20"/>
      <c r="EOS223" s="18"/>
      <c r="EOT223" s="19"/>
      <c r="EOU223" s="28"/>
      <c r="EOV223" s="32"/>
      <c r="EOW223" s="20"/>
      <c r="EOX223" s="18"/>
      <c r="EOY223" s="19"/>
      <c r="EOZ223" s="28"/>
      <c r="EPA223" s="32"/>
      <c r="EPB223" s="20"/>
      <c r="EPC223" s="18"/>
      <c r="EPD223" s="19"/>
      <c r="EPE223" s="28"/>
      <c r="EPF223" s="32"/>
      <c r="EPG223" s="20"/>
      <c r="EPH223" s="18"/>
      <c r="EPI223" s="19"/>
      <c r="EPJ223" s="28"/>
      <c r="EPK223" s="32"/>
      <c r="EPL223" s="20"/>
      <c r="EPM223" s="18"/>
      <c r="EPN223" s="19"/>
      <c r="EPO223" s="28"/>
      <c r="EPP223" s="32"/>
      <c r="EPQ223" s="20"/>
      <c r="EPR223" s="18"/>
      <c r="EPS223" s="19"/>
      <c r="EPT223" s="28"/>
      <c r="EPU223" s="32"/>
      <c r="EPV223" s="20"/>
      <c r="EPW223" s="18"/>
      <c r="EPX223" s="19"/>
      <c r="EPY223" s="28"/>
      <c r="EPZ223" s="32"/>
      <c r="EQA223" s="20"/>
      <c r="EQB223" s="18"/>
      <c r="EQC223" s="19"/>
      <c r="EQD223" s="28"/>
      <c r="EQE223" s="32"/>
      <c r="EQF223" s="20"/>
      <c r="EQG223" s="18"/>
      <c r="EQH223" s="19"/>
      <c r="EQI223" s="28"/>
      <c r="EQJ223" s="32"/>
      <c r="EQK223" s="20"/>
      <c r="EQL223" s="18"/>
      <c r="EQM223" s="19"/>
      <c r="EQN223" s="28"/>
      <c r="EQO223" s="32"/>
      <c r="EQP223" s="20"/>
      <c r="EQQ223" s="18"/>
      <c r="EQR223" s="19"/>
      <c r="EQS223" s="28"/>
      <c r="EQT223" s="32"/>
      <c r="EQU223" s="20"/>
      <c r="EQV223" s="18"/>
      <c r="EQW223" s="19"/>
      <c r="EQX223" s="28"/>
      <c r="EQY223" s="32"/>
      <c r="EQZ223" s="20"/>
      <c r="ERA223" s="18"/>
      <c r="ERB223" s="19"/>
      <c r="ERC223" s="28"/>
      <c r="ERD223" s="32"/>
      <c r="ERE223" s="20"/>
      <c r="ERF223" s="18"/>
      <c r="ERG223" s="19"/>
      <c r="ERH223" s="28"/>
      <c r="ERI223" s="32"/>
      <c r="ERJ223" s="20"/>
      <c r="ERK223" s="18"/>
      <c r="ERL223" s="19"/>
      <c r="ERM223" s="28"/>
      <c r="ERN223" s="32"/>
      <c r="ERO223" s="20"/>
      <c r="ERP223" s="18"/>
      <c r="ERQ223" s="19"/>
      <c r="ERR223" s="28"/>
      <c r="ERS223" s="32"/>
      <c r="ERT223" s="20"/>
      <c r="ERU223" s="18"/>
      <c r="ERV223" s="19"/>
      <c r="ERW223" s="28"/>
      <c r="ERX223" s="32"/>
      <c r="ERY223" s="20"/>
      <c r="ERZ223" s="18"/>
      <c r="ESA223" s="19"/>
      <c r="ESB223" s="28"/>
      <c r="ESC223" s="32"/>
      <c r="ESD223" s="20"/>
      <c r="ESE223" s="18"/>
      <c r="ESF223" s="19"/>
      <c r="ESG223" s="28"/>
      <c r="ESH223" s="32"/>
      <c r="ESI223" s="20"/>
      <c r="ESJ223" s="18"/>
      <c r="ESK223" s="19"/>
      <c r="ESL223" s="28"/>
      <c r="ESM223" s="32"/>
      <c r="ESN223" s="20"/>
      <c r="ESO223" s="18"/>
      <c r="ESP223" s="19"/>
      <c r="ESQ223" s="28"/>
      <c r="ESR223" s="32"/>
      <c r="ESS223" s="20"/>
      <c r="EST223" s="18"/>
      <c r="ESU223" s="19"/>
      <c r="ESV223" s="28"/>
      <c r="ESW223" s="32"/>
      <c r="ESX223" s="20"/>
      <c r="ESY223" s="18"/>
      <c r="ESZ223" s="19"/>
      <c r="ETA223" s="28"/>
      <c r="ETB223" s="32"/>
      <c r="ETC223" s="20"/>
      <c r="ETD223" s="18"/>
      <c r="ETE223" s="19"/>
      <c r="ETF223" s="28"/>
      <c r="ETG223" s="32"/>
      <c r="ETH223" s="20"/>
      <c r="ETI223" s="18"/>
      <c r="ETJ223" s="19"/>
      <c r="ETK223" s="28"/>
      <c r="ETL223" s="32"/>
      <c r="ETM223" s="20"/>
      <c r="ETN223" s="18"/>
      <c r="ETO223" s="19"/>
      <c r="ETP223" s="28"/>
      <c r="ETQ223" s="32"/>
      <c r="ETR223" s="20"/>
      <c r="ETS223" s="18"/>
      <c r="ETT223" s="19"/>
      <c r="ETU223" s="28"/>
      <c r="ETV223" s="32"/>
      <c r="ETW223" s="20"/>
      <c r="ETX223" s="18"/>
      <c r="ETY223" s="19"/>
      <c r="ETZ223" s="28"/>
      <c r="EUA223" s="32"/>
      <c r="EUB223" s="20"/>
      <c r="EUC223" s="18"/>
      <c r="EUD223" s="19"/>
      <c r="EUE223" s="28"/>
      <c r="EUF223" s="32"/>
      <c r="EUG223" s="20"/>
      <c r="EUH223" s="18"/>
      <c r="EUI223" s="19"/>
      <c r="EUJ223" s="28"/>
      <c r="EUK223" s="32"/>
      <c r="EUL223" s="20"/>
      <c r="EUM223" s="18"/>
      <c r="EUN223" s="19"/>
      <c r="EUO223" s="28"/>
      <c r="EUP223" s="32"/>
      <c r="EUQ223" s="20"/>
      <c r="EUR223" s="18"/>
      <c r="EUS223" s="19"/>
      <c r="EUT223" s="28"/>
      <c r="EUU223" s="32"/>
      <c r="EUV223" s="20"/>
      <c r="EUW223" s="18"/>
      <c r="EUX223" s="19"/>
      <c r="EUY223" s="28"/>
      <c r="EUZ223" s="32"/>
      <c r="EVA223" s="20"/>
      <c r="EVB223" s="18"/>
      <c r="EVC223" s="19"/>
      <c r="EVD223" s="28"/>
      <c r="EVE223" s="32"/>
      <c r="EVF223" s="20"/>
      <c r="EVG223" s="18"/>
      <c r="EVH223" s="19"/>
      <c r="EVI223" s="28"/>
      <c r="EVJ223" s="32"/>
      <c r="EVK223" s="20"/>
      <c r="EVL223" s="18"/>
      <c r="EVM223" s="19"/>
      <c r="EVN223" s="28"/>
      <c r="EVO223" s="32"/>
      <c r="EVP223" s="20"/>
      <c r="EVQ223" s="18"/>
      <c r="EVR223" s="19"/>
      <c r="EVS223" s="28"/>
      <c r="EVT223" s="32"/>
      <c r="EVU223" s="20"/>
      <c r="EVV223" s="18"/>
      <c r="EVW223" s="19"/>
      <c r="EVX223" s="28"/>
      <c r="EVY223" s="32"/>
      <c r="EVZ223" s="20"/>
      <c r="EWA223" s="18"/>
      <c r="EWB223" s="19"/>
      <c r="EWC223" s="28"/>
      <c r="EWD223" s="32"/>
      <c r="EWE223" s="20"/>
      <c r="EWF223" s="18"/>
      <c r="EWG223" s="19"/>
      <c r="EWH223" s="28"/>
      <c r="EWI223" s="32"/>
      <c r="EWJ223" s="20"/>
      <c r="EWK223" s="18"/>
      <c r="EWL223" s="19"/>
      <c r="EWM223" s="28"/>
      <c r="EWN223" s="32"/>
      <c r="EWO223" s="20"/>
      <c r="EWP223" s="18"/>
      <c r="EWQ223" s="19"/>
      <c r="EWR223" s="28"/>
      <c r="EWS223" s="32"/>
      <c r="EWT223" s="20"/>
      <c r="EWU223" s="18"/>
      <c r="EWV223" s="19"/>
      <c r="EWW223" s="28"/>
      <c r="EWX223" s="32"/>
      <c r="EWY223" s="20"/>
      <c r="EWZ223" s="18"/>
      <c r="EXA223" s="19"/>
      <c r="EXB223" s="28"/>
      <c r="EXC223" s="32"/>
      <c r="EXD223" s="20"/>
      <c r="EXE223" s="18"/>
      <c r="EXF223" s="19"/>
      <c r="EXG223" s="28"/>
      <c r="EXH223" s="32"/>
      <c r="EXI223" s="20"/>
      <c r="EXJ223" s="18"/>
      <c r="EXK223" s="19"/>
      <c r="EXL223" s="28"/>
      <c r="EXM223" s="32"/>
      <c r="EXN223" s="20"/>
      <c r="EXO223" s="18"/>
      <c r="EXP223" s="19"/>
      <c r="EXQ223" s="28"/>
      <c r="EXR223" s="32"/>
      <c r="EXS223" s="20"/>
      <c r="EXT223" s="18"/>
      <c r="EXU223" s="19"/>
      <c r="EXV223" s="28"/>
      <c r="EXW223" s="32"/>
      <c r="EXX223" s="20"/>
      <c r="EXY223" s="18"/>
      <c r="EXZ223" s="19"/>
      <c r="EYA223" s="28"/>
      <c r="EYB223" s="32"/>
      <c r="EYC223" s="20"/>
      <c r="EYD223" s="18"/>
      <c r="EYE223" s="19"/>
      <c r="EYF223" s="28"/>
      <c r="EYG223" s="32"/>
      <c r="EYH223" s="20"/>
      <c r="EYI223" s="18"/>
      <c r="EYJ223" s="19"/>
      <c r="EYK223" s="28"/>
      <c r="EYL223" s="32"/>
      <c r="EYM223" s="20"/>
      <c r="EYN223" s="18"/>
      <c r="EYO223" s="19"/>
      <c r="EYP223" s="28"/>
      <c r="EYQ223" s="32"/>
      <c r="EYR223" s="20"/>
      <c r="EYS223" s="18"/>
      <c r="EYT223" s="19"/>
      <c r="EYU223" s="28"/>
      <c r="EYV223" s="32"/>
      <c r="EYW223" s="20"/>
      <c r="EYX223" s="18"/>
      <c r="EYY223" s="19"/>
      <c r="EYZ223" s="28"/>
      <c r="EZA223" s="32"/>
      <c r="EZB223" s="20"/>
      <c r="EZC223" s="18"/>
      <c r="EZD223" s="19"/>
      <c r="EZE223" s="28"/>
      <c r="EZF223" s="32"/>
      <c r="EZG223" s="20"/>
      <c r="EZH223" s="18"/>
      <c r="EZI223" s="19"/>
      <c r="EZJ223" s="28"/>
      <c r="EZK223" s="32"/>
      <c r="EZL223" s="20"/>
      <c r="EZM223" s="18"/>
      <c r="EZN223" s="19"/>
      <c r="EZO223" s="28"/>
      <c r="EZP223" s="32"/>
      <c r="EZQ223" s="20"/>
      <c r="EZR223" s="18"/>
      <c r="EZS223" s="19"/>
      <c r="EZT223" s="28"/>
      <c r="EZU223" s="32"/>
      <c r="EZV223" s="20"/>
      <c r="EZW223" s="18"/>
      <c r="EZX223" s="19"/>
      <c r="EZY223" s="28"/>
      <c r="EZZ223" s="32"/>
      <c r="FAA223" s="20"/>
      <c r="FAB223" s="18"/>
      <c r="FAC223" s="19"/>
      <c r="FAD223" s="28"/>
      <c r="FAE223" s="32"/>
      <c r="FAF223" s="20"/>
      <c r="FAG223" s="18"/>
      <c r="FAH223" s="19"/>
      <c r="FAI223" s="28"/>
      <c r="FAJ223" s="32"/>
      <c r="FAK223" s="20"/>
      <c r="FAL223" s="18"/>
      <c r="FAM223" s="19"/>
      <c r="FAN223" s="28"/>
      <c r="FAO223" s="32"/>
      <c r="FAP223" s="20"/>
      <c r="FAQ223" s="18"/>
      <c r="FAR223" s="19"/>
      <c r="FAS223" s="28"/>
      <c r="FAT223" s="32"/>
      <c r="FAU223" s="20"/>
      <c r="FAV223" s="18"/>
      <c r="FAW223" s="19"/>
      <c r="FAX223" s="28"/>
      <c r="FAY223" s="32"/>
      <c r="FAZ223" s="20"/>
      <c r="FBA223" s="18"/>
      <c r="FBB223" s="19"/>
      <c r="FBC223" s="28"/>
      <c r="FBD223" s="32"/>
      <c r="FBE223" s="20"/>
      <c r="FBF223" s="18"/>
      <c r="FBG223" s="19"/>
      <c r="FBH223" s="28"/>
      <c r="FBI223" s="32"/>
      <c r="FBJ223" s="20"/>
      <c r="FBK223" s="18"/>
      <c r="FBL223" s="19"/>
      <c r="FBM223" s="28"/>
      <c r="FBN223" s="32"/>
      <c r="FBO223" s="20"/>
      <c r="FBP223" s="18"/>
      <c r="FBQ223" s="19"/>
      <c r="FBR223" s="28"/>
      <c r="FBS223" s="32"/>
      <c r="FBT223" s="20"/>
      <c r="FBU223" s="18"/>
      <c r="FBV223" s="19"/>
      <c r="FBW223" s="28"/>
      <c r="FBX223" s="32"/>
      <c r="FBY223" s="20"/>
      <c r="FBZ223" s="18"/>
      <c r="FCA223" s="19"/>
      <c r="FCB223" s="28"/>
      <c r="FCC223" s="32"/>
      <c r="FCD223" s="20"/>
      <c r="FCE223" s="18"/>
      <c r="FCF223" s="19"/>
      <c r="FCG223" s="28"/>
      <c r="FCH223" s="32"/>
      <c r="FCI223" s="20"/>
      <c r="FCJ223" s="18"/>
      <c r="FCK223" s="19"/>
      <c r="FCL223" s="28"/>
      <c r="FCM223" s="32"/>
      <c r="FCN223" s="20"/>
      <c r="FCO223" s="18"/>
      <c r="FCP223" s="19"/>
      <c r="FCQ223" s="28"/>
      <c r="FCR223" s="32"/>
      <c r="FCS223" s="20"/>
      <c r="FCT223" s="18"/>
      <c r="FCU223" s="19"/>
      <c r="FCV223" s="28"/>
      <c r="FCW223" s="32"/>
      <c r="FCX223" s="20"/>
      <c r="FCY223" s="18"/>
      <c r="FCZ223" s="19"/>
      <c r="FDA223" s="28"/>
      <c r="FDB223" s="32"/>
      <c r="FDC223" s="20"/>
      <c r="FDD223" s="18"/>
      <c r="FDE223" s="19"/>
      <c r="FDF223" s="28"/>
      <c r="FDG223" s="32"/>
      <c r="FDH223" s="20"/>
      <c r="FDI223" s="18"/>
      <c r="FDJ223" s="19"/>
      <c r="FDK223" s="28"/>
      <c r="FDL223" s="32"/>
      <c r="FDM223" s="20"/>
      <c r="FDN223" s="18"/>
      <c r="FDO223" s="19"/>
      <c r="FDP223" s="28"/>
      <c r="FDQ223" s="32"/>
      <c r="FDR223" s="20"/>
      <c r="FDS223" s="18"/>
      <c r="FDT223" s="19"/>
      <c r="FDU223" s="28"/>
      <c r="FDV223" s="32"/>
      <c r="FDW223" s="20"/>
      <c r="FDX223" s="18"/>
      <c r="FDY223" s="19"/>
      <c r="FDZ223" s="28"/>
      <c r="FEA223" s="32"/>
      <c r="FEB223" s="20"/>
      <c r="FEC223" s="18"/>
      <c r="FED223" s="19"/>
      <c r="FEE223" s="28"/>
      <c r="FEF223" s="32"/>
      <c r="FEG223" s="20"/>
      <c r="FEH223" s="18"/>
      <c r="FEI223" s="19"/>
      <c r="FEJ223" s="28"/>
      <c r="FEK223" s="32"/>
      <c r="FEL223" s="20"/>
      <c r="FEM223" s="18"/>
      <c r="FEN223" s="19"/>
      <c r="FEO223" s="28"/>
      <c r="FEP223" s="32"/>
      <c r="FEQ223" s="20"/>
      <c r="FER223" s="18"/>
      <c r="FES223" s="19"/>
      <c r="FET223" s="28"/>
      <c r="FEU223" s="32"/>
      <c r="FEV223" s="20"/>
      <c r="FEW223" s="18"/>
      <c r="FEX223" s="19"/>
      <c r="FEY223" s="28"/>
      <c r="FEZ223" s="32"/>
      <c r="FFA223" s="20"/>
      <c r="FFB223" s="18"/>
      <c r="FFC223" s="19"/>
      <c r="FFD223" s="28"/>
      <c r="FFE223" s="32"/>
      <c r="FFF223" s="20"/>
      <c r="FFG223" s="18"/>
      <c r="FFH223" s="19"/>
      <c r="FFI223" s="28"/>
      <c r="FFJ223" s="32"/>
      <c r="FFK223" s="20"/>
      <c r="FFL223" s="18"/>
      <c r="FFM223" s="19"/>
      <c r="FFN223" s="28"/>
      <c r="FFO223" s="32"/>
      <c r="FFP223" s="20"/>
      <c r="FFQ223" s="18"/>
      <c r="FFR223" s="19"/>
      <c r="FFS223" s="28"/>
      <c r="FFT223" s="32"/>
      <c r="FFU223" s="20"/>
      <c r="FFV223" s="18"/>
      <c r="FFW223" s="19"/>
      <c r="FFX223" s="28"/>
      <c r="FFY223" s="32"/>
      <c r="FFZ223" s="20"/>
      <c r="FGA223" s="18"/>
      <c r="FGB223" s="19"/>
      <c r="FGC223" s="28"/>
      <c r="FGD223" s="32"/>
      <c r="FGE223" s="20"/>
      <c r="FGF223" s="18"/>
      <c r="FGG223" s="19"/>
      <c r="FGH223" s="28"/>
      <c r="FGI223" s="32"/>
      <c r="FGJ223" s="20"/>
      <c r="FGK223" s="18"/>
      <c r="FGL223" s="19"/>
      <c r="FGM223" s="28"/>
      <c r="FGN223" s="32"/>
      <c r="FGO223" s="20"/>
      <c r="FGP223" s="18"/>
      <c r="FGQ223" s="19"/>
      <c r="FGR223" s="28"/>
      <c r="FGS223" s="32"/>
      <c r="FGT223" s="20"/>
      <c r="FGU223" s="18"/>
      <c r="FGV223" s="19"/>
      <c r="FGW223" s="28"/>
      <c r="FGX223" s="32"/>
      <c r="FGY223" s="20"/>
      <c r="FGZ223" s="18"/>
      <c r="FHA223" s="19"/>
      <c r="FHB223" s="28"/>
      <c r="FHC223" s="32"/>
      <c r="FHD223" s="20"/>
      <c r="FHE223" s="18"/>
      <c r="FHF223" s="19"/>
      <c r="FHG223" s="28"/>
      <c r="FHH223" s="32"/>
      <c r="FHI223" s="20"/>
      <c r="FHJ223" s="18"/>
      <c r="FHK223" s="19"/>
      <c r="FHL223" s="28"/>
      <c r="FHM223" s="32"/>
      <c r="FHN223" s="20"/>
      <c r="FHO223" s="18"/>
      <c r="FHP223" s="19"/>
      <c r="FHQ223" s="28"/>
      <c r="FHR223" s="32"/>
      <c r="FHS223" s="20"/>
      <c r="FHT223" s="18"/>
      <c r="FHU223" s="19"/>
      <c r="FHV223" s="28"/>
      <c r="FHW223" s="32"/>
      <c r="FHX223" s="20"/>
      <c r="FHY223" s="18"/>
      <c r="FHZ223" s="19"/>
      <c r="FIA223" s="28"/>
      <c r="FIB223" s="32"/>
      <c r="FIC223" s="20"/>
      <c r="FID223" s="18"/>
      <c r="FIE223" s="19"/>
      <c r="FIF223" s="28"/>
      <c r="FIG223" s="32"/>
      <c r="FIH223" s="20"/>
      <c r="FII223" s="18"/>
      <c r="FIJ223" s="19"/>
      <c r="FIK223" s="28"/>
      <c r="FIL223" s="32"/>
      <c r="FIM223" s="20"/>
      <c r="FIN223" s="18"/>
      <c r="FIO223" s="19"/>
      <c r="FIP223" s="28"/>
      <c r="FIQ223" s="32"/>
      <c r="FIR223" s="20"/>
      <c r="FIS223" s="18"/>
      <c r="FIT223" s="19"/>
      <c r="FIU223" s="28"/>
      <c r="FIV223" s="32"/>
      <c r="FIW223" s="20"/>
      <c r="FIX223" s="18"/>
      <c r="FIY223" s="19"/>
      <c r="FIZ223" s="28"/>
      <c r="FJA223" s="32"/>
      <c r="FJB223" s="20"/>
      <c r="FJC223" s="18"/>
      <c r="FJD223" s="19"/>
      <c r="FJE223" s="28"/>
      <c r="FJF223" s="32"/>
      <c r="FJG223" s="20"/>
      <c r="FJH223" s="18"/>
      <c r="FJI223" s="19"/>
      <c r="FJJ223" s="28"/>
      <c r="FJK223" s="32"/>
      <c r="FJL223" s="20"/>
      <c r="FJM223" s="18"/>
      <c r="FJN223" s="19"/>
      <c r="FJO223" s="28"/>
      <c r="FJP223" s="32"/>
      <c r="FJQ223" s="20"/>
      <c r="FJR223" s="18"/>
      <c r="FJS223" s="19"/>
      <c r="FJT223" s="28"/>
      <c r="FJU223" s="32"/>
      <c r="FJV223" s="20"/>
      <c r="FJW223" s="18"/>
      <c r="FJX223" s="19"/>
      <c r="FJY223" s="28"/>
      <c r="FJZ223" s="32"/>
      <c r="FKA223" s="20"/>
      <c r="FKB223" s="18"/>
      <c r="FKC223" s="19"/>
      <c r="FKD223" s="28"/>
      <c r="FKE223" s="32"/>
      <c r="FKF223" s="20"/>
      <c r="FKG223" s="18"/>
      <c r="FKH223" s="19"/>
      <c r="FKI223" s="28"/>
      <c r="FKJ223" s="32"/>
      <c r="FKK223" s="20"/>
      <c r="FKL223" s="18"/>
      <c r="FKM223" s="19"/>
      <c r="FKN223" s="28"/>
      <c r="FKO223" s="32"/>
      <c r="FKP223" s="20"/>
      <c r="FKQ223" s="18"/>
      <c r="FKR223" s="19"/>
      <c r="FKS223" s="28"/>
      <c r="FKT223" s="32"/>
      <c r="FKU223" s="20"/>
      <c r="FKV223" s="18"/>
      <c r="FKW223" s="19"/>
      <c r="FKX223" s="28"/>
      <c r="FKY223" s="32"/>
      <c r="FKZ223" s="20"/>
      <c r="FLA223" s="18"/>
      <c r="FLB223" s="19"/>
      <c r="FLC223" s="28"/>
      <c r="FLD223" s="32"/>
      <c r="FLE223" s="20"/>
      <c r="FLF223" s="18"/>
      <c r="FLG223" s="19"/>
      <c r="FLH223" s="28"/>
      <c r="FLI223" s="32"/>
      <c r="FLJ223" s="20"/>
      <c r="FLK223" s="18"/>
      <c r="FLL223" s="19"/>
      <c r="FLM223" s="28"/>
      <c r="FLN223" s="32"/>
      <c r="FLO223" s="20"/>
      <c r="FLP223" s="18"/>
      <c r="FLQ223" s="19"/>
      <c r="FLR223" s="28"/>
      <c r="FLS223" s="32"/>
      <c r="FLT223" s="20"/>
      <c r="FLU223" s="18"/>
      <c r="FLV223" s="19"/>
      <c r="FLW223" s="28"/>
      <c r="FLX223" s="32"/>
      <c r="FLY223" s="20"/>
      <c r="FLZ223" s="18"/>
      <c r="FMA223" s="19"/>
      <c r="FMB223" s="28"/>
      <c r="FMC223" s="32"/>
      <c r="FMD223" s="20"/>
      <c r="FME223" s="18"/>
      <c r="FMF223" s="19"/>
      <c r="FMG223" s="28"/>
      <c r="FMH223" s="32"/>
      <c r="FMI223" s="20"/>
      <c r="FMJ223" s="18"/>
      <c r="FMK223" s="19"/>
      <c r="FML223" s="28"/>
      <c r="FMM223" s="32"/>
      <c r="FMN223" s="20"/>
      <c r="FMO223" s="18"/>
      <c r="FMP223" s="19"/>
      <c r="FMQ223" s="28"/>
      <c r="FMR223" s="32"/>
      <c r="FMS223" s="20"/>
      <c r="FMT223" s="18"/>
      <c r="FMU223" s="19"/>
      <c r="FMV223" s="28"/>
      <c r="FMW223" s="32"/>
      <c r="FMX223" s="20"/>
      <c r="FMY223" s="18"/>
      <c r="FMZ223" s="19"/>
      <c r="FNA223" s="28"/>
      <c r="FNB223" s="32"/>
      <c r="FNC223" s="20"/>
      <c r="FND223" s="18"/>
      <c r="FNE223" s="19"/>
      <c r="FNF223" s="28"/>
      <c r="FNG223" s="32"/>
      <c r="FNH223" s="20"/>
      <c r="FNI223" s="18"/>
      <c r="FNJ223" s="19"/>
      <c r="FNK223" s="28"/>
      <c r="FNL223" s="32"/>
      <c r="FNM223" s="20"/>
      <c r="FNN223" s="18"/>
      <c r="FNO223" s="19"/>
      <c r="FNP223" s="28"/>
      <c r="FNQ223" s="32"/>
      <c r="FNR223" s="20"/>
      <c r="FNS223" s="18"/>
      <c r="FNT223" s="19"/>
      <c r="FNU223" s="28"/>
      <c r="FNV223" s="32"/>
      <c r="FNW223" s="20"/>
      <c r="FNX223" s="18"/>
      <c r="FNY223" s="19"/>
      <c r="FNZ223" s="28"/>
      <c r="FOA223" s="32"/>
      <c r="FOB223" s="20"/>
      <c r="FOC223" s="18"/>
      <c r="FOD223" s="19"/>
      <c r="FOE223" s="28"/>
      <c r="FOF223" s="32"/>
      <c r="FOG223" s="20"/>
      <c r="FOH223" s="18"/>
      <c r="FOI223" s="19"/>
      <c r="FOJ223" s="28"/>
      <c r="FOK223" s="32"/>
      <c r="FOL223" s="20"/>
      <c r="FOM223" s="18"/>
      <c r="FON223" s="19"/>
      <c r="FOO223" s="28"/>
      <c r="FOP223" s="32"/>
      <c r="FOQ223" s="20"/>
      <c r="FOR223" s="18"/>
      <c r="FOS223" s="19"/>
      <c r="FOT223" s="28"/>
      <c r="FOU223" s="32"/>
      <c r="FOV223" s="20"/>
      <c r="FOW223" s="18"/>
      <c r="FOX223" s="19"/>
      <c r="FOY223" s="28"/>
      <c r="FOZ223" s="32"/>
      <c r="FPA223" s="20"/>
      <c r="FPB223" s="18"/>
      <c r="FPC223" s="19"/>
      <c r="FPD223" s="28"/>
      <c r="FPE223" s="32"/>
      <c r="FPF223" s="20"/>
      <c r="FPG223" s="18"/>
      <c r="FPH223" s="19"/>
      <c r="FPI223" s="28"/>
      <c r="FPJ223" s="32"/>
      <c r="FPK223" s="20"/>
      <c r="FPL223" s="18"/>
      <c r="FPM223" s="19"/>
      <c r="FPN223" s="28"/>
      <c r="FPO223" s="32"/>
      <c r="FPP223" s="20"/>
      <c r="FPQ223" s="18"/>
      <c r="FPR223" s="19"/>
      <c r="FPS223" s="28"/>
      <c r="FPT223" s="32"/>
      <c r="FPU223" s="20"/>
      <c r="FPV223" s="18"/>
      <c r="FPW223" s="19"/>
      <c r="FPX223" s="28"/>
      <c r="FPY223" s="32"/>
      <c r="FPZ223" s="20"/>
      <c r="FQA223" s="18"/>
      <c r="FQB223" s="19"/>
      <c r="FQC223" s="28"/>
      <c r="FQD223" s="32"/>
      <c r="FQE223" s="20"/>
      <c r="FQF223" s="18"/>
      <c r="FQG223" s="19"/>
      <c r="FQH223" s="28"/>
      <c r="FQI223" s="32"/>
      <c r="FQJ223" s="20"/>
      <c r="FQK223" s="18"/>
      <c r="FQL223" s="19"/>
      <c r="FQM223" s="28"/>
      <c r="FQN223" s="32"/>
      <c r="FQO223" s="20"/>
      <c r="FQP223" s="18"/>
      <c r="FQQ223" s="19"/>
      <c r="FQR223" s="28"/>
      <c r="FQS223" s="32"/>
      <c r="FQT223" s="20"/>
      <c r="FQU223" s="18"/>
      <c r="FQV223" s="19"/>
      <c r="FQW223" s="28"/>
      <c r="FQX223" s="32"/>
      <c r="FQY223" s="20"/>
      <c r="FQZ223" s="18"/>
      <c r="FRA223" s="19"/>
      <c r="FRB223" s="28"/>
      <c r="FRC223" s="32"/>
      <c r="FRD223" s="20"/>
      <c r="FRE223" s="18"/>
      <c r="FRF223" s="19"/>
      <c r="FRG223" s="28"/>
      <c r="FRH223" s="32"/>
      <c r="FRI223" s="20"/>
      <c r="FRJ223" s="18"/>
      <c r="FRK223" s="19"/>
      <c r="FRL223" s="28"/>
      <c r="FRM223" s="32"/>
      <c r="FRN223" s="20"/>
      <c r="FRO223" s="18"/>
      <c r="FRP223" s="19"/>
      <c r="FRQ223" s="28"/>
      <c r="FRR223" s="32"/>
      <c r="FRS223" s="20"/>
      <c r="FRT223" s="18"/>
      <c r="FRU223" s="19"/>
      <c r="FRV223" s="28"/>
      <c r="FRW223" s="32"/>
      <c r="FRX223" s="20"/>
      <c r="FRY223" s="18"/>
      <c r="FRZ223" s="19"/>
      <c r="FSA223" s="28"/>
      <c r="FSB223" s="32"/>
      <c r="FSC223" s="20"/>
      <c r="FSD223" s="18"/>
      <c r="FSE223" s="19"/>
      <c r="FSF223" s="28"/>
      <c r="FSG223" s="32"/>
      <c r="FSH223" s="20"/>
      <c r="FSI223" s="18"/>
      <c r="FSJ223" s="19"/>
      <c r="FSK223" s="28"/>
      <c r="FSL223" s="32"/>
      <c r="FSM223" s="20"/>
      <c r="FSN223" s="18"/>
      <c r="FSO223" s="19"/>
      <c r="FSP223" s="28"/>
      <c r="FSQ223" s="32"/>
      <c r="FSR223" s="20"/>
      <c r="FSS223" s="18"/>
      <c r="FST223" s="19"/>
      <c r="FSU223" s="28"/>
      <c r="FSV223" s="32"/>
      <c r="FSW223" s="20"/>
      <c r="FSX223" s="18"/>
      <c r="FSY223" s="19"/>
      <c r="FSZ223" s="28"/>
      <c r="FTA223" s="32"/>
      <c r="FTB223" s="20"/>
      <c r="FTC223" s="18"/>
      <c r="FTD223" s="19"/>
      <c r="FTE223" s="28"/>
      <c r="FTF223" s="32"/>
      <c r="FTG223" s="20"/>
      <c r="FTH223" s="18"/>
      <c r="FTI223" s="19"/>
      <c r="FTJ223" s="28"/>
      <c r="FTK223" s="32"/>
      <c r="FTL223" s="20"/>
      <c r="FTM223" s="18"/>
      <c r="FTN223" s="19"/>
      <c r="FTO223" s="28"/>
      <c r="FTP223" s="32"/>
      <c r="FTQ223" s="20"/>
      <c r="FTR223" s="18"/>
      <c r="FTS223" s="19"/>
      <c r="FTT223" s="28"/>
      <c r="FTU223" s="32"/>
      <c r="FTV223" s="20"/>
      <c r="FTW223" s="18"/>
      <c r="FTX223" s="19"/>
      <c r="FTY223" s="28"/>
      <c r="FTZ223" s="32"/>
      <c r="FUA223" s="20"/>
      <c r="FUB223" s="18"/>
      <c r="FUC223" s="19"/>
      <c r="FUD223" s="28"/>
      <c r="FUE223" s="32"/>
      <c r="FUF223" s="20"/>
      <c r="FUG223" s="18"/>
      <c r="FUH223" s="19"/>
      <c r="FUI223" s="28"/>
      <c r="FUJ223" s="32"/>
      <c r="FUK223" s="20"/>
      <c r="FUL223" s="18"/>
      <c r="FUM223" s="19"/>
      <c r="FUN223" s="28"/>
      <c r="FUO223" s="32"/>
      <c r="FUP223" s="20"/>
      <c r="FUQ223" s="18"/>
      <c r="FUR223" s="19"/>
      <c r="FUS223" s="28"/>
      <c r="FUT223" s="32"/>
      <c r="FUU223" s="20"/>
      <c r="FUV223" s="18"/>
      <c r="FUW223" s="19"/>
      <c r="FUX223" s="28"/>
      <c r="FUY223" s="32"/>
      <c r="FUZ223" s="20"/>
      <c r="FVA223" s="18"/>
      <c r="FVB223" s="19"/>
      <c r="FVC223" s="28"/>
      <c r="FVD223" s="32"/>
      <c r="FVE223" s="20"/>
      <c r="FVF223" s="18"/>
      <c r="FVG223" s="19"/>
      <c r="FVH223" s="28"/>
      <c r="FVI223" s="32"/>
      <c r="FVJ223" s="20"/>
      <c r="FVK223" s="18"/>
      <c r="FVL223" s="19"/>
      <c r="FVM223" s="28"/>
      <c r="FVN223" s="32"/>
      <c r="FVO223" s="20"/>
      <c r="FVP223" s="18"/>
      <c r="FVQ223" s="19"/>
      <c r="FVR223" s="28"/>
      <c r="FVS223" s="32"/>
      <c r="FVT223" s="20"/>
      <c r="FVU223" s="18"/>
      <c r="FVV223" s="19"/>
      <c r="FVW223" s="28"/>
      <c r="FVX223" s="32"/>
      <c r="FVY223" s="20"/>
      <c r="FVZ223" s="18"/>
      <c r="FWA223" s="19"/>
      <c r="FWB223" s="28"/>
      <c r="FWC223" s="32"/>
      <c r="FWD223" s="20"/>
      <c r="FWE223" s="18"/>
      <c r="FWF223" s="19"/>
      <c r="FWG223" s="28"/>
      <c r="FWH223" s="32"/>
      <c r="FWI223" s="20"/>
      <c r="FWJ223" s="18"/>
      <c r="FWK223" s="19"/>
      <c r="FWL223" s="28"/>
      <c r="FWM223" s="32"/>
      <c r="FWN223" s="20"/>
      <c r="FWO223" s="18"/>
      <c r="FWP223" s="19"/>
      <c r="FWQ223" s="28"/>
      <c r="FWR223" s="32"/>
      <c r="FWS223" s="20"/>
      <c r="FWT223" s="18"/>
      <c r="FWU223" s="19"/>
      <c r="FWV223" s="28"/>
      <c r="FWW223" s="32"/>
      <c r="FWX223" s="20"/>
      <c r="FWY223" s="18"/>
      <c r="FWZ223" s="19"/>
      <c r="FXA223" s="28"/>
      <c r="FXB223" s="32"/>
      <c r="FXC223" s="20"/>
      <c r="FXD223" s="18"/>
      <c r="FXE223" s="19"/>
      <c r="FXF223" s="28"/>
      <c r="FXG223" s="32"/>
      <c r="FXH223" s="20"/>
      <c r="FXI223" s="18"/>
      <c r="FXJ223" s="19"/>
      <c r="FXK223" s="28"/>
      <c r="FXL223" s="32"/>
      <c r="FXM223" s="20"/>
      <c r="FXN223" s="18"/>
      <c r="FXO223" s="19"/>
      <c r="FXP223" s="28"/>
      <c r="FXQ223" s="32"/>
      <c r="FXR223" s="20"/>
      <c r="FXS223" s="18"/>
      <c r="FXT223" s="19"/>
      <c r="FXU223" s="28"/>
      <c r="FXV223" s="32"/>
      <c r="FXW223" s="20"/>
      <c r="FXX223" s="18"/>
      <c r="FXY223" s="19"/>
      <c r="FXZ223" s="28"/>
      <c r="FYA223" s="32"/>
      <c r="FYB223" s="20"/>
      <c r="FYC223" s="18"/>
      <c r="FYD223" s="19"/>
      <c r="FYE223" s="28"/>
      <c r="FYF223" s="32"/>
      <c r="FYG223" s="20"/>
      <c r="FYH223" s="18"/>
      <c r="FYI223" s="19"/>
      <c r="FYJ223" s="28"/>
      <c r="FYK223" s="32"/>
      <c r="FYL223" s="20"/>
      <c r="FYM223" s="18"/>
      <c r="FYN223" s="19"/>
      <c r="FYO223" s="28"/>
      <c r="FYP223" s="32"/>
      <c r="FYQ223" s="20"/>
      <c r="FYR223" s="18"/>
      <c r="FYS223" s="19"/>
      <c r="FYT223" s="28"/>
      <c r="FYU223" s="32"/>
      <c r="FYV223" s="20"/>
      <c r="FYW223" s="18"/>
      <c r="FYX223" s="19"/>
      <c r="FYY223" s="28"/>
      <c r="FYZ223" s="32"/>
      <c r="FZA223" s="20"/>
      <c r="FZB223" s="18"/>
      <c r="FZC223" s="19"/>
      <c r="FZD223" s="28"/>
      <c r="FZE223" s="32"/>
      <c r="FZF223" s="20"/>
      <c r="FZG223" s="18"/>
      <c r="FZH223" s="19"/>
      <c r="FZI223" s="28"/>
      <c r="FZJ223" s="32"/>
      <c r="FZK223" s="20"/>
      <c r="FZL223" s="18"/>
      <c r="FZM223" s="19"/>
      <c r="FZN223" s="28"/>
      <c r="FZO223" s="32"/>
      <c r="FZP223" s="20"/>
      <c r="FZQ223" s="18"/>
      <c r="FZR223" s="19"/>
      <c r="FZS223" s="28"/>
      <c r="FZT223" s="32"/>
      <c r="FZU223" s="20"/>
      <c r="FZV223" s="18"/>
      <c r="FZW223" s="19"/>
      <c r="FZX223" s="28"/>
      <c r="FZY223" s="32"/>
      <c r="FZZ223" s="20"/>
      <c r="GAA223" s="18"/>
      <c r="GAB223" s="19"/>
      <c r="GAC223" s="28"/>
      <c r="GAD223" s="32"/>
      <c r="GAE223" s="20"/>
      <c r="GAF223" s="18"/>
      <c r="GAG223" s="19"/>
      <c r="GAH223" s="28"/>
      <c r="GAI223" s="32"/>
      <c r="GAJ223" s="20"/>
      <c r="GAK223" s="18"/>
      <c r="GAL223" s="19"/>
      <c r="GAM223" s="28"/>
      <c r="GAN223" s="32"/>
      <c r="GAO223" s="20"/>
      <c r="GAP223" s="18"/>
      <c r="GAQ223" s="19"/>
      <c r="GAR223" s="28"/>
      <c r="GAS223" s="32"/>
      <c r="GAT223" s="20"/>
      <c r="GAU223" s="18"/>
      <c r="GAV223" s="19"/>
      <c r="GAW223" s="28"/>
      <c r="GAX223" s="32"/>
      <c r="GAY223" s="20"/>
      <c r="GAZ223" s="18"/>
      <c r="GBA223" s="19"/>
      <c r="GBB223" s="28"/>
      <c r="GBC223" s="32"/>
      <c r="GBD223" s="20"/>
      <c r="GBE223" s="18"/>
      <c r="GBF223" s="19"/>
      <c r="GBG223" s="28"/>
      <c r="GBH223" s="32"/>
      <c r="GBI223" s="20"/>
      <c r="GBJ223" s="18"/>
      <c r="GBK223" s="19"/>
      <c r="GBL223" s="28"/>
      <c r="GBM223" s="32"/>
      <c r="GBN223" s="20"/>
      <c r="GBO223" s="18"/>
      <c r="GBP223" s="19"/>
      <c r="GBQ223" s="28"/>
      <c r="GBR223" s="32"/>
      <c r="GBS223" s="20"/>
      <c r="GBT223" s="18"/>
      <c r="GBU223" s="19"/>
      <c r="GBV223" s="28"/>
      <c r="GBW223" s="32"/>
      <c r="GBX223" s="20"/>
      <c r="GBY223" s="18"/>
      <c r="GBZ223" s="19"/>
      <c r="GCA223" s="28"/>
      <c r="GCB223" s="32"/>
      <c r="GCC223" s="20"/>
      <c r="GCD223" s="18"/>
      <c r="GCE223" s="19"/>
      <c r="GCF223" s="28"/>
      <c r="GCG223" s="32"/>
      <c r="GCH223" s="20"/>
      <c r="GCI223" s="18"/>
      <c r="GCJ223" s="19"/>
      <c r="GCK223" s="28"/>
      <c r="GCL223" s="32"/>
      <c r="GCM223" s="20"/>
      <c r="GCN223" s="18"/>
      <c r="GCO223" s="19"/>
      <c r="GCP223" s="28"/>
      <c r="GCQ223" s="32"/>
      <c r="GCR223" s="20"/>
      <c r="GCS223" s="18"/>
      <c r="GCT223" s="19"/>
      <c r="GCU223" s="28"/>
      <c r="GCV223" s="32"/>
      <c r="GCW223" s="20"/>
      <c r="GCX223" s="18"/>
      <c r="GCY223" s="19"/>
      <c r="GCZ223" s="28"/>
      <c r="GDA223" s="32"/>
      <c r="GDB223" s="20"/>
      <c r="GDC223" s="18"/>
      <c r="GDD223" s="19"/>
      <c r="GDE223" s="28"/>
      <c r="GDF223" s="32"/>
      <c r="GDG223" s="20"/>
      <c r="GDH223" s="18"/>
      <c r="GDI223" s="19"/>
      <c r="GDJ223" s="28"/>
      <c r="GDK223" s="32"/>
      <c r="GDL223" s="20"/>
      <c r="GDM223" s="18"/>
      <c r="GDN223" s="19"/>
      <c r="GDO223" s="28"/>
      <c r="GDP223" s="32"/>
      <c r="GDQ223" s="20"/>
      <c r="GDR223" s="18"/>
      <c r="GDS223" s="19"/>
      <c r="GDT223" s="28"/>
      <c r="GDU223" s="32"/>
      <c r="GDV223" s="20"/>
      <c r="GDW223" s="18"/>
      <c r="GDX223" s="19"/>
      <c r="GDY223" s="28"/>
      <c r="GDZ223" s="32"/>
      <c r="GEA223" s="20"/>
      <c r="GEB223" s="18"/>
      <c r="GEC223" s="19"/>
      <c r="GED223" s="28"/>
      <c r="GEE223" s="32"/>
      <c r="GEF223" s="20"/>
      <c r="GEG223" s="18"/>
      <c r="GEH223" s="19"/>
      <c r="GEI223" s="28"/>
      <c r="GEJ223" s="32"/>
      <c r="GEK223" s="20"/>
      <c r="GEL223" s="18"/>
      <c r="GEM223" s="19"/>
      <c r="GEN223" s="28"/>
      <c r="GEO223" s="32"/>
      <c r="GEP223" s="20"/>
      <c r="GEQ223" s="18"/>
      <c r="GER223" s="19"/>
      <c r="GES223" s="28"/>
      <c r="GET223" s="32"/>
      <c r="GEU223" s="20"/>
      <c r="GEV223" s="18"/>
      <c r="GEW223" s="19"/>
      <c r="GEX223" s="28"/>
      <c r="GEY223" s="32"/>
      <c r="GEZ223" s="20"/>
      <c r="GFA223" s="18"/>
      <c r="GFB223" s="19"/>
      <c r="GFC223" s="28"/>
      <c r="GFD223" s="32"/>
      <c r="GFE223" s="20"/>
      <c r="GFF223" s="18"/>
      <c r="GFG223" s="19"/>
      <c r="GFH223" s="28"/>
      <c r="GFI223" s="32"/>
      <c r="GFJ223" s="20"/>
      <c r="GFK223" s="18"/>
      <c r="GFL223" s="19"/>
      <c r="GFM223" s="28"/>
      <c r="GFN223" s="32"/>
      <c r="GFO223" s="20"/>
      <c r="GFP223" s="18"/>
      <c r="GFQ223" s="19"/>
      <c r="GFR223" s="28"/>
      <c r="GFS223" s="32"/>
      <c r="GFT223" s="20"/>
      <c r="GFU223" s="18"/>
      <c r="GFV223" s="19"/>
      <c r="GFW223" s="28"/>
      <c r="GFX223" s="32"/>
      <c r="GFY223" s="20"/>
      <c r="GFZ223" s="18"/>
      <c r="GGA223" s="19"/>
      <c r="GGB223" s="28"/>
      <c r="GGC223" s="32"/>
      <c r="GGD223" s="20"/>
      <c r="GGE223" s="18"/>
      <c r="GGF223" s="19"/>
      <c r="GGG223" s="28"/>
      <c r="GGH223" s="32"/>
      <c r="GGI223" s="20"/>
      <c r="GGJ223" s="18"/>
      <c r="GGK223" s="19"/>
      <c r="GGL223" s="28"/>
      <c r="GGM223" s="32"/>
      <c r="GGN223" s="20"/>
      <c r="GGO223" s="18"/>
      <c r="GGP223" s="19"/>
      <c r="GGQ223" s="28"/>
      <c r="GGR223" s="32"/>
      <c r="GGS223" s="20"/>
      <c r="GGT223" s="18"/>
      <c r="GGU223" s="19"/>
      <c r="GGV223" s="28"/>
      <c r="GGW223" s="32"/>
      <c r="GGX223" s="20"/>
      <c r="GGY223" s="18"/>
      <c r="GGZ223" s="19"/>
      <c r="GHA223" s="28"/>
      <c r="GHB223" s="32"/>
      <c r="GHC223" s="20"/>
      <c r="GHD223" s="18"/>
      <c r="GHE223" s="19"/>
      <c r="GHF223" s="28"/>
      <c r="GHG223" s="32"/>
      <c r="GHH223" s="20"/>
      <c r="GHI223" s="18"/>
      <c r="GHJ223" s="19"/>
      <c r="GHK223" s="28"/>
      <c r="GHL223" s="32"/>
      <c r="GHM223" s="20"/>
      <c r="GHN223" s="18"/>
      <c r="GHO223" s="19"/>
      <c r="GHP223" s="28"/>
      <c r="GHQ223" s="32"/>
      <c r="GHR223" s="20"/>
      <c r="GHS223" s="18"/>
      <c r="GHT223" s="19"/>
      <c r="GHU223" s="28"/>
      <c r="GHV223" s="32"/>
      <c r="GHW223" s="20"/>
      <c r="GHX223" s="18"/>
      <c r="GHY223" s="19"/>
      <c r="GHZ223" s="28"/>
      <c r="GIA223" s="32"/>
      <c r="GIB223" s="20"/>
      <c r="GIC223" s="18"/>
      <c r="GID223" s="19"/>
      <c r="GIE223" s="28"/>
      <c r="GIF223" s="32"/>
      <c r="GIG223" s="20"/>
      <c r="GIH223" s="18"/>
      <c r="GII223" s="19"/>
      <c r="GIJ223" s="28"/>
      <c r="GIK223" s="32"/>
      <c r="GIL223" s="20"/>
      <c r="GIM223" s="18"/>
      <c r="GIN223" s="19"/>
      <c r="GIO223" s="28"/>
      <c r="GIP223" s="32"/>
      <c r="GIQ223" s="20"/>
      <c r="GIR223" s="18"/>
      <c r="GIS223" s="19"/>
      <c r="GIT223" s="28"/>
      <c r="GIU223" s="32"/>
      <c r="GIV223" s="20"/>
      <c r="GIW223" s="18"/>
      <c r="GIX223" s="19"/>
      <c r="GIY223" s="28"/>
      <c r="GIZ223" s="32"/>
      <c r="GJA223" s="20"/>
      <c r="GJB223" s="18"/>
      <c r="GJC223" s="19"/>
      <c r="GJD223" s="28"/>
      <c r="GJE223" s="32"/>
      <c r="GJF223" s="20"/>
      <c r="GJG223" s="18"/>
      <c r="GJH223" s="19"/>
      <c r="GJI223" s="28"/>
      <c r="GJJ223" s="32"/>
      <c r="GJK223" s="20"/>
      <c r="GJL223" s="18"/>
      <c r="GJM223" s="19"/>
      <c r="GJN223" s="28"/>
      <c r="GJO223" s="32"/>
      <c r="GJP223" s="20"/>
      <c r="GJQ223" s="18"/>
      <c r="GJR223" s="19"/>
      <c r="GJS223" s="28"/>
      <c r="GJT223" s="32"/>
      <c r="GJU223" s="20"/>
      <c r="GJV223" s="18"/>
      <c r="GJW223" s="19"/>
      <c r="GJX223" s="28"/>
      <c r="GJY223" s="32"/>
      <c r="GJZ223" s="20"/>
      <c r="GKA223" s="18"/>
      <c r="GKB223" s="19"/>
      <c r="GKC223" s="28"/>
      <c r="GKD223" s="32"/>
      <c r="GKE223" s="20"/>
      <c r="GKF223" s="18"/>
      <c r="GKG223" s="19"/>
      <c r="GKH223" s="28"/>
      <c r="GKI223" s="32"/>
      <c r="GKJ223" s="20"/>
      <c r="GKK223" s="18"/>
      <c r="GKL223" s="19"/>
      <c r="GKM223" s="28"/>
      <c r="GKN223" s="32"/>
      <c r="GKO223" s="20"/>
      <c r="GKP223" s="18"/>
      <c r="GKQ223" s="19"/>
      <c r="GKR223" s="28"/>
      <c r="GKS223" s="32"/>
      <c r="GKT223" s="20"/>
      <c r="GKU223" s="18"/>
      <c r="GKV223" s="19"/>
      <c r="GKW223" s="28"/>
      <c r="GKX223" s="32"/>
      <c r="GKY223" s="20"/>
      <c r="GKZ223" s="18"/>
      <c r="GLA223" s="19"/>
      <c r="GLB223" s="28"/>
      <c r="GLC223" s="32"/>
      <c r="GLD223" s="20"/>
      <c r="GLE223" s="18"/>
      <c r="GLF223" s="19"/>
      <c r="GLG223" s="28"/>
      <c r="GLH223" s="32"/>
      <c r="GLI223" s="20"/>
      <c r="GLJ223" s="18"/>
      <c r="GLK223" s="19"/>
      <c r="GLL223" s="28"/>
      <c r="GLM223" s="32"/>
      <c r="GLN223" s="20"/>
      <c r="GLO223" s="18"/>
      <c r="GLP223" s="19"/>
      <c r="GLQ223" s="28"/>
      <c r="GLR223" s="32"/>
      <c r="GLS223" s="20"/>
      <c r="GLT223" s="18"/>
      <c r="GLU223" s="19"/>
      <c r="GLV223" s="28"/>
      <c r="GLW223" s="32"/>
      <c r="GLX223" s="20"/>
      <c r="GLY223" s="18"/>
      <c r="GLZ223" s="19"/>
      <c r="GMA223" s="28"/>
      <c r="GMB223" s="32"/>
      <c r="GMC223" s="20"/>
      <c r="GMD223" s="18"/>
      <c r="GME223" s="19"/>
      <c r="GMF223" s="28"/>
      <c r="GMG223" s="32"/>
      <c r="GMH223" s="20"/>
      <c r="GMI223" s="18"/>
      <c r="GMJ223" s="19"/>
      <c r="GMK223" s="28"/>
      <c r="GML223" s="32"/>
      <c r="GMM223" s="20"/>
      <c r="GMN223" s="18"/>
      <c r="GMO223" s="19"/>
      <c r="GMP223" s="28"/>
      <c r="GMQ223" s="32"/>
      <c r="GMR223" s="20"/>
      <c r="GMS223" s="18"/>
      <c r="GMT223" s="19"/>
      <c r="GMU223" s="28"/>
      <c r="GMV223" s="32"/>
      <c r="GMW223" s="20"/>
      <c r="GMX223" s="18"/>
      <c r="GMY223" s="19"/>
      <c r="GMZ223" s="28"/>
      <c r="GNA223" s="32"/>
      <c r="GNB223" s="20"/>
      <c r="GNC223" s="18"/>
      <c r="GND223" s="19"/>
      <c r="GNE223" s="28"/>
      <c r="GNF223" s="32"/>
      <c r="GNG223" s="20"/>
      <c r="GNH223" s="18"/>
      <c r="GNI223" s="19"/>
      <c r="GNJ223" s="28"/>
      <c r="GNK223" s="32"/>
      <c r="GNL223" s="20"/>
      <c r="GNM223" s="18"/>
      <c r="GNN223" s="19"/>
      <c r="GNO223" s="28"/>
      <c r="GNP223" s="32"/>
      <c r="GNQ223" s="20"/>
      <c r="GNR223" s="18"/>
      <c r="GNS223" s="19"/>
      <c r="GNT223" s="28"/>
      <c r="GNU223" s="32"/>
      <c r="GNV223" s="20"/>
      <c r="GNW223" s="18"/>
      <c r="GNX223" s="19"/>
      <c r="GNY223" s="28"/>
      <c r="GNZ223" s="32"/>
      <c r="GOA223" s="20"/>
      <c r="GOB223" s="18"/>
      <c r="GOC223" s="19"/>
      <c r="GOD223" s="28"/>
      <c r="GOE223" s="32"/>
      <c r="GOF223" s="20"/>
      <c r="GOG223" s="18"/>
      <c r="GOH223" s="19"/>
      <c r="GOI223" s="28"/>
      <c r="GOJ223" s="32"/>
      <c r="GOK223" s="20"/>
      <c r="GOL223" s="18"/>
      <c r="GOM223" s="19"/>
      <c r="GON223" s="28"/>
      <c r="GOO223" s="32"/>
      <c r="GOP223" s="20"/>
      <c r="GOQ223" s="18"/>
      <c r="GOR223" s="19"/>
      <c r="GOS223" s="28"/>
      <c r="GOT223" s="32"/>
      <c r="GOU223" s="20"/>
      <c r="GOV223" s="18"/>
      <c r="GOW223" s="19"/>
      <c r="GOX223" s="28"/>
      <c r="GOY223" s="32"/>
      <c r="GOZ223" s="20"/>
      <c r="GPA223" s="18"/>
      <c r="GPB223" s="19"/>
      <c r="GPC223" s="28"/>
      <c r="GPD223" s="32"/>
      <c r="GPE223" s="20"/>
      <c r="GPF223" s="18"/>
      <c r="GPG223" s="19"/>
      <c r="GPH223" s="28"/>
      <c r="GPI223" s="32"/>
      <c r="GPJ223" s="20"/>
      <c r="GPK223" s="18"/>
      <c r="GPL223" s="19"/>
      <c r="GPM223" s="28"/>
      <c r="GPN223" s="32"/>
      <c r="GPO223" s="20"/>
      <c r="GPP223" s="18"/>
      <c r="GPQ223" s="19"/>
      <c r="GPR223" s="28"/>
      <c r="GPS223" s="32"/>
      <c r="GPT223" s="20"/>
      <c r="GPU223" s="18"/>
      <c r="GPV223" s="19"/>
      <c r="GPW223" s="28"/>
      <c r="GPX223" s="32"/>
      <c r="GPY223" s="20"/>
      <c r="GPZ223" s="18"/>
      <c r="GQA223" s="19"/>
      <c r="GQB223" s="28"/>
      <c r="GQC223" s="32"/>
      <c r="GQD223" s="20"/>
      <c r="GQE223" s="18"/>
      <c r="GQF223" s="19"/>
      <c r="GQG223" s="28"/>
      <c r="GQH223" s="32"/>
      <c r="GQI223" s="20"/>
      <c r="GQJ223" s="18"/>
      <c r="GQK223" s="19"/>
      <c r="GQL223" s="28"/>
      <c r="GQM223" s="32"/>
      <c r="GQN223" s="20"/>
      <c r="GQO223" s="18"/>
      <c r="GQP223" s="19"/>
      <c r="GQQ223" s="28"/>
      <c r="GQR223" s="32"/>
      <c r="GQS223" s="20"/>
      <c r="GQT223" s="18"/>
      <c r="GQU223" s="19"/>
      <c r="GQV223" s="28"/>
      <c r="GQW223" s="32"/>
      <c r="GQX223" s="20"/>
      <c r="GQY223" s="18"/>
      <c r="GQZ223" s="19"/>
      <c r="GRA223" s="28"/>
      <c r="GRB223" s="32"/>
      <c r="GRC223" s="20"/>
      <c r="GRD223" s="18"/>
      <c r="GRE223" s="19"/>
      <c r="GRF223" s="28"/>
      <c r="GRG223" s="32"/>
      <c r="GRH223" s="20"/>
      <c r="GRI223" s="18"/>
      <c r="GRJ223" s="19"/>
      <c r="GRK223" s="28"/>
      <c r="GRL223" s="32"/>
      <c r="GRM223" s="20"/>
      <c r="GRN223" s="18"/>
      <c r="GRO223" s="19"/>
      <c r="GRP223" s="28"/>
      <c r="GRQ223" s="32"/>
      <c r="GRR223" s="20"/>
      <c r="GRS223" s="18"/>
      <c r="GRT223" s="19"/>
      <c r="GRU223" s="28"/>
      <c r="GRV223" s="32"/>
      <c r="GRW223" s="20"/>
      <c r="GRX223" s="18"/>
      <c r="GRY223" s="19"/>
      <c r="GRZ223" s="28"/>
      <c r="GSA223" s="32"/>
      <c r="GSB223" s="20"/>
      <c r="GSC223" s="18"/>
      <c r="GSD223" s="19"/>
      <c r="GSE223" s="28"/>
      <c r="GSF223" s="32"/>
      <c r="GSG223" s="20"/>
      <c r="GSH223" s="18"/>
      <c r="GSI223" s="19"/>
      <c r="GSJ223" s="28"/>
      <c r="GSK223" s="32"/>
      <c r="GSL223" s="20"/>
      <c r="GSM223" s="18"/>
      <c r="GSN223" s="19"/>
      <c r="GSO223" s="28"/>
      <c r="GSP223" s="32"/>
      <c r="GSQ223" s="20"/>
      <c r="GSR223" s="18"/>
      <c r="GSS223" s="19"/>
      <c r="GST223" s="28"/>
      <c r="GSU223" s="32"/>
      <c r="GSV223" s="20"/>
      <c r="GSW223" s="18"/>
      <c r="GSX223" s="19"/>
      <c r="GSY223" s="28"/>
      <c r="GSZ223" s="32"/>
      <c r="GTA223" s="20"/>
      <c r="GTB223" s="18"/>
      <c r="GTC223" s="19"/>
      <c r="GTD223" s="28"/>
      <c r="GTE223" s="32"/>
      <c r="GTF223" s="20"/>
      <c r="GTG223" s="18"/>
      <c r="GTH223" s="19"/>
      <c r="GTI223" s="28"/>
      <c r="GTJ223" s="32"/>
      <c r="GTK223" s="20"/>
      <c r="GTL223" s="18"/>
      <c r="GTM223" s="19"/>
      <c r="GTN223" s="28"/>
      <c r="GTO223" s="32"/>
      <c r="GTP223" s="20"/>
      <c r="GTQ223" s="18"/>
      <c r="GTR223" s="19"/>
      <c r="GTS223" s="28"/>
      <c r="GTT223" s="32"/>
      <c r="GTU223" s="20"/>
      <c r="GTV223" s="18"/>
      <c r="GTW223" s="19"/>
      <c r="GTX223" s="28"/>
      <c r="GTY223" s="32"/>
      <c r="GTZ223" s="20"/>
      <c r="GUA223" s="18"/>
      <c r="GUB223" s="19"/>
      <c r="GUC223" s="28"/>
      <c r="GUD223" s="32"/>
      <c r="GUE223" s="20"/>
      <c r="GUF223" s="18"/>
      <c r="GUG223" s="19"/>
      <c r="GUH223" s="28"/>
      <c r="GUI223" s="32"/>
      <c r="GUJ223" s="20"/>
      <c r="GUK223" s="18"/>
      <c r="GUL223" s="19"/>
      <c r="GUM223" s="28"/>
      <c r="GUN223" s="32"/>
      <c r="GUO223" s="20"/>
      <c r="GUP223" s="18"/>
      <c r="GUQ223" s="19"/>
      <c r="GUR223" s="28"/>
      <c r="GUS223" s="32"/>
      <c r="GUT223" s="20"/>
      <c r="GUU223" s="18"/>
      <c r="GUV223" s="19"/>
      <c r="GUW223" s="28"/>
      <c r="GUX223" s="32"/>
      <c r="GUY223" s="20"/>
      <c r="GUZ223" s="18"/>
      <c r="GVA223" s="19"/>
      <c r="GVB223" s="28"/>
      <c r="GVC223" s="32"/>
      <c r="GVD223" s="20"/>
      <c r="GVE223" s="18"/>
      <c r="GVF223" s="19"/>
      <c r="GVG223" s="28"/>
      <c r="GVH223" s="32"/>
      <c r="GVI223" s="20"/>
      <c r="GVJ223" s="18"/>
      <c r="GVK223" s="19"/>
      <c r="GVL223" s="28"/>
      <c r="GVM223" s="32"/>
      <c r="GVN223" s="20"/>
      <c r="GVO223" s="18"/>
      <c r="GVP223" s="19"/>
      <c r="GVQ223" s="28"/>
      <c r="GVR223" s="32"/>
      <c r="GVS223" s="20"/>
      <c r="GVT223" s="18"/>
      <c r="GVU223" s="19"/>
      <c r="GVV223" s="28"/>
      <c r="GVW223" s="32"/>
      <c r="GVX223" s="20"/>
      <c r="GVY223" s="18"/>
      <c r="GVZ223" s="19"/>
      <c r="GWA223" s="28"/>
      <c r="GWB223" s="32"/>
      <c r="GWC223" s="20"/>
      <c r="GWD223" s="18"/>
      <c r="GWE223" s="19"/>
      <c r="GWF223" s="28"/>
      <c r="GWG223" s="32"/>
      <c r="GWH223" s="20"/>
      <c r="GWI223" s="18"/>
      <c r="GWJ223" s="19"/>
      <c r="GWK223" s="28"/>
      <c r="GWL223" s="32"/>
      <c r="GWM223" s="20"/>
      <c r="GWN223" s="18"/>
      <c r="GWO223" s="19"/>
      <c r="GWP223" s="28"/>
      <c r="GWQ223" s="32"/>
      <c r="GWR223" s="20"/>
      <c r="GWS223" s="18"/>
      <c r="GWT223" s="19"/>
      <c r="GWU223" s="28"/>
      <c r="GWV223" s="32"/>
      <c r="GWW223" s="20"/>
      <c r="GWX223" s="18"/>
      <c r="GWY223" s="19"/>
      <c r="GWZ223" s="28"/>
      <c r="GXA223" s="32"/>
      <c r="GXB223" s="20"/>
      <c r="GXC223" s="18"/>
      <c r="GXD223" s="19"/>
      <c r="GXE223" s="28"/>
      <c r="GXF223" s="32"/>
      <c r="GXG223" s="20"/>
      <c r="GXH223" s="18"/>
      <c r="GXI223" s="19"/>
      <c r="GXJ223" s="28"/>
      <c r="GXK223" s="32"/>
      <c r="GXL223" s="20"/>
      <c r="GXM223" s="18"/>
      <c r="GXN223" s="19"/>
      <c r="GXO223" s="28"/>
      <c r="GXP223" s="32"/>
      <c r="GXQ223" s="20"/>
      <c r="GXR223" s="18"/>
      <c r="GXS223" s="19"/>
      <c r="GXT223" s="28"/>
      <c r="GXU223" s="32"/>
      <c r="GXV223" s="20"/>
      <c r="GXW223" s="18"/>
      <c r="GXX223" s="19"/>
      <c r="GXY223" s="28"/>
      <c r="GXZ223" s="32"/>
      <c r="GYA223" s="20"/>
      <c r="GYB223" s="18"/>
      <c r="GYC223" s="19"/>
      <c r="GYD223" s="28"/>
      <c r="GYE223" s="32"/>
      <c r="GYF223" s="20"/>
      <c r="GYG223" s="18"/>
      <c r="GYH223" s="19"/>
      <c r="GYI223" s="28"/>
      <c r="GYJ223" s="32"/>
      <c r="GYK223" s="20"/>
      <c r="GYL223" s="18"/>
      <c r="GYM223" s="19"/>
      <c r="GYN223" s="28"/>
      <c r="GYO223" s="32"/>
      <c r="GYP223" s="20"/>
      <c r="GYQ223" s="18"/>
      <c r="GYR223" s="19"/>
      <c r="GYS223" s="28"/>
      <c r="GYT223" s="32"/>
      <c r="GYU223" s="20"/>
      <c r="GYV223" s="18"/>
      <c r="GYW223" s="19"/>
      <c r="GYX223" s="28"/>
      <c r="GYY223" s="32"/>
      <c r="GYZ223" s="20"/>
      <c r="GZA223" s="18"/>
      <c r="GZB223" s="19"/>
      <c r="GZC223" s="28"/>
      <c r="GZD223" s="32"/>
      <c r="GZE223" s="20"/>
      <c r="GZF223" s="18"/>
      <c r="GZG223" s="19"/>
      <c r="GZH223" s="28"/>
      <c r="GZI223" s="32"/>
      <c r="GZJ223" s="20"/>
      <c r="GZK223" s="18"/>
      <c r="GZL223" s="19"/>
      <c r="GZM223" s="28"/>
      <c r="GZN223" s="32"/>
      <c r="GZO223" s="20"/>
      <c r="GZP223" s="18"/>
      <c r="GZQ223" s="19"/>
      <c r="GZR223" s="28"/>
      <c r="GZS223" s="32"/>
      <c r="GZT223" s="20"/>
      <c r="GZU223" s="18"/>
      <c r="GZV223" s="19"/>
      <c r="GZW223" s="28"/>
      <c r="GZX223" s="32"/>
      <c r="GZY223" s="20"/>
      <c r="GZZ223" s="18"/>
      <c r="HAA223" s="19"/>
      <c r="HAB223" s="28"/>
      <c r="HAC223" s="32"/>
      <c r="HAD223" s="20"/>
      <c r="HAE223" s="18"/>
      <c r="HAF223" s="19"/>
      <c r="HAG223" s="28"/>
      <c r="HAH223" s="32"/>
      <c r="HAI223" s="20"/>
      <c r="HAJ223" s="18"/>
      <c r="HAK223" s="19"/>
      <c r="HAL223" s="28"/>
      <c r="HAM223" s="32"/>
      <c r="HAN223" s="20"/>
      <c r="HAO223" s="18"/>
      <c r="HAP223" s="19"/>
      <c r="HAQ223" s="28"/>
      <c r="HAR223" s="32"/>
      <c r="HAS223" s="20"/>
      <c r="HAT223" s="18"/>
      <c r="HAU223" s="19"/>
      <c r="HAV223" s="28"/>
      <c r="HAW223" s="32"/>
      <c r="HAX223" s="20"/>
      <c r="HAY223" s="18"/>
      <c r="HAZ223" s="19"/>
      <c r="HBA223" s="28"/>
      <c r="HBB223" s="32"/>
      <c r="HBC223" s="20"/>
      <c r="HBD223" s="18"/>
      <c r="HBE223" s="19"/>
      <c r="HBF223" s="28"/>
      <c r="HBG223" s="32"/>
      <c r="HBH223" s="20"/>
      <c r="HBI223" s="18"/>
      <c r="HBJ223" s="19"/>
      <c r="HBK223" s="28"/>
      <c r="HBL223" s="32"/>
      <c r="HBM223" s="20"/>
      <c r="HBN223" s="18"/>
      <c r="HBO223" s="19"/>
      <c r="HBP223" s="28"/>
      <c r="HBQ223" s="32"/>
      <c r="HBR223" s="20"/>
      <c r="HBS223" s="18"/>
      <c r="HBT223" s="19"/>
      <c r="HBU223" s="28"/>
      <c r="HBV223" s="32"/>
      <c r="HBW223" s="20"/>
      <c r="HBX223" s="18"/>
      <c r="HBY223" s="19"/>
      <c r="HBZ223" s="28"/>
      <c r="HCA223" s="32"/>
      <c r="HCB223" s="20"/>
      <c r="HCC223" s="18"/>
      <c r="HCD223" s="19"/>
      <c r="HCE223" s="28"/>
      <c r="HCF223" s="32"/>
      <c r="HCG223" s="20"/>
      <c r="HCH223" s="18"/>
      <c r="HCI223" s="19"/>
      <c r="HCJ223" s="28"/>
      <c r="HCK223" s="32"/>
      <c r="HCL223" s="20"/>
      <c r="HCM223" s="18"/>
      <c r="HCN223" s="19"/>
      <c r="HCO223" s="28"/>
      <c r="HCP223" s="32"/>
      <c r="HCQ223" s="20"/>
      <c r="HCR223" s="18"/>
      <c r="HCS223" s="19"/>
      <c r="HCT223" s="28"/>
      <c r="HCU223" s="32"/>
      <c r="HCV223" s="20"/>
      <c r="HCW223" s="18"/>
      <c r="HCX223" s="19"/>
      <c r="HCY223" s="28"/>
      <c r="HCZ223" s="32"/>
      <c r="HDA223" s="20"/>
      <c r="HDB223" s="18"/>
      <c r="HDC223" s="19"/>
      <c r="HDD223" s="28"/>
      <c r="HDE223" s="32"/>
      <c r="HDF223" s="20"/>
      <c r="HDG223" s="18"/>
      <c r="HDH223" s="19"/>
      <c r="HDI223" s="28"/>
      <c r="HDJ223" s="32"/>
      <c r="HDK223" s="20"/>
      <c r="HDL223" s="18"/>
      <c r="HDM223" s="19"/>
      <c r="HDN223" s="28"/>
      <c r="HDO223" s="32"/>
      <c r="HDP223" s="20"/>
      <c r="HDQ223" s="18"/>
      <c r="HDR223" s="19"/>
      <c r="HDS223" s="28"/>
      <c r="HDT223" s="32"/>
      <c r="HDU223" s="20"/>
      <c r="HDV223" s="18"/>
      <c r="HDW223" s="19"/>
      <c r="HDX223" s="28"/>
      <c r="HDY223" s="32"/>
      <c r="HDZ223" s="20"/>
      <c r="HEA223" s="18"/>
      <c r="HEB223" s="19"/>
      <c r="HEC223" s="28"/>
      <c r="HED223" s="32"/>
      <c r="HEE223" s="20"/>
      <c r="HEF223" s="18"/>
      <c r="HEG223" s="19"/>
      <c r="HEH223" s="28"/>
      <c r="HEI223" s="32"/>
      <c r="HEJ223" s="20"/>
      <c r="HEK223" s="18"/>
      <c r="HEL223" s="19"/>
      <c r="HEM223" s="28"/>
      <c r="HEN223" s="32"/>
      <c r="HEO223" s="20"/>
      <c r="HEP223" s="18"/>
      <c r="HEQ223" s="19"/>
      <c r="HER223" s="28"/>
      <c r="HES223" s="32"/>
      <c r="HET223" s="20"/>
      <c r="HEU223" s="18"/>
      <c r="HEV223" s="19"/>
      <c r="HEW223" s="28"/>
      <c r="HEX223" s="32"/>
      <c r="HEY223" s="20"/>
      <c r="HEZ223" s="18"/>
      <c r="HFA223" s="19"/>
      <c r="HFB223" s="28"/>
      <c r="HFC223" s="32"/>
      <c r="HFD223" s="20"/>
      <c r="HFE223" s="18"/>
      <c r="HFF223" s="19"/>
      <c r="HFG223" s="28"/>
      <c r="HFH223" s="32"/>
      <c r="HFI223" s="20"/>
      <c r="HFJ223" s="18"/>
      <c r="HFK223" s="19"/>
      <c r="HFL223" s="28"/>
      <c r="HFM223" s="32"/>
      <c r="HFN223" s="20"/>
      <c r="HFO223" s="18"/>
      <c r="HFP223" s="19"/>
      <c r="HFQ223" s="28"/>
      <c r="HFR223" s="32"/>
      <c r="HFS223" s="20"/>
      <c r="HFT223" s="18"/>
      <c r="HFU223" s="19"/>
      <c r="HFV223" s="28"/>
      <c r="HFW223" s="32"/>
      <c r="HFX223" s="20"/>
      <c r="HFY223" s="18"/>
      <c r="HFZ223" s="19"/>
      <c r="HGA223" s="28"/>
      <c r="HGB223" s="32"/>
      <c r="HGC223" s="20"/>
      <c r="HGD223" s="18"/>
      <c r="HGE223" s="19"/>
      <c r="HGF223" s="28"/>
      <c r="HGG223" s="32"/>
      <c r="HGH223" s="20"/>
      <c r="HGI223" s="18"/>
      <c r="HGJ223" s="19"/>
      <c r="HGK223" s="28"/>
      <c r="HGL223" s="32"/>
      <c r="HGM223" s="20"/>
      <c r="HGN223" s="18"/>
      <c r="HGO223" s="19"/>
      <c r="HGP223" s="28"/>
      <c r="HGQ223" s="32"/>
      <c r="HGR223" s="20"/>
      <c r="HGS223" s="18"/>
      <c r="HGT223" s="19"/>
      <c r="HGU223" s="28"/>
      <c r="HGV223" s="32"/>
      <c r="HGW223" s="20"/>
      <c r="HGX223" s="18"/>
      <c r="HGY223" s="19"/>
      <c r="HGZ223" s="28"/>
      <c r="HHA223" s="32"/>
      <c r="HHB223" s="20"/>
      <c r="HHC223" s="18"/>
      <c r="HHD223" s="19"/>
      <c r="HHE223" s="28"/>
      <c r="HHF223" s="32"/>
      <c r="HHG223" s="20"/>
      <c r="HHH223" s="18"/>
      <c r="HHI223" s="19"/>
      <c r="HHJ223" s="28"/>
      <c r="HHK223" s="32"/>
      <c r="HHL223" s="20"/>
      <c r="HHM223" s="18"/>
      <c r="HHN223" s="19"/>
      <c r="HHO223" s="28"/>
      <c r="HHP223" s="32"/>
      <c r="HHQ223" s="20"/>
      <c r="HHR223" s="18"/>
      <c r="HHS223" s="19"/>
      <c r="HHT223" s="28"/>
      <c r="HHU223" s="32"/>
      <c r="HHV223" s="20"/>
      <c r="HHW223" s="18"/>
      <c r="HHX223" s="19"/>
      <c r="HHY223" s="28"/>
      <c r="HHZ223" s="32"/>
      <c r="HIA223" s="20"/>
      <c r="HIB223" s="18"/>
      <c r="HIC223" s="19"/>
      <c r="HID223" s="28"/>
      <c r="HIE223" s="32"/>
      <c r="HIF223" s="20"/>
      <c r="HIG223" s="18"/>
      <c r="HIH223" s="19"/>
      <c r="HII223" s="28"/>
      <c r="HIJ223" s="32"/>
      <c r="HIK223" s="20"/>
      <c r="HIL223" s="18"/>
      <c r="HIM223" s="19"/>
      <c r="HIN223" s="28"/>
      <c r="HIO223" s="32"/>
      <c r="HIP223" s="20"/>
      <c r="HIQ223" s="18"/>
      <c r="HIR223" s="19"/>
      <c r="HIS223" s="28"/>
      <c r="HIT223" s="32"/>
      <c r="HIU223" s="20"/>
      <c r="HIV223" s="18"/>
      <c r="HIW223" s="19"/>
      <c r="HIX223" s="28"/>
      <c r="HIY223" s="32"/>
      <c r="HIZ223" s="20"/>
      <c r="HJA223" s="18"/>
      <c r="HJB223" s="19"/>
      <c r="HJC223" s="28"/>
      <c r="HJD223" s="32"/>
      <c r="HJE223" s="20"/>
      <c r="HJF223" s="18"/>
      <c r="HJG223" s="19"/>
      <c r="HJH223" s="28"/>
      <c r="HJI223" s="32"/>
      <c r="HJJ223" s="20"/>
      <c r="HJK223" s="18"/>
      <c r="HJL223" s="19"/>
      <c r="HJM223" s="28"/>
      <c r="HJN223" s="32"/>
      <c r="HJO223" s="20"/>
      <c r="HJP223" s="18"/>
      <c r="HJQ223" s="19"/>
      <c r="HJR223" s="28"/>
      <c r="HJS223" s="32"/>
      <c r="HJT223" s="20"/>
      <c r="HJU223" s="18"/>
      <c r="HJV223" s="19"/>
      <c r="HJW223" s="28"/>
      <c r="HJX223" s="32"/>
      <c r="HJY223" s="20"/>
      <c r="HJZ223" s="18"/>
      <c r="HKA223" s="19"/>
      <c r="HKB223" s="28"/>
      <c r="HKC223" s="32"/>
      <c r="HKD223" s="20"/>
      <c r="HKE223" s="18"/>
      <c r="HKF223" s="19"/>
      <c r="HKG223" s="28"/>
      <c r="HKH223" s="32"/>
      <c r="HKI223" s="20"/>
      <c r="HKJ223" s="18"/>
      <c r="HKK223" s="19"/>
      <c r="HKL223" s="28"/>
      <c r="HKM223" s="32"/>
      <c r="HKN223" s="20"/>
      <c r="HKO223" s="18"/>
      <c r="HKP223" s="19"/>
      <c r="HKQ223" s="28"/>
      <c r="HKR223" s="32"/>
      <c r="HKS223" s="20"/>
      <c r="HKT223" s="18"/>
      <c r="HKU223" s="19"/>
      <c r="HKV223" s="28"/>
      <c r="HKW223" s="32"/>
      <c r="HKX223" s="20"/>
      <c r="HKY223" s="18"/>
      <c r="HKZ223" s="19"/>
      <c r="HLA223" s="28"/>
      <c r="HLB223" s="32"/>
      <c r="HLC223" s="20"/>
      <c r="HLD223" s="18"/>
      <c r="HLE223" s="19"/>
      <c r="HLF223" s="28"/>
      <c r="HLG223" s="32"/>
      <c r="HLH223" s="20"/>
      <c r="HLI223" s="18"/>
      <c r="HLJ223" s="19"/>
      <c r="HLK223" s="28"/>
      <c r="HLL223" s="32"/>
      <c r="HLM223" s="20"/>
      <c r="HLN223" s="18"/>
      <c r="HLO223" s="19"/>
      <c r="HLP223" s="28"/>
      <c r="HLQ223" s="32"/>
      <c r="HLR223" s="20"/>
      <c r="HLS223" s="18"/>
      <c r="HLT223" s="19"/>
      <c r="HLU223" s="28"/>
      <c r="HLV223" s="32"/>
      <c r="HLW223" s="20"/>
      <c r="HLX223" s="18"/>
      <c r="HLY223" s="19"/>
      <c r="HLZ223" s="28"/>
      <c r="HMA223" s="32"/>
      <c r="HMB223" s="20"/>
      <c r="HMC223" s="18"/>
      <c r="HMD223" s="19"/>
      <c r="HME223" s="28"/>
      <c r="HMF223" s="32"/>
      <c r="HMG223" s="20"/>
      <c r="HMH223" s="18"/>
      <c r="HMI223" s="19"/>
      <c r="HMJ223" s="28"/>
      <c r="HMK223" s="32"/>
      <c r="HML223" s="20"/>
      <c r="HMM223" s="18"/>
      <c r="HMN223" s="19"/>
      <c r="HMO223" s="28"/>
      <c r="HMP223" s="32"/>
      <c r="HMQ223" s="20"/>
      <c r="HMR223" s="18"/>
      <c r="HMS223" s="19"/>
      <c r="HMT223" s="28"/>
      <c r="HMU223" s="32"/>
      <c r="HMV223" s="20"/>
      <c r="HMW223" s="18"/>
      <c r="HMX223" s="19"/>
      <c r="HMY223" s="28"/>
      <c r="HMZ223" s="32"/>
      <c r="HNA223" s="20"/>
      <c r="HNB223" s="18"/>
      <c r="HNC223" s="19"/>
      <c r="HND223" s="28"/>
      <c r="HNE223" s="32"/>
      <c r="HNF223" s="20"/>
      <c r="HNG223" s="18"/>
      <c r="HNH223" s="19"/>
      <c r="HNI223" s="28"/>
      <c r="HNJ223" s="32"/>
      <c r="HNK223" s="20"/>
      <c r="HNL223" s="18"/>
      <c r="HNM223" s="19"/>
      <c r="HNN223" s="28"/>
      <c r="HNO223" s="32"/>
      <c r="HNP223" s="20"/>
      <c r="HNQ223" s="18"/>
      <c r="HNR223" s="19"/>
      <c r="HNS223" s="28"/>
      <c r="HNT223" s="32"/>
      <c r="HNU223" s="20"/>
      <c r="HNV223" s="18"/>
      <c r="HNW223" s="19"/>
      <c r="HNX223" s="28"/>
      <c r="HNY223" s="32"/>
      <c r="HNZ223" s="20"/>
      <c r="HOA223" s="18"/>
      <c r="HOB223" s="19"/>
      <c r="HOC223" s="28"/>
      <c r="HOD223" s="32"/>
      <c r="HOE223" s="20"/>
      <c r="HOF223" s="18"/>
      <c r="HOG223" s="19"/>
      <c r="HOH223" s="28"/>
      <c r="HOI223" s="32"/>
      <c r="HOJ223" s="20"/>
      <c r="HOK223" s="18"/>
      <c r="HOL223" s="19"/>
      <c r="HOM223" s="28"/>
      <c r="HON223" s="32"/>
      <c r="HOO223" s="20"/>
      <c r="HOP223" s="18"/>
      <c r="HOQ223" s="19"/>
      <c r="HOR223" s="28"/>
      <c r="HOS223" s="32"/>
      <c r="HOT223" s="20"/>
      <c r="HOU223" s="18"/>
      <c r="HOV223" s="19"/>
      <c r="HOW223" s="28"/>
      <c r="HOX223" s="32"/>
      <c r="HOY223" s="20"/>
      <c r="HOZ223" s="18"/>
      <c r="HPA223" s="19"/>
      <c r="HPB223" s="28"/>
      <c r="HPC223" s="32"/>
      <c r="HPD223" s="20"/>
      <c r="HPE223" s="18"/>
      <c r="HPF223" s="19"/>
      <c r="HPG223" s="28"/>
      <c r="HPH223" s="32"/>
      <c r="HPI223" s="20"/>
      <c r="HPJ223" s="18"/>
      <c r="HPK223" s="19"/>
      <c r="HPL223" s="28"/>
      <c r="HPM223" s="32"/>
      <c r="HPN223" s="20"/>
      <c r="HPO223" s="18"/>
      <c r="HPP223" s="19"/>
      <c r="HPQ223" s="28"/>
      <c r="HPR223" s="32"/>
      <c r="HPS223" s="20"/>
      <c r="HPT223" s="18"/>
      <c r="HPU223" s="19"/>
      <c r="HPV223" s="28"/>
      <c r="HPW223" s="32"/>
      <c r="HPX223" s="20"/>
      <c r="HPY223" s="18"/>
      <c r="HPZ223" s="19"/>
      <c r="HQA223" s="28"/>
      <c r="HQB223" s="32"/>
      <c r="HQC223" s="20"/>
      <c r="HQD223" s="18"/>
      <c r="HQE223" s="19"/>
      <c r="HQF223" s="28"/>
      <c r="HQG223" s="32"/>
      <c r="HQH223" s="20"/>
      <c r="HQI223" s="18"/>
      <c r="HQJ223" s="19"/>
      <c r="HQK223" s="28"/>
      <c r="HQL223" s="32"/>
      <c r="HQM223" s="20"/>
      <c r="HQN223" s="18"/>
      <c r="HQO223" s="19"/>
      <c r="HQP223" s="28"/>
      <c r="HQQ223" s="32"/>
      <c r="HQR223" s="20"/>
      <c r="HQS223" s="18"/>
      <c r="HQT223" s="19"/>
      <c r="HQU223" s="28"/>
      <c r="HQV223" s="32"/>
      <c r="HQW223" s="20"/>
      <c r="HQX223" s="18"/>
      <c r="HQY223" s="19"/>
      <c r="HQZ223" s="28"/>
      <c r="HRA223" s="32"/>
      <c r="HRB223" s="20"/>
      <c r="HRC223" s="18"/>
      <c r="HRD223" s="19"/>
      <c r="HRE223" s="28"/>
      <c r="HRF223" s="32"/>
      <c r="HRG223" s="20"/>
      <c r="HRH223" s="18"/>
      <c r="HRI223" s="19"/>
      <c r="HRJ223" s="28"/>
      <c r="HRK223" s="32"/>
      <c r="HRL223" s="20"/>
      <c r="HRM223" s="18"/>
      <c r="HRN223" s="19"/>
      <c r="HRO223" s="28"/>
      <c r="HRP223" s="32"/>
      <c r="HRQ223" s="20"/>
      <c r="HRR223" s="18"/>
      <c r="HRS223" s="19"/>
      <c r="HRT223" s="28"/>
      <c r="HRU223" s="32"/>
      <c r="HRV223" s="20"/>
      <c r="HRW223" s="18"/>
      <c r="HRX223" s="19"/>
      <c r="HRY223" s="28"/>
      <c r="HRZ223" s="32"/>
      <c r="HSA223" s="20"/>
      <c r="HSB223" s="18"/>
      <c r="HSC223" s="19"/>
      <c r="HSD223" s="28"/>
      <c r="HSE223" s="32"/>
      <c r="HSF223" s="20"/>
      <c r="HSG223" s="18"/>
      <c r="HSH223" s="19"/>
      <c r="HSI223" s="28"/>
      <c r="HSJ223" s="32"/>
      <c r="HSK223" s="20"/>
      <c r="HSL223" s="18"/>
      <c r="HSM223" s="19"/>
      <c r="HSN223" s="28"/>
      <c r="HSO223" s="32"/>
      <c r="HSP223" s="20"/>
      <c r="HSQ223" s="18"/>
      <c r="HSR223" s="19"/>
      <c r="HSS223" s="28"/>
      <c r="HST223" s="32"/>
      <c r="HSU223" s="20"/>
      <c r="HSV223" s="18"/>
      <c r="HSW223" s="19"/>
      <c r="HSX223" s="28"/>
      <c r="HSY223" s="32"/>
      <c r="HSZ223" s="20"/>
      <c r="HTA223" s="18"/>
      <c r="HTB223" s="19"/>
      <c r="HTC223" s="28"/>
      <c r="HTD223" s="32"/>
      <c r="HTE223" s="20"/>
      <c r="HTF223" s="18"/>
      <c r="HTG223" s="19"/>
      <c r="HTH223" s="28"/>
      <c r="HTI223" s="32"/>
      <c r="HTJ223" s="20"/>
      <c r="HTK223" s="18"/>
      <c r="HTL223" s="19"/>
      <c r="HTM223" s="28"/>
      <c r="HTN223" s="32"/>
      <c r="HTO223" s="20"/>
      <c r="HTP223" s="18"/>
      <c r="HTQ223" s="19"/>
      <c r="HTR223" s="28"/>
      <c r="HTS223" s="32"/>
      <c r="HTT223" s="20"/>
      <c r="HTU223" s="18"/>
      <c r="HTV223" s="19"/>
      <c r="HTW223" s="28"/>
      <c r="HTX223" s="32"/>
      <c r="HTY223" s="20"/>
      <c r="HTZ223" s="18"/>
      <c r="HUA223" s="19"/>
      <c r="HUB223" s="28"/>
      <c r="HUC223" s="32"/>
      <c r="HUD223" s="20"/>
      <c r="HUE223" s="18"/>
      <c r="HUF223" s="19"/>
      <c r="HUG223" s="28"/>
      <c r="HUH223" s="32"/>
      <c r="HUI223" s="20"/>
      <c r="HUJ223" s="18"/>
      <c r="HUK223" s="19"/>
      <c r="HUL223" s="28"/>
      <c r="HUM223" s="32"/>
      <c r="HUN223" s="20"/>
      <c r="HUO223" s="18"/>
      <c r="HUP223" s="19"/>
      <c r="HUQ223" s="28"/>
      <c r="HUR223" s="32"/>
      <c r="HUS223" s="20"/>
      <c r="HUT223" s="18"/>
      <c r="HUU223" s="19"/>
      <c r="HUV223" s="28"/>
      <c r="HUW223" s="32"/>
      <c r="HUX223" s="20"/>
      <c r="HUY223" s="18"/>
      <c r="HUZ223" s="19"/>
      <c r="HVA223" s="28"/>
      <c r="HVB223" s="32"/>
      <c r="HVC223" s="20"/>
      <c r="HVD223" s="18"/>
      <c r="HVE223" s="19"/>
      <c r="HVF223" s="28"/>
      <c r="HVG223" s="32"/>
      <c r="HVH223" s="20"/>
      <c r="HVI223" s="18"/>
      <c r="HVJ223" s="19"/>
      <c r="HVK223" s="28"/>
      <c r="HVL223" s="32"/>
      <c r="HVM223" s="20"/>
      <c r="HVN223" s="18"/>
      <c r="HVO223" s="19"/>
      <c r="HVP223" s="28"/>
      <c r="HVQ223" s="32"/>
      <c r="HVR223" s="20"/>
      <c r="HVS223" s="18"/>
      <c r="HVT223" s="19"/>
      <c r="HVU223" s="28"/>
      <c r="HVV223" s="32"/>
      <c r="HVW223" s="20"/>
      <c r="HVX223" s="18"/>
      <c r="HVY223" s="19"/>
      <c r="HVZ223" s="28"/>
      <c r="HWA223" s="32"/>
      <c r="HWB223" s="20"/>
      <c r="HWC223" s="18"/>
      <c r="HWD223" s="19"/>
      <c r="HWE223" s="28"/>
      <c r="HWF223" s="32"/>
      <c r="HWG223" s="20"/>
      <c r="HWH223" s="18"/>
      <c r="HWI223" s="19"/>
      <c r="HWJ223" s="28"/>
      <c r="HWK223" s="32"/>
      <c r="HWL223" s="20"/>
      <c r="HWM223" s="18"/>
      <c r="HWN223" s="19"/>
      <c r="HWO223" s="28"/>
      <c r="HWP223" s="32"/>
      <c r="HWQ223" s="20"/>
      <c r="HWR223" s="18"/>
      <c r="HWS223" s="19"/>
      <c r="HWT223" s="28"/>
      <c r="HWU223" s="32"/>
      <c r="HWV223" s="20"/>
      <c r="HWW223" s="18"/>
      <c r="HWX223" s="19"/>
      <c r="HWY223" s="28"/>
      <c r="HWZ223" s="32"/>
      <c r="HXA223" s="20"/>
      <c r="HXB223" s="18"/>
      <c r="HXC223" s="19"/>
      <c r="HXD223" s="28"/>
      <c r="HXE223" s="32"/>
      <c r="HXF223" s="20"/>
      <c r="HXG223" s="18"/>
      <c r="HXH223" s="19"/>
      <c r="HXI223" s="28"/>
      <c r="HXJ223" s="32"/>
      <c r="HXK223" s="20"/>
      <c r="HXL223" s="18"/>
      <c r="HXM223" s="19"/>
      <c r="HXN223" s="28"/>
      <c r="HXO223" s="32"/>
      <c r="HXP223" s="20"/>
      <c r="HXQ223" s="18"/>
      <c r="HXR223" s="19"/>
      <c r="HXS223" s="28"/>
      <c r="HXT223" s="32"/>
      <c r="HXU223" s="20"/>
      <c r="HXV223" s="18"/>
      <c r="HXW223" s="19"/>
      <c r="HXX223" s="28"/>
      <c r="HXY223" s="32"/>
      <c r="HXZ223" s="20"/>
      <c r="HYA223" s="18"/>
      <c r="HYB223" s="19"/>
      <c r="HYC223" s="28"/>
      <c r="HYD223" s="32"/>
      <c r="HYE223" s="20"/>
      <c r="HYF223" s="18"/>
      <c r="HYG223" s="19"/>
      <c r="HYH223" s="28"/>
      <c r="HYI223" s="32"/>
      <c r="HYJ223" s="20"/>
      <c r="HYK223" s="18"/>
      <c r="HYL223" s="19"/>
      <c r="HYM223" s="28"/>
      <c r="HYN223" s="32"/>
      <c r="HYO223" s="20"/>
      <c r="HYP223" s="18"/>
      <c r="HYQ223" s="19"/>
      <c r="HYR223" s="28"/>
      <c r="HYS223" s="32"/>
      <c r="HYT223" s="20"/>
      <c r="HYU223" s="18"/>
      <c r="HYV223" s="19"/>
      <c r="HYW223" s="28"/>
      <c r="HYX223" s="32"/>
      <c r="HYY223" s="20"/>
      <c r="HYZ223" s="18"/>
      <c r="HZA223" s="19"/>
      <c r="HZB223" s="28"/>
      <c r="HZC223" s="32"/>
      <c r="HZD223" s="20"/>
      <c r="HZE223" s="18"/>
      <c r="HZF223" s="19"/>
      <c r="HZG223" s="28"/>
      <c r="HZH223" s="32"/>
      <c r="HZI223" s="20"/>
      <c r="HZJ223" s="18"/>
      <c r="HZK223" s="19"/>
      <c r="HZL223" s="28"/>
      <c r="HZM223" s="32"/>
      <c r="HZN223" s="20"/>
      <c r="HZO223" s="18"/>
      <c r="HZP223" s="19"/>
      <c r="HZQ223" s="28"/>
      <c r="HZR223" s="32"/>
      <c r="HZS223" s="20"/>
      <c r="HZT223" s="18"/>
      <c r="HZU223" s="19"/>
      <c r="HZV223" s="28"/>
      <c r="HZW223" s="32"/>
      <c r="HZX223" s="20"/>
      <c r="HZY223" s="18"/>
      <c r="HZZ223" s="19"/>
      <c r="IAA223" s="28"/>
      <c r="IAB223" s="32"/>
      <c r="IAC223" s="20"/>
      <c r="IAD223" s="18"/>
      <c r="IAE223" s="19"/>
      <c r="IAF223" s="28"/>
      <c r="IAG223" s="32"/>
      <c r="IAH223" s="20"/>
      <c r="IAI223" s="18"/>
      <c r="IAJ223" s="19"/>
      <c r="IAK223" s="28"/>
      <c r="IAL223" s="32"/>
      <c r="IAM223" s="20"/>
      <c r="IAN223" s="18"/>
      <c r="IAO223" s="19"/>
      <c r="IAP223" s="28"/>
      <c r="IAQ223" s="32"/>
      <c r="IAR223" s="20"/>
      <c r="IAS223" s="18"/>
      <c r="IAT223" s="19"/>
      <c r="IAU223" s="28"/>
      <c r="IAV223" s="32"/>
      <c r="IAW223" s="20"/>
      <c r="IAX223" s="18"/>
      <c r="IAY223" s="19"/>
      <c r="IAZ223" s="28"/>
      <c r="IBA223" s="32"/>
      <c r="IBB223" s="20"/>
      <c r="IBC223" s="18"/>
      <c r="IBD223" s="19"/>
      <c r="IBE223" s="28"/>
      <c r="IBF223" s="32"/>
      <c r="IBG223" s="20"/>
      <c r="IBH223" s="18"/>
      <c r="IBI223" s="19"/>
      <c r="IBJ223" s="28"/>
      <c r="IBK223" s="32"/>
      <c r="IBL223" s="20"/>
      <c r="IBM223" s="18"/>
      <c r="IBN223" s="19"/>
      <c r="IBO223" s="28"/>
      <c r="IBP223" s="32"/>
      <c r="IBQ223" s="20"/>
      <c r="IBR223" s="18"/>
      <c r="IBS223" s="19"/>
      <c r="IBT223" s="28"/>
      <c r="IBU223" s="32"/>
      <c r="IBV223" s="20"/>
      <c r="IBW223" s="18"/>
      <c r="IBX223" s="19"/>
      <c r="IBY223" s="28"/>
      <c r="IBZ223" s="32"/>
      <c r="ICA223" s="20"/>
      <c r="ICB223" s="18"/>
      <c r="ICC223" s="19"/>
      <c r="ICD223" s="28"/>
      <c r="ICE223" s="32"/>
      <c r="ICF223" s="20"/>
      <c r="ICG223" s="18"/>
      <c r="ICH223" s="19"/>
      <c r="ICI223" s="28"/>
      <c r="ICJ223" s="32"/>
      <c r="ICK223" s="20"/>
      <c r="ICL223" s="18"/>
      <c r="ICM223" s="19"/>
      <c r="ICN223" s="28"/>
      <c r="ICO223" s="32"/>
      <c r="ICP223" s="20"/>
      <c r="ICQ223" s="18"/>
      <c r="ICR223" s="19"/>
      <c r="ICS223" s="28"/>
      <c r="ICT223" s="32"/>
      <c r="ICU223" s="20"/>
      <c r="ICV223" s="18"/>
      <c r="ICW223" s="19"/>
      <c r="ICX223" s="28"/>
      <c r="ICY223" s="32"/>
      <c r="ICZ223" s="20"/>
      <c r="IDA223" s="18"/>
      <c r="IDB223" s="19"/>
      <c r="IDC223" s="28"/>
      <c r="IDD223" s="32"/>
      <c r="IDE223" s="20"/>
      <c r="IDF223" s="18"/>
      <c r="IDG223" s="19"/>
      <c r="IDH223" s="28"/>
      <c r="IDI223" s="32"/>
      <c r="IDJ223" s="20"/>
      <c r="IDK223" s="18"/>
      <c r="IDL223" s="19"/>
      <c r="IDM223" s="28"/>
      <c r="IDN223" s="32"/>
      <c r="IDO223" s="20"/>
      <c r="IDP223" s="18"/>
      <c r="IDQ223" s="19"/>
      <c r="IDR223" s="28"/>
      <c r="IDS223" s="32"/>
      <c r="IDT223" s="20"/>
      <c r="IDU223" s="18"/>
      <c r="IDV223" s="19"/>
      <c r="IDW223" s="28"/>
      <c r="IDX223" s="32"/>
      <c r="IDY223" s="20"/>
      <c r="IDZ223" s="18"/>
      <c r="IEA223" s="19"/>
      <c r="IEB223" s="28"/>
      <c r="IEC223" s="32"/>
      <c r="IED223" s="20"/>
      <c r="IEE223" s="18"/>
      <c r="IEF223" s="19"/>
      <c r="IEG223" s="28"/>
      <c r="IEH223" s="32"/>
      <c r="IEI223" s="20"/>
      <c r="IEJ223" s="18"/>
      <c r="IEK223" s="19"/>
      <c r="IEL223" s="28"/>
      <c r="IEM223" s="32"/>
      <c r="IEN223" s="20"/>
      <c r="IEO223" s="18"/>
      <c r="IEP223" s="19"/>
      <c r="IEQ223" s="28"/>
      <c r="IER223" s="32"/>
      <c r="IES223" s="20"/>
      <c r="IET223" s="18"/>
      <c r="IEU223" s="19"/>
      <c r="IEV223" s="28"/>
      <c r="IEW223" s="32"/>
      <c r="IEX223" s="20"/>
      <c r="IEY223" s="18"/>
      <c r="IEZ223" s="19"/>
      <c r="IFA223" s="28"/>
      <c r="IFB223" s="32"/>
      <c r="IFC223" s="20"/>
      <c r="IFD223" s="18"/>
      <c r="IFE223" s="19"/>
      <c r="IFF223" s="28"/>
      <c r="IFG223" s="32"/>
      <c r="IFH223" s="20"/>
      <c r="IFI223" s="18"/>
      <c r="IFJ223" s="19"/>
      <c r="IFK223" s="28"/>
      <c r="IFL223" s="32"/>
      <c r="IFM223" s="20"/>
      <c r="IFN223" s="18"/>
      <c r="IFO223" s="19"/>
      <c r="IFP223" s="28"/>
      <c r="IFQ223" s="32"/>
      <c r="IFR223" s="20"/>
      <c r="IFS223" s="18"/>
      <c r="IFT223" s="19"/>
      <c r="IFU223" s="28"/>
      <c r="IFV223" s="32"/>
      <c r="IFW223" s="20"/>
      <c r="IFX223" s="18"/>
      <c r="IFY223" s="19"/>
      <c r="IFZ223" s="28"/>
      <c r="IGA223" s="32"/>
      <c r="IGB223" s="20"/>
      <c r="IGC223" s="18"/>
      <c r="IGD223" s="19"/>
      <c r="IGE223" s="28"/>
      <c r="IGF223" s="32"/>
      <c r="IGG223" s="20"/>
      <c r="IGH223" s="18"/>
      <c r="IGI223" s="19"/>
      <c r="IGJ223" s="28"/>
      <c r="IGK223" s="32"/>
      <c r="IGL223" s="20"/>
      <c r="IGM223" s="18"/>
      <c r="IGN223" s="19"/>
      <c r="IGO223" s="28"/>
      <c r="IGP223" s="32"/>
      <c r="IGQ223" s="20"/>
      <c r="IGR223" s="18"/>
      <c r="IGS223" s="19"/>
      <c r="IGT223" s="28"/>
      <c r="IGU223" s="32"/>
      <c r="IGV223" s="20"/>
      <c r="IGW223" s="18"/>
      <c r="IGX223" s="19"/>
      <c r="IGY223" s="28"/>
      <c r="IGZ223" s="32"/>
      <c r="IHA223" s="20"/>
      <c r="IHB223" s="18"/>
      <c r="IHC223" s="19"/>
      <c r="IHD223" s="28"/>
      <c r="IHE223" s="32"/>
      <c r="IHF223" s="20"/>
      <c r="IHG223" s="18"/>
      <c r="IHH223" s="19"/>
      <c r="IHI223" s="28"/>
      <c r="IHJ223" s="32"/>
      <c r="IHK223" s="20"/>
      <c r="IHL223" s="18"/>
      <c r="IHM223" s="19"/>
      <c r="IHN223" s="28"/>
      <c r="IHO223" s="32"/>
      <c r="IHP223" s="20"/>
      <c r="IHQ223" s="18"/>
      <c r="IHR223" s="19"/>
      <c r="IHS223" s="28"/>
      <c r="IHT223" s="32"/>
      <c r="IHU223" s="20"/>
      <c r="IHV223" s="18"/>
      <c r="IHW223" s="19"/>
      <c r="IHX223" s="28"/>
      <c r="IHY223" s="32"/>
      <c r="IHZ223" s="20"/>
      <c r="IIA223" s="18"/>
      <c r="IIB223" s="19"/>
      <c r="IIC223" s="28"/>
      <c r="IID223" s="32"/>
      <c r="IIE223" s="20"/>
      <c r="IIF223" s="18"/>
      <c r="IIG223" s="19"/>
      <c r="IIH223" s="28"/>
      <c r="III223" s="32"/>
      <c r="IIJ223" s="20"/>
      <c r="IIK223" s="18"/>
      <c r="IIL223" s="19"/>
      <c r="IIM223" s="28"/>
      <c r="IIN223" s="32"/>
      <c r="IIO223" s="20"/>
      <c r="IIP223" s="18"/>
      <c r="IIQ223" s="19"/>
      <c r="IIR223" s="28"/>
      <c r="IIS223" s="32"/>
      <c r="IIT223" s="20"/>
      <c r="IIU223" s="18"/>
      <c r="IIV223" s="19"/>
      <c r="IIW223" s="28"/>
      <c r="IIX223" s="32"/>
      <c r="IIY223" s="20"/>
      <c r="IIZ223" s="18"/>
      <c r="IJA223" s="19"/>
      <c r="IJB223" s="28"/>
      <c r="IJC223" s="32"/>
      <c r="IJD223" s="20"/>
      <c r="IJE223" s="18"/>
      <c r="IJF223" s="19"/>
      <c r="IJG223" s="28"/>
      <c r="IJH223" s="32"/>
      <c r="IJI223" s="20"/>
      <c r="IJJ223" s="18"/>
      <c r="IJK223" s="19"/>
      <c r="IJL223" s="28"/>
      <c r="IJM223" s="32"/>
      <c r="IJN223" s="20"/>
      <c r="IJO223" s="18"/>
      <c r="IJP223" s="19"/>
      <c r="IJQ223" s="28"/>
      <c r="IJR223" s="32"/>
      <c r="IJS223" s="20"/>
      <c r="IJT223" s="18"/>
      <c r="IJU223" s="19"/>
      <c r="IJV223" s="28"/>
      <c r="IJW223" s="32"/>
      <c r="IJX223" s="20"/>
      <c r="IJY223" s="18"/>
      <c r="IJZ223" s="19"/>
      <c r="IKA223" s="28"/>
      <c r="IKB223" s="32"/>
      <c r="IKC223" s="20"/>
      <c r="IKD223" s="18"/>
      <c r="IKE223" s="19"/>
      <c r="IKF223" s="28"/>
      <c r="IKG223" s="32"/>
      <c r="IKH223" s="20"/>
      <c r="IKI223" s="18"/>
      <c r="IKJ223" s="19"/>
      <c r="IKK223" s="28"/>
      <c r="IKL223" s="32"/>
      <c r="IKM223" s="20"/>
      <c r="IKN223" s="18"/>
      <c r="IKO223" s="19"/>
      <c r="IKP223" s="28"/>
      <c r="IKQ223" s="32"/>
      <c r="IKR223" s="20"/>
      <c r="IKS223" s="18"/>
      <c r="IKT223" s="19"/>
      <c r="IKU223" s="28"/>
      <c r="IKV223" s="32"/>
      <c r="IKW223" s="20"/>
      <c r="IKX223" s="18"/>
      <c r="IKY223" s="19"/>
      <c r="IKZ223" s="28"/>
      <c r="ILA223" s="32"/>
      <c r="ILB223" s="20"/>
      <c r="ILC223" s="18"/>
      <c r="ILD223" s="19"/>
      <c r="ILE223" s="28"/>
      <c r="ILF223" s="32"/>
      <c r="ILG223" s="20"/>
      <c r="ILH223" s="18"/>
      <c r="ILI223" s="19"/>
      <c r="ILJ223" s="28"/>
      <c r="ILK223" s="32"/>
      <c r="ILL223" s="20"/>
      <c r="ILM223" s="18"/>
      <c r="ILN223" s="19"/>
      <c r="ILO223" s="28"/>
      <c r="ILP223" s="32"/>
      <c r="ILQ223" s="20"/>
      <c r="ILR223" s="18"/>
      <c r="ILS223" s="19"/>
      <c r="ILT223" s="28"/>
      <c r="ILU223" s="32"/>
      <c r="ILV223" s="20"/>
      <c r="ILW223" s="18"/>
      <c r="ILX223" s="19"/>
      <c r="ILY223" s="28"/>
      <c r="ILZ223" s="32"/>
      <c r="IMA223" s="20"/>
      <c r="IMB223" s="18"/>
      <c r="IMC223" s="19"/>
      <c r="IMD223" s="28"/>
      <c r="IME223" s="32"/>
      <c r="IMF223" s="20"/>
      <c r="IMG223" s="18"/>
      <c r="IMH223" s="19"/>
      <c r="IMI223" s="28"/>
      <c r="IMJ223" s="32"/>
      <c r="IMK223" s="20"/>
      <c r="IML223" s="18"/>
      <c r="IMM223" s="19"/>
      <c r="IMN223" s="28"/>
      <c r="IMO223" s="32"/>
      <c r="IMP223" s="20"/>
      <c r="IMQ223" s="18"/>
      <c r="IMR223" s="19"/>
      <c r="IMS223" s="28"/>
      <c r="IMT223" s="32"/>
      <c r="IMU223" s="20"/>
      <c r="IMV223" s="18"/>
      <c r="IMW223" s="19"/>
      <c r="IMX223" s="28"/>
      <c r="IMY223" s="32"/>
      <c r="IMZ223" s="20"/>
      <c r="INA223" s="18"/>
      <c r="INB223" s="19"/>
      <c r="INC223" s="28"/>
      <c r="IND223" s="32"/>
      <c r="INE223" s="20"/>
      <c r="INF223" s="18"/>
      <c r="ING223" s="19"/>
      <c r="INH223" s="28"/>
      <c r="INI223" s="32"/>
      <c r="INJ223" s="20"/>
      <c r="INK223" s="18"/>
      <c r="INL223" s="19"/>
      <c r="INM223" s="28"/>
      <c r="INN223" s="32"/>
      <c r="INO223" s="20"/>
      <c r="INP223" s="18"/>
      <c r="INQ223" s="19"/>
      <c r="INR223" s="28"/>
      <c r="INS223" s="32"/>
      <c r="INT223" s="20"/>
      <c r="INU223" s="18"/>
      <c r="INV223" s="19"/>
      <c r="INW223" s="28"/>
      <c r="INX223" s="32"/>
      <c r="INY223" s="20"/>
      <c r="INZ223" s="18"/>
      <c r="IOA223" s="19"/>
      <c r="IOB223" s="28"/>
      <c r="IOC223" s="32"/>
      <c r="IOD223" s="20"/>
      <c r="IOE223" s="18"/>
      <c r="IOF223" s="19"/>
      <c r="IOG223" s="28"/>
      <c r="IOH223" s="32"/>
      <c r="IOI223" s="20"/>
      <c r="IOJ223" s="18"/>
      <c r="IOK223" s="19"/>
      <c r="IOL223" s="28"/>
      <c r="IOM223" s="32"/>
      <c r="ION223" s="20"/>
      <c r="IOO223" s="18"/>
      <c r="IOP223" s="19"/>
      <c r="IOQ223" s="28"/>
      <c r="IOR223" s="32"/>
      <c r="IOS223" s="20"/>
      <c r="IOT223" s="18"/>
      <c r="IOU223" s="19"/>
      <c r="IOV223" s="28"/>
      <c r="IOW223" s="32"/>
      <c r="IOX223" s="20"/>
      <c r="IOY223" s="18"/>
      <c r="IOZ223" s="19"/>
      <c r="IPA223" s="28"/>
      <c r="IPB223" s="32"/>
      <c r="IPC223" s="20"/>
      <c r="IPD223" s="18"/>
      <c r="IPE223" s="19"/>
      <c r="IPF223" s="28"/>
      <c r="IPG223" s="32"/>
      <c r="IPH223" s="20"/>
      <c r="IPI223" s="18"/>
      <c r="IPJ223" s="19"/>
      <c r="IPK223" s="28"/>
      <c r="IPL223" s="32"/>
      <c r="IPM223" s="20"/>
      <c r="IPN223" s="18"/>
      <c r="IPO223" s="19"/>
      <c r="IPP223" s="28"/>
      <c r="IPQ223" s="32"/>
      <c r="IPR223" s="20"/>
      <c r="IPS223" s="18"/>
      <c r="IPT223" s="19"/>
      <c r="IPU223" s="28"/>
      <c r="IPV223" s="32"/>
      <c r="IPW223" s="20"/>
      <c r="IPX223" s="18"/>
      <c r="IPY223" s="19"/>
      <c r="IPZ223" s="28"/>
      <c r="IQA223" s="32"/>
      <c r="IQB223" s="20"/>
      <c r="IQC223" s="18"/>
      <c r="IQD223" s="19"/>
      <c r="IQE223" s="28"/>
      <c r="IQF223" s="32"/>
      <c r="IQG223" s="20"/>
      <c r="IQH223" s="18"/>
      <c r="IQI223" s="19"/>
      <c r="IQJ223" s="28"/>
      <c r="IQK223" s="32"/>
      <c r="IQL223" s="20"/>
      <c r="IQM223" s="18"/>
      <c r="IQN223" s="19"/>
      <c r="IQO223" s="28"/>
      <c r="IQP223" s="32"/>
      <c r="IQQ223" s="20"/>
      <c r="IQR223" s="18"/>
      <c r="IQS223" s="19"/>
      <c r="IQT223" s="28"/>
      <c r="IQU223" s="32"/>
      <c r="IQV223" s="20"/>
      <c r="IQW223" s="18"/>
      <c r="IQX223" s="19"/>
      <c r="IQY223" s="28"/>
      <c r="IQZ223" s="32"/>
      <c r="IRA223" s="20"/>
      <c r="IRB223" s="18"/>
      <c r="IRC223" s="19"/>
      <c r="IRD223" s="28"/>
      <c r="IRE223" s="32"/>
      <c r="IRF223" s="20"/>
      <c r="IRG223" s="18"/>
      <c r="IRH223" s="19"/>
      <c r="IRI223" s="28"/>
      <c r="IRJ223" s="32"/>
      <c r="IRK223" s="20"/>
      <c r="IRL223" s="18"/>
      <c r="IRM223" s="19"/>
      <c r="IRN223" s="28"/>
      <c r="IRO223" s="32"/>
      <c r="IRP223" s="20"/>
      <c r="IRQ223" s="18"/>
      <c r="IRR223" s="19"/>
      <c r="IRS223" s="28"/>
      <c r="IRT223" s="32"/>
      <c r="IRU223" s="20"/>
      <c r="IRV223" s="18"/>
      <c r="IRW223" s="19"/>
      <c r="IRX223" s="28"/>
      <c r="IRY223" s="32"/>
      <c r="IRZ223" s="20"/>
      <c r="ISA223" s="18"/>
      <c r="ISB223" s="19"/>
      <c r="ISC223" s="28"/>
      <c r="ISD223" s="32"/>
      <c r="ISE223" s="20"/>
      <c r="ISF223" s="18"/>
      <c r="ISG223" s="19"/>
      <c r="ISH223" s="28"/>
      <c r="ISI223" s="32"/>
      <c r="ISJ223" s="20"/>
      <c r="ISK223" s="18"/>
      <c r="ISL223" s="19"/>
      <c r="ISM223" s="28"/>
      <c r="ISN223" s="32"/>
      <c r="ISO223" s="20"/>
      <c r="ISP223" s="18"/>
      <c r="ISQ223" s="19"/>
      <c r="ISR223" s="28"/>
      <c r="ISS223" s="32"/>
      <c r="IST223" s="20"/>
      <c r="ISU223" s="18"/>
      <c r="ISV223" s="19"/>
      <c r="ISW223" s="28"/>
      <c r="ISX223" s="32"/>
      <c r="ISY223" s="20"/>
      <c r="ISZ223" s="18"/>
      <c r="ITA223" s="19"/>
      <c r="ITB223" s="28"/>
      <c r="ITC223" s="32"/>
      <c r="ITD223" s="20"/>
      <c r="ITE223" s="18"/>
      <c r="ITF223" s="19"/>
      <c r="ITG223" s="28"/>
      <c r="ITH223" s="32"/>
      <c r="ITI223" s="20"/>
      <c r="ITJ223" s="18"/>
      <c r="ITK223" s="19"/>
      <c r="ITL223" s="28"/>
      <c r="ITM223" s="32"/>
      <c r="ITN223" s="20"/>
      <c r="ITO223" s="18"/>
      <c r="ITP223" s="19"/>
      <c r="ITQ223" s="28"/>
      <c r="ITR223" s="32"/>
      <c r="ITS223" s="20"/>
      <c r="ITT223" s="18"/>
      <c r="ITU223" s="19"/>
      <c r="ITV223" s="28"/>
      <c r="ITW223" s="32"/>
      <c r="ITX223" s="20"/>
      <c r="ITY223" s="18"/>
      <c r="ITZ223" s="19"/>
      <c r="IUA223" s="28"/>
      <c r="IUB223" s="32"/>
      <c r="IUC223" s="20"/>
      <c r="IUD223" s="18"/>
      <c r="IUE223" s="19"/>
      <c r="IUF223" s="28"/>
      <c r="IUG223" s="32"/>
      <c r="IUH223" s="20"/>
      <c r="IUI223" s="18"/>
      <c r="IUJ223" s="19"/>
      <c r="IUK223" s="28"/>
      <c r="IUL223" s="32"/>
      <c r="IUM223" s="20"/>
      <c r="IUN223" s="18"/>
      <c r="IUO223" s="19"/>
      <c r="IUP223" s="28"/>
      <c r="IUQ223" s="32"/>
      <c r="IUR223" s="20"/>
      <c r="IUS223" s="18"/>
      <c r="IUT223" s="19"/>
      <c r="IUU223" s="28"/>
      <c r="IUV223" s="32"/>
      <c r="IUW223" s="20"/>
      <c r="IUX223" s="18"/>
      <c r="IUY223" s="19"/>
      <c r="IUZ223" s="28"/>
      <c r="IVA223" s="32"/>
      <c r="IVB223" s="20"/>
      <c r="IVC223" s="18"/>
      <c r="IVD223" s="19"/>
      <c r="IVE223" s="28"/>
      <c r="IVF223" s="32"/>
      <c r="IVG223" s="20"/>
      <c r="IVH223" s="18"/>
      <c r="IVI223" s="19"/>
      <c r="IVJ223" s="28"/>
      <c r="IVK223" s="32"/>
      <c r="IVL223" s="20"/>
      <c r="IVM223" s="18"/>
      <c r="IVN223" s="19"/>
      <c r="IVO223" s="28"/>
      <c r="IVP223" s="32"/>
      <c r="IVQ223" s="20"/>
      <c r="IVR223" s="18"/>
      <c r="IVS223" s="19"/>
      <c r="IVT223" s="28"/>
      <c r="IVU223" s="32"/>
      <c r="IVV223" s="20"/>
      <c r="IVW223" s="18"/>
      <c r="IVX223" s="19"/>
      <c r="IVY223" s="28"/>
      <c r="IVZ223" s="32"/>
      <c r="IWA223" s="20"/>
      <c r="IWB223" s="18"/>
      <c r="IWC223" s="19"/>
      <c r="IWD223" s="28"/>
      <c r="IWE223" s="32"/>
      <c r="IWF223" s="20"/>
      <c r="IWG223" s="18"/>
      <c r="IWH223" s="19"/>
      <c r="IWI223" s="28"/>
      <c r="IWJ223" s="32"/>
      <c r="IWK223" s="20"/>
      <c r="IWL223" s="18"/>
      <c r="IWM223" s="19"/>
      <c r="IWN223" s="28"/>
      <c r="IWO223" s="32"/>
      <c r="IWP223" s="20"/>
      <c r="IWQ223" s="18"/>
      <c r="IWR223" s="19"/>
      <c r="IWS223" s="28"/>
      <c r="IWT223" s="32"/>
      <c r="IWU223" s="20"/>
      <c r="IWV223" s="18"/>
      <c r="IWW223" s="19"/>
      <c r="IWX223" s="28"/>
      <c r="IWY223" s="32"/>
      <c r="IWZ223" s="20"/>
      <c r="IXA223" s="18"/>
      <c r="IXB223" s="19"/>
      <c r="IXC223" s="28"/>
      <c r="IXD223" s="32"/>
      <c r="IXE223" s="20"/>
      <c r="IXF223" s="18"/>
      <c r="IXG223" s="19"/>
      <c r="IXH223" s="28"/>
      <c r="IXI223" s="32"/>
      <c r="IXJ223" s="20"/>
      <c r="IXK223" s="18"/>
      <c r="IXL223" s="19"/>
      <c r="IXM223" s="28"/>
      <c r="IXN223" s="32"/>
      <c r="IXO223" s="20"/>
      <c r="IXP223" s="18"/>
      <c r="IXQ223" s="19"/>
      <c r="IXR223" s="28"/>
      <c r="IXS223" s="32"/>
      <c r="IXT223" s="20"/>
      <c r="IXU223" s="18"/>
      <c r="IXV223" s="19"/>
      <c r="IXW223" s="28"/>
      <c r="IXX223" s="32"/>
      <c r="IXY223" s="20"/>
      <c r="IXZ223" s="18"/>
      <c r="IYA223" s="19"/>
      <c r="IYB223" s="28"/>
      <c r="IYC223" s="32"/>
      <c r="IYD223" s="20"/>
      <c r="IYE223" s="18"/>
      <c r="IYF223" s="19"/>
      <c r="IYG223" s="28"/>
      <c r="IYH223" s="32"/>
      <c r="IYI223" s="20"/>
      <c r="IYJ223" s="18"/>
      <c r="IYK223" s="19"/>
      <c r="IYL223" s="28"/>
      <c r="IYM223" s="32"/>
      <c r="IYN223" s="20"/>
      <c r="IYO223" s="18"/>
      <c r="IYP223" s="19"/>
      <c r="IYQ223" s="28"/>
      <c r="IYR223" s="32"/>
      <c r="IYS223" s="20"/>
      <c r="IYT223" s="18"/>
      <c r="IYU223" s="19"/>
      <c r="IYV223" s="28"/>
      <c r="IYW223" s="32"/>
      <c r="IYX223" s="20"/>
      <c r="IYY223" s="18"/>
      <c r="IYZ223" s="19"/>
      <c r="IZA223" s="28"/>
      <c r="IZB223" s="32"/>
      <c r="IZC223" s="20"/>
      <c r="IZD223" s="18"/>
      <c r="IZE223" s="19"/>
      <c r="IZF223" s="28"/>
      <c r="IZG223" s="32"/>
      <c r="IZH223" s="20"/>
      <c r="IZI223" s="18"/>
      <c r="IZJ223" s="19"/>
      <c r="IZK223" s="28"/>
      <c r="IZL223" s="32"/>
      <c r="IZM223" s="20"/>
      <c r="IZN223" s="18"/>
      <c r="IZO223" s="19"/>
      <c r="IZP223" s="28"/>
      <c r="IZQ223" s="32"/>
      <c r="IZR223" s="20"/>
      <c r="IZS223" s="18"/>
      <c r="IZT223" s="19"/>
      <c r="IZU223" s="28"/>
      <c r="IZV223" s="32"/>
      <c r="IZW223" s="20"/>
      <c r="IZX223" s="18"/>
      <c r="IZY223" s="19"/>
      <c r="IZZ223" s="28"/>
      <c r="JAA223" s="32"/>
      <c r="JAB223" s="20"/>
      <c r="JAC223" s="18"/>
      <c r="JAD223" s="19"/>
      <c r="JAE223" s="28"/>
      <c r="JAF223" s="32"/>
      <c r="JAG223" s="20"/>
      <c r="JAH223" s="18"/>
      <c r="JAI223" s="19"/>
      <c r="JAJ223" s="28"/>
      <c r="JAK223" s="32"/>
      <c r="JAL223" s="20"/>
      <c r="JAM223" s="18"/>
      <c r="JAN223" s="19"/>
      <c r="JAO223" s="28"/>
      <c r="JAP223" s="32"/>
      <c r="JAQ223" s="20"/>
      <c r="JAR223" s="18"/>
      <c r="JAS223" s="19"/>
      <c r="JAT223" s="28"/>
      <c r="JAU223" s="32"/>
      <c r="JAV223" s="20"/>
      <c r="JAW223" s="18"/>
      <c r="JAX223" s="19"/>
      <c r="JAY223" s="28"/>
      <c r="JAZ223" s="32"/>
      <c r="JBA223" s="20"/>
      <c r="JBB223" s="18"/>
      <c r="JBC223" s="19"/>
      <c r="JBD223" s="28"/>
      <c r="JBE223" s="32"/>
      <c r="JBF223" s="20"/>
      <c r="JBG223" s="18"/>
      <c r="JBH223" s="19"/>
      <c r="JBI223" s="28"/>
      <c r="JBJ223" s="32"/>
      <c r="JBK223" s="20"/>
      <c r="JBL223" s="18"/>
      <c r="JBM223" s="19"/>
      <c r="JBN223" s="28"/>
      <c r="JBO223" s="32"/>
      <c r="JBP223" s="20"/>
      <c r="JBQ223" s="18"/>
      <c r="JBR223" s="19"/>
      <c r="JBS223" s="28"/>
      <c r="JBT223" s="32"/>
      <c r="JBU223" s="20"/>
      <c r="JBV223" s="18"/>
      <c r="JBW223" s="19"/>
      <c r="JBX223" s="28"/>
      <c r="JBY223" s="32"/>
      <c r="JBZ223" s="20"/>
      <c r="JCA223" s="18"/>
      <c r="JCB223" s="19"/>
      <c r="JCC223" s="28"/>
      <c r="JCD223" s="32"/>
      <c r="JCE223" s="20"/>
      <c r="JCF223" s="18"/>
      <c r="JCG223" s="19"/>
      <c r="JCH223" s="28"/>
      <c r="JCI223" s="32"/>
      <c r="JCJ223" s="20"/>
      <c r="JCK223" s="18"/>
      <c r="JCL223" s="19"/>
      <c r="JCM223" s="28"/>
      <c r="JCN223" s="32"/>
      <c r="JCO223" s="20"/>
      <c r="JCP223" s="18"/>
      <c r="JCQ223" s="19"/>
      <c r="JCR223" s="28"/>
      <c r="JCS223" s="32"/>
      <c r="JCT223" s="20"/>
      <c r="JCU223" s="18"/>
      <c r="JCV223" s="19"/>
      <c r="JCW223" s="28"/>
      <c r="JCX223" s="32"/>
      <c r="JCY223" s="20"/>
      <c r="JCZ223" s="18"/>
      <c r="JDA223" s="19"/>
      <c r="JDB223" s="28"/>
      <c r="JDC223" s="32"/>
      <c r="JDD223" s="20"/>
      <c r="JDE223" s="18"/>
      <c r="JDF223" s="19"/>
      <c r="JDG223" s="28"/>
      <c r="JDH223" s="32"/>
      <c r="JDI223" s="20"/>
      <c r="JDJ223" s="18"/>
      <c r="JDK223" s="19"/>
      <c r="JDL223" s="28"/>
      <c r="JDM223" s="32"/>
      <c r="JDN223" s="20"/>
      <c r="JDO223" s="18"/>
      <c r="JDP223" s="19"/>
      <c r="JDQ223" s="28"/>
      <c r="JDR223" s="32"/>
      <c r="JDS223" s="20"/>
      <c r="JDT223" s="18"/>
      <c r="JDU223" s="19"/>
      <c r="JDV223" s="28"/>
      <c r="JDW223" s="32"/>
      <c r="JDX223" s="20"/>
      <c r="JDY223" s="18"/>
      <c r="JDZ223" s="19"/>
      <c r="JEA223" s="28"/>
      <c r="JEB223" s="32"/>
      <c r="JEC223" s="20"/>
      <c r="JED223" s="18"/>
      <c r="JEE223" s="19"/>
      <c r="JEF223" s="28"/>
      <c r="JEG223" s="32"/>
      <c r="JEH223" s="20"/>
      <c r="JEI223" s="18"/>
      <c r="JEJ223" s="19"/>
      <c r="JEK223" s="28"/>
      <c r="JEL223" s="32"/>
      <c r="JEM223" s="20"/>
      <c r="JEN223" s="18"/>
      <c r="JEO223" s="19"/>
      <c r="JEP223" s="28"/>
      <c r="JEQ223" s="32"/>
      <c r="JER223" s="20"/>
      <c r="JES223" s="18"/>
      <c r="JET223" s="19"/>
      <c r="JEU223" s="28"/>
      <c r="JEV223" s="32"/>
      <c r="JEW223" s="20"/>
      <c r="JEX223" s="18"/>
      <c r="JEY223" s="19"/>
      <c r="JEZ223" s="28"/>
      <c r="JFA223" s="32"/>
      <c r="JFB223" s="20"/>
      <c r="JFC223" s="18"/>
      <c r="JFD223" s="19"/>
      <c r="JFE223" s="28"/>
      <c r="JFF223" s="32"/>
      <c r="JFG223" s="20"/>
      <c r="JFH223" s="18"/>
      <c r="JFI223" s="19"/>
      <c r="JFJ223" s="28"/>
      <c r="JFK223" s="32"/>
      <c r="JFL223" s="20"/>
      <c r="JFM223" s="18"/>
      <c r="JFN223" s="19"/>
      <c r="JFO223" s="28"/>
      <c r="JFP223" s="32"/>
      <c r="JFQ223" s="20"/>
      <c r="JFR223" s="18"/>
      <c r="JFS223" s="19"/>
      <c r="JFT223" s="28"/>
      <c r="JFU223" s="32"/>
      <c r="JFV223" s="20"/>
      <c r="JFW223" s="18"/>
      <c r="JFX223" s="19"/>
      <c r="JFY223" s="28"/>
      <c r="JFZ223" s="32"/>
      <c r="JGA223" s="20"/>
      <c r="JGB223" s="18"/>
      <c r="JGC223" s="19"/>
      <c r="JGD223" s="28"/>
      <c r="JGE223" s="32"/>
      <c r="JGF223" s="20"/>
      <c r="JGG223" s="18"/>
      <c r="JGH223" s="19"/>
      <c r="JGI223" s="28"/>
      <c r="JGJ223" s="32"/>
      <c r="JGK223" s="20"/>
      <c r="JGL223" s="18"/>
      <c r="JGM223" s="19"/>
      <c r="JGN223" s="28"/>
      <c r="JGO223" s="32"/>
      <c r="JGP223" s="20"/>
      <c r="JGQ223" s="18"/>
      <c r="JGR223" s="19"/>
      <c r="JGS223" s="28"/>
      <c r="JGT223" s="32"/>
      <c r="JGU223" s="20"/>
      <c r="JGV223" s="18"/>
      <c r="JGW223" s="19"/>
      <c r="JGX223" s="28"/>
      <c r="JGY223" s="32"/>
      <c r="JGZ223" s="20"/>
      <c r="JHA223" s="18"/>
      <c r="JHB223" s="19"/>
      <c r="JHC223" s="28"/>
      <c r="JHD223" s="32"/>
      <c r="JHE223" s="20"/>
      <c r="JHF223" s="18"/>
      <c r="JHG223" s="19"/>
      <c r="JHH223" s="28"/>
      <c r="JHI223" s="32"/>
      <c r="JHJ223" s="20"/>
      <c r="JHK223" s="18"/>
      <c r="JHL223" s="19"/>
      <c r="JHM223" s="28"/>
      <c r="JHN223" s="32"/>
      <c r="JHO223" s="20"/>
      <c r="JHP223" s="18"/>
      <c r="JHQ223" s="19"/>
      <c r="JHR223" s="28"/>
      <c r="JHS223" s="32"/>
      <c r="JHT223" s="20"/>
      <c r="JHU223" s="18"/>
      <c r="JHV223" s="19"/>
      <c r="JHW223" s="28"/>
      <c r="JHX223" s="32"/>
      <c r="JHY223" s="20"/>
      <c r="JHZ223" s="18"/>
      <c r="JIA223" s="19"/>
      <c r="JIB223" s="28"/>
      <c r="JIC223" s="32"/>
      <c r="JID223" s="20"/>
      <c r="JIE223" s="18"/>
      <c r="JIF223" s="19"/>
      <c r="JIG223" s="28"/>
      <c r="JIH223" s="32"/>
      <c r="JII223" s="20"/>
      <c r="JIJ223" s="18"/>
      <c r="JIK223" s="19"/>
      <c r="JIL223" s="28"/>
      <c r="JIM223" s="32"/>
      <c r="JIN223" s="20"/>
      <c r="JIO223" s="18"/>
      <c r="JIP223" s="19"/>
      <c r="JIQ223" s="28"/>
      <c r="JIR223" s="32"/>
      <c r="JIS223" s="20"/>
      <c r="JIT223" s="18"/>
      <c r="JIU223" s="19"/>
      <c r="JIV223" s="28"/>
      <c r="JIW223" s="32"/>
      <c r="JIX223" s="20"/>
      <c r="JIY223" s="18"/>
      <c r="JIZ223" s="19"/>
      <c r="JJA223" s="28"/>
      <c r="JJB223" s="32"/>
      <c r="JJC223" s="20"/>
      <c r="JJD223" s="18"/>
      <c r="JJE223" s="19"/>
      <c r="JJF223" s="28"/>
      <c r="JJG223" s="32"/>
      <c r="JJH223" s="20"/>
      <c r="JJI223" s="18"/>
      <c r="JJJ223" s="19"/>
      <c r="JJK223" s="28"/>
      <c r="JJL223" s="32"/>
      <c r="JJM223" s="20"/>
      <c r="JJN223" s="18"/>
      <c r="JJO223" s="19"/>
      <c r="JJP223" s="28"/>
      <c r="JJQ223" s="32"/>
      <c r="JJR223" s="20"/>
      <c r="JJS223" s="18"/>
      <c r="JJT223" s="19"/>
      <c r="JJU223" s="28"/>
      <c r="JJV223" s="32"/>
      <c r="JJW223" s="20"/>
      <c r="JJX223" s="18"/>
      <c r="JJY223" s="19"/>
      <c r="JJZ223" s="28"/>
      <c r="JKA223" s="32"/>
      <c r="JKB223" s="20"/>
      <c r="JKC223" s="18"/>
      <c r="JKD223" s="19"/>
      <c r="JKE223" s="28"/>
      <c r="JKF223" s="32"/>
      <c r="JKG223" s="20"/>
      <c r="JKH223" s="18"/>
      <c r="JKI223" s="19"/>
      <c r="JKJ223" s="28"/>
      <c r="JKK223" s="32"/>
      <c r="JKL223" s="20"/>
      <c r="JKM223" s="18"/>
      <c r="JKN223" s="19"/>
      <c r="JKO223" s="28"/>
      <c r="JKP223" s="32"/>
      <c r="JKQ223" s="20"/>
      <c r="JKR223" s="18"/>
      <c r="JKS223" s="19"/>
      <c r="JKT223" s="28"/>
      <c r="JKU223" s="32"/>
      <c r="JKV223" s="20"/>
      <c r="JKW223" s="18"/>
      <c r="JKX223" s="19"/>
      <c r="JKY223" s="28"/>
      <c r="JKZ223" s="32"/>
      <c r="JLA223" s="20"/>
      <c r="JLB223" s="18"/>
      <c r="JLC223" s="19"/>
      <c r="JLD223" s="28"/>
      <c r="JLE223" s="32"/>
      <c r="JLF223" s="20"/>
      <c r="JLG223" s="18"/>
      <c r="JLH223" s="19"/>
      <c r="JLI223" s="28"/>
      <c r="JLJ223" s="32"/>
      <c r="JLK223" s="20"/>
      <c r="JLL223" s="18"/>
      <c r="JLM223" s="19"/>
      <c r="JLN223" s="28"/>
      <c r="JLO223" s="32"/>
      <c r="JLP223" s="20"/>
      <c r="JLQ223" s="18"/>
      <c r="JLR223" s="19"/>
      <c r="JLS223" s="28"/>
      <c r="JLT223" s="32"/>
      <c r="JLU223" s="20"/>
      <c r="JLV223" s="18"/>
      <c r="JLW223" s="19"/>
      <c r="JLX223" s="28"/>
      <c r="JLY223" s="32"/>
      <c r="JLZ223" s="20"/>
      <c r="JMA223" s="18"/>
      <c r="JMB223" s="19"/>
      <c r="JMC223" s="28"/>
      <c r="JMD223" s="32"/>
      <c r="JME223" s="20"/>
      <c r="JMF223" s="18"/>
      <c r="JMG223" s="19"/>
      <c r="JMH223" s="28"/>
      <c r="JMI223" s="32"/>
      <c r="JMJ223" s="20"/>
      <c r="JMK223" s="18"/>
      <c r="JML223" s="19"/>
      <c r="JMM223" s="28"/>
      <c r="JMN223" s="32"/>
      <c r="JMO223" s="20"/>
      <c r="JMP223" s="18"/>
      <c r="JMQ223" s="19"/>
      <c r="JMR223" s="28"/>
      <c r="JMS223" s="32"/>
      <c r="JMT223" s="20"/>
      <c r="JMU223" s="18"/>
      <c r="JMV223" s="19"/>
      <c r="JMW223" s="28"/>
      <c r="JMX223" s="32"/>
      <c r="JMY223" s="20"/>
      <c r="JMZ223" s="18"/>
      <c r="JNA223" s="19"/>
      <c r="JNB223" s="28"/>
      <c r="JNC223" s="32"/>
      <c r="JND223" s="20"/>
      <c r="JNE223" s="18"/>
      <c r="JNF223" s="19"/>
      <c r="JNG223" s="28"/>
      <c r="JNH223" s="32"/>
      <c r="JNI223" s="20"/>
      <c r="JNJ223" s="18"/>
      <c r="JNK223" s="19"/>
      <c r="JNL223" s="28"/>
      <c r="JNM223" s="32"/>
      <c r="JNN223" s="20"/>
      <c r="JNO223" s="18"/>
      <c r="JNP223" s="19"/>
      <c r="JNQ223" s="28"/>
      <c r="JNR223" s="32"/>
      <c r="JNS223" s="20"/>
      <c r="JNT223" s="18"/>
      <c r="JNU223" s="19"/>
      <c r="JNV223" s="28"/>
      <c r="JNW223" s="32"/>
      <c r="JNX223" s="20"/>
      <c r="JNY223" s="18"/>
      <c r="JNZ223" s="19"/>
      <c r="JOA223" s="28"/>
      <c r="JOB223" s="32"/>
      <c r="JOC223" s="20"/>
      <c r="JOD223" s="18"/>
      <c r="JOE223" s="19"/>
      <c r="JOF223" s="28"/>
      <c r="JOG223" s="32"/>
      <c r="JOH223" s="20"/>
      <c r="JOI223" s="18"/>
      <c r="JOJ223" s="19"/>
      <c r="JOK223" s="28"/>
      <c r="JOL223" s="32"/>
      <c r="JOM223" s="20"/>
      <c r="JON223" s="18"/>
      <c r="JOO223" s="19"/>
      <c r="JOP223" s="28"/>
      <c r="JOQ223" s="32"/>
      <c r="JOR223" s="20"/>
      <c r="JOS223" s="18"/>
      <c r="JOT223" s="19"/>
      <c r="JOU223" s="28"/>
      <c r="JOV223" s="32"/>
      <c r="JOW223" s="20"/>
      <c r="JOX223" s="18"/>
      <c r="JOY223" s="19"/>
      <c r="JOZ223" s="28"/>
      <c r="JPA223" s="32"/>
      <c r="JPB223" s="20"/>
      <c r="JPC223" s="18"/>
      <c r="JPD223" s="19"/>
      <c r="JPE223" s="28"/>
      <c r="JPF223" s="32"/>
      <c r="JPG223" s="20"/>
      <c r="JPH223" s="18"/>
      <c r="JPI223" s="19"/>
      <c r="JPJ223" s="28"/>
      <c r="JPK223" s="32"/>
      <c r="JPL223" s="20"/>
      <c r="JPM223" s="18"/>
      <c r="JPN223" s="19"/>
      <c r="JPO223" s="28"/>
      <c r="JPP223" s="32"/>
      <c r="JPQ223" s="20"/>
      <c r="JPR223" s="18"/>
      <c r="JPS223" s="19"/>
      <c r="JPT223" s="28"/>
      <c r="JPU223" s="32"/>
      <c r="JPV223" s="20"/>
      <c r="JPW223" s="18"/>
      <c r="JPX223" s="19"/>
      <c r="JPY223" s="28"/>
      <c r="JPZ223" s="32"/>
      <c r="JQA223" s="20"/>
      <c r="JQB223" s="18"/>
      <c r="JQC223" s="19"/>
      <c r="JQD223" s="28"/>
      <c r="JQE223" s="32"/>
      <c r="JQF223" s="20"/>
      <c r="JQG223" s="18"/>
      <c r="JQH223" s="19"/>
      <c r="JQI223" s="28"/>
      <c r="JQJ223" s="32"/>
      <c r="JQK223" s="20"/>
      <c r="JQL223" s="18"/>
      <c r="JQM223" s="19"/>
      <c r="JQN223" s="28"/>
      <c r="JQO223" s="32"/>
      <c r="JQP223" s="20"/>
      <c r="JQQ223" s="18"/>
      <c r="JQR223" s="19"/>
      <c r="JQS223" s="28"/>
      <c r="JQT223" s="32"/>
      <c r="JQU223" s="20"/>
      <c r="JQV223" s="18"/>
      <c r="JQW223" s="19"/>
      <c r="JQX223" s="28"/>
      <c r="JQY223" s="32"/>
      <c r="JQZ223" s="20"/>
      <c r="JRA223" s="18"/>
      <c r="JRB223" s="19"/>
      <c r="JRC223" s="28"/>
      <c r="JRD223" s="32"/>
      <c r="JRE223" s="20"/>
      <c r="JRF223" s="18"/>
      <c r="JRG223" s="19"/>
      <c r="JRH223" s="28"/>
      <c r="JRI223" s="32"/>
      <c r="JRJ223" s="20"/>
      <c r="JRK223" s="18"/>
      <c r="JRL223" s="19"/>
      <c r="JRM223" s="28"/>
      <c r="JRN223" s="32"/>
      <c r="JRO223" s="20"/>
      <c r="JRP223" s="18"/>
      <c r="JRQ223" s="19"/>
      <c r="JRR223" s="28"/>
      <c r="JRS223" s="32"/>
      <c r="JRT223" s="20"/>
      <c r="JRU223" s="18"/>
      <c r="JRV223" s="19"/>
      <c r="JRW223" s="28"/>
      <c r="JRX223" s="32"/>
      <c r="JRY223" s="20"/>
      <c r="JRZ223" s="18"/>
      <c r="JSA223" s="19"/>
      <c r="JSB223" s="28"/>
      <c r="JSC223" s="32"/>
      <c r="JSD223" s="20"/>
      <c r="JSE223" s="18"/>
      <c r="JSF223" s="19"/>
      <c r="JSG223" s="28"/>
      <c r="JSH223" s="32"/>
      <c r="JSI223" s="20"/>
      <c r="JSJ223" s="18"/>
      <c r="JSK223" s="19"/>
      <c r="JSL223" s="28"/>
      <c r="JSM223" s="32"/>
      <c r="JSN223" s="20"/>
      <c r="JSO223" s="18"/>
      <c r="JSP223" s="19"/>
      <c r="JSQ223" s="28"/>
      <c r="JSR223" s="32"/>
      <c r="JSS223" s="20"/>
      <c r="JST223" s="18"/>
      <c r="JSU223" s="19"/>
      <c r="JSV223" s="28"/>
      <c r="JSW223" s="32"/>
      <c r="JSX223" s="20"/>
      <c r="JSY223" s="18"/>
      <c r="JSZ223" s="19"/>
      <c r="JTA223" s="28"/>
      <c r="JTB223" s="32"/>
      <c r="JTC223" s="20"/>
      <c r="JTD223" s="18"/>
      <c r="JTE223" s="19"/>
      <c r="JTF223" s="28"/>
      <c r="JTG223" s="32"/>
      <c r="JTH223" s="20"/>
      <c r="JTI223" s="18"/>
      <c r="JTJ223" s="19"/>
      <c r="JTK223" s="28"/>
      <c r="JTL223" s="32"/>
      <c r="JTM223" s="20"/>
      <c r="JTN223" s="18"/>
      <c r="JTO223" s="19"/>
      <c r="JTP223" s="28"/>
      <c r="JTQ223" s="32"/>
      <c r="JTR223" s="20"/>
      <c r="JTS223" s="18"/>
      <c r="JTT223" s="19"/>
      <c r="JTU223" s="28"/>
      <c r="JTV223" s="32"/>
      <c r="JTW223" s="20"/>
      <c r="JTX223" s="18"/>
      <c r="JTY223" s="19"/>
      <c r="JTZ223" s="28"/>
      <c r="JUA223" s="32"/>
      <c r="JUB223" s="20"/>
      <c r="JUC223" s="18"/>
      <c r="JUD223" s="19"/>
      <c r="JUE223" s="28"/>
      <c r="JUF223" s="32"/>
      <c r="JUG223" s="20"/>
      <c r="JUH223" s="18"/>
      <c r="JUI223" s="19"/>
      <c r="JUJ223" s="28"/>
      <c r="JUK223" s="32"/>
      <c r="JUL223" s="20"/>
      <c r="JUM223" s="18"/>
      <c r="JUN223" s="19"/>
      <c r="JUO223" s="28"/>
      <c r="JUP223" s="32"/>
      <c r="JUQ223" s="20"/>
      <c r="JUR223" s="18"/>
      <c r="JUS223" s="19"/>
      <c r="JUT223" s="28"/>
      <c r="JUU223" s="32"/>
      <c r="JUV223" s="20"/>
      <c r="JUW223" s="18"/>
      <c r="JUX223" s="19"/>
      <c r="JUY223" s="28"/>
      <c r="JUZ223" s="32"/>
      <c r="JVA223" s="20"/>
      <c r="JVB223" s="18"/>
      <c r="JVC223" s="19"/>
      <c r="JVD223" s="28"/>
      <c r="JVE223" s="32"/>
      <c r="JVF223" s="20"/>
      <c r="JVG223" s="18"/>
      <c r="JVH223" s="19"/>
      <c r="JVI223" s="28"/>
      <c r="JVJ223" s="32"/>
      <c r="JVK223" s="20"/>
      <c r="JVL223" s="18"/>
      <c r="JVM223" s="19"/>
      <c r="JVN223" s="28"/>
      <c r="JVO223" s="32"/>
      <c r="JVP223" s="20"/>
      <c r="JVQ223" s="18"/>
      <c r="JVR223" s="19"/>
      <c r="JVS223" s="28"/>
      <c r="JVT223" s="32"/>
      <c r="JVU223" s="20"/>
      <c r="JVV223" s="18"/>
      <c r="JVW223" s="19"/>
      <c r="JVX223" s="28"/>
      <c r="JVY223" s="32"/>
      <c r="JVZ223" s="20"/>
      <c r="JWA223" s="18"/>
      <c r="JWB223" s="19"/>
      <c r="JWC223" s="28"/>
      <c r="JWD223" s="32"/>
      <c r="JWE223" s="20"/>
      <c r="JWF223" s="18"/>
      <c r="JWG223" s="19"/>
      <c r="JWH223" s="28"/>
      <c r="JWI223" s="32"/>
      <c r="JWJ223" s="20"/>
      <c r="JWK223" s="18"/>
      <c r="JWL223" s="19"/>
      <c r="JWM223" s="28"/>
      <c r="JWN223" s="32"/>
      <c r="JWO223" s="20"/>
      <c r="JWP223" s="18"/>
      <c r="JWQ223" s="19"/>
      <c r="JWR223" s="28"/>
      <c r="JWS223" s="32"/>
      <c r="JWT223" s="20"/>
      <c r="JWU223" s="18"/>
      <c r="JWV223" s="19"/>
      <c r="JWW223" s="28"/>
      <c r="JWX223" s="32"/>
      <c r="JWY223" s="20"/>
      <c r="JWZ223" s="18"/>
      <c r="JXA223" s="19"/>
      <c r="JXB223" s="28"/>
      <c r="JXC223" s="32"/>
      <c r="JXD223" s="20"/>
      <c r="JXE223" s="18"/>
      <c r="JXF223" s="19"/>
      <c r="JXG223" s="28"/>
      <c r="JXH223" s="32"/>
      <c r="JXI223" s="20"/>
      <c r="JXJ223" s="18"/>
      <c r="JXK223" s="19"/>
      <c r="JXL223" s="28"/>
      <c r="JXM223" s="32"/>
      <c r="JXN223" s="20"/>
      <c r="JXO223" s="18"/>
      <c r="JXP223" s="19"/>
      <c r="JXQ223" s="28"/>
      <c r="JXR223" s="32"/>
      <c r="JXS223" s="20"/>
      <c r="JXT223" s="18"/>
      <c r="JXU223" s="19"/>
      <c r="JXV223" s="28"/>
      <c r="JXW223" s="32"/>
      <c r="JXX223" s="20"/>
      <c r="JXY223" s="18"/>
      <c r="JXZ223" s="19"/>
      <c r="JYA223" s="28"/>
      <c r="JYB223" s="32"/>
      <c r="JYC223" s="20"/>
      <c r="JYD223" s="18"/>
      <c r="JYE223" s="19"/>
      <c r="JYF223" s="28"/>
      <c r="JYG223" s="32"/>
      <c r="JYH223" s="20"/>
      <c r="JYI223" s="18"/>
      <c r="JYJ223" s="19"/>
      <c r="JYK223" s="28"/>
      <c r="JYL223" s="32"/>
      <c r="JYM223" s="20"/>
      <c r="JYN223" s="18"/>
      <c r="JYO223" s="19"/>
      <c r="JYP223" s="28"/>
      <c r="JYQ223" s="32"/>
      <c r="JYR223" s="20"/>
      <c r="JYS223" s="18"/>
      <c r="JYT223" s="19"/>
      <c r="JYU223" s="28"/>
      <c r="JYV223" s="32"/>
      <c r="JYW223" s="20"/>
      <c r="JYX223" s="18"/>
      <c r="JYY223" s="19"/>
      <c r="JYZ223" s="28"/>
      <c r="JZA223" s="32"/>
      <c r="JZB223" s="20"/>
      <c r="JZC223" s="18"/>
      <c r="JZD223" s="19"/>
      <c r="JZE223" s="28"/>
      <c r="JZF223" s="32"/>
      <c r="JZG223" s="20"/>
      <c r="JZH223" s="18"/>
      <c r="JZI223" s="19"/>
      <c r="JZJ223" s="28"/>
      <c r="JZK223" s="32"/>
      <c r="JZL223" s="20"/>
      <c r="JZM223" s="18"/>
      <c r="JZN223" s="19"/>
      <c r="JZO223" s="28"/>
      <c r="JZP223" s="32"/>
      <c r="JZQ223" s="20"/>
      <c r="JZR223" s="18"/>
      <c r="JZS223" s="19"/>
      <c r="JZT223" s="28"/>
      <c r="JZU223" s="32"/>
      <c r="JZV223" s="20"/>
      <c r="JZW223" s="18"/>
      <c r="JZX223" s="19"/>
      <c r="JZY223" s="28"/>
      <c r="JZZ223" s="32"/>
      <c r="KAA223" s="20"/>
      <c r="KAB223" s="18"/>
      <c r="KAC223" s="19"/>
      <c r="KAD223" s="28"/>
      <c r="KAE223" s="32"/>
      <c r="KAF223" s="20"/>
      <c r="KAG223" s="18"/>
      <c r="KAH223" s="19"/>
      <c r="KAI223" s="28"/>
      <c r="KAJ223" s="32"/>
      <c r="KAK223" s="20"/>
      <c r="KAL223" s="18"/>
      <c r="KAM223" s="19"/>
      <c r="KAN223" s="28"/>
      <c r="KAO223" s="32"/>
      <c r="KAP223" s="20"/>
      <c r="KAQ223" s="18"/>
      <c r="KAR223" s="19"/>
      <c r="KAS223" s="28"/>
      <c r="KAT223" s="32"/>
      <c r="KAU223" s="20"/>
      <c r="KAV223" s="18"/>
      <c r="KAW223" s="19"/>
      <c r="KAX223" s="28"/>
      <c r="KAY223" s="32"/>
      <c r="KAZ223" s="20"/>
      <c r="KBA223" s="18"/>
      <c r="KBB223" s="19"/>
      <c r="KBC223" s="28"/>
      <c r="KBD223" s="32"/>
      <c r="KBE223" s="20"/>
      <c r="KBF223" s="18"/>
      <c r="KBG223" s="19"/>
      <c r="KBH223" s="28"/>
      <c r="KBI223" s="32"/>
      <c r="KBJ223" s="20"/>
      <c r="KBK223" s="18"/>
      <c r="KBL223" s="19"/>
      <c r="KBM223" s="28"/>
      <c r="KBN223" s="32"/>
      <c r="KBO223" s="20"/>
      <c r="KBP223" s="18"/>
      <c r="KBQ223" s="19"/>
      <c r="KBR223" s="28"/>
      <c r="KBS223" s="32"/>
      <c r="KBT223" s="20"/>
      <c r="KBU223" s="18"/>
      <c r="KBV223" s="19"/>
      <c r="KBW223" s="28"/>
      <c r="KBX223" s="32"/>
      <c r="KBY223" s="20"/>
      <c r="KBZ223" s="18"/>
      <c r="KCA223" s="19"/>
      <c r="KCB223" s="28"/>
      <c r="KCC223" s="32"/>
      <c r="KCD223" s="20"/>
      <c r="KCE223" s="18"/>
      <c r="KCF223" s="19"/>
      <c r="KCG223" s="28"/>
      <c r="KCH223" s="32"/>
      <c r="KCI223" s="20"/>
      <c r="KCJ223" s="18"/>
      <c r="KCK223" s="19"/>
      <c r="KCL223" s="28"/>
      <c r="KCM223" s="32"/>
      <c r="KCN223" s="20"/>
      <c r="KCO223" s="18"/>
      <c r="KCP223" s="19"/>
      <c r="KCQ223" s="28"/>
      <c r="KCR223" s="32"/>
      <c r="KCS223" s="20"/>
      <c r="KCT223" s="18"/>
      <c r="KCU223" s="19"/>
      <c r="KCV223" s="28"/>
      <c r="KCW223" s="32"/>
      <c r="KCX223" s="20"/>
      <c r="KCY223" s="18"/>
      <c r="KCZ223" s="19"/>
      <c r="KDA223" s="28"/>
      <c r="KDB223" s="32"/>
      <c r="KDC223" s="20"/>
      <c r="KDD223" s="18"/>
      <c r="KDE223" s="19"/>
      <c r="KDF223" s="28"/>
      <c r="KDG223" s="32"/>
      <c r="KDH223" s="20"/>
      <c r="KDI223" s="18"/>
      <c r="KDJ223" s="19"/>
      <c r="KDK223" s="28"/>
      <c r="KDL223" s="32"/>
      <c r="KDM223" s="20"/>
      <c r="KDN223" s="18"/>
      <c r="KDO223" s="19"/>
      <c r="KDP223" s="28"/>
      <c r="KDQ223" s="32"/>
      <c r="KDR223" s="20"/>
      <c r="KDS223" s="18"/>
      <c r="KDT223" s="19"/>
      <c r="KDU223" s="28"/>
      <c r="KDV223" s="32"/>
      <c r="KDW223" s="20"/>
      <c r="KDX223" s="18"/>
      <c r="KDY223" s="19"/>
      <c r="KDZ223" s="28"/>
      <c r="KEA223" s="32"/>
      <c r="KEB223" s="20"/>
      <c r="KEC223" s="18"/>
      <c r="KED223" s="19"/>
      <c r="KEE223" s="28"/>
      <c r="KEF223" s="32"/>
      <c r="KEG223" s="20"/>
      <c r="KEH223" s="18"/>
      <c r="KEI223" s="19"/>
      <c r="KEJ223" s="28"/>
      <c r="KEK223" s="32"/>
      <c r="KEL223" s="20"/>
      <c r="KEM223" s="18"/>
      <c r="KEN223" s="19"/>
      <c r="KEO223" s="28"/>
      <c r="KEP223" s="32"/>
      <c r="KEQ223" s="20"/>
      <c r="KER223" s="18"/>
      <c r="KES223" s="19"/>
      <c r="KET223" s="28"/>
      <c r="KEU223" s="32"/>
      <c r="KEV223" s="20"/>
      <c r="KEW223" s="18"/>
      <c r="KEX223" s="19"/>
      <c r="KEY223" s="28"/>
      <c r="KEZ223" s="32"/>
      <c r="KFA223" s="20"/>
      <c r="KFB223" s="18"/>
      <c r="KFC223" s="19"/>
      <c r="KFD223" s="28"/>
      <c r="KFE223" s="32"/>
      <c r="KFF223" s="20"/>
      <c r="KFG223" s="18"/>
      <c r="KFH223" s="19"/>
      <c r="KFI223" s="28"/>
      <c r="KFJ223" s="32"/>
      <c r="KFK223" s="20"/>
      <c r="KFL223" s="18"/>
      <c r="KFM223" s="19"/>
      <c r="KFN223" s="28"/>
      <c r="KFO223" s="32"/>
      <c r="KFP223" s="20"/>
      <c r="KFQ223" s="18"/>
      <c r="KFR223" s="19"/>
      <c r="KFS223" s="28"/>
      <c r="KFT223" s="32"/>
      <c r="KFU223" s="20"/>
      <c r="KFV223" s="18"/>
      <c r="KFW223" s="19"/>
      <c r="KFX223" s="28"/>
      <c r="KFY223" s="32"/>
      <c r="KFZ223" s="20"/>
      <c r="KGA223" s="18"/>
      <c r="KGB223" s="19"/>
      <c r="KGC223" s="28"/>
      <c r="KGD223" s="32"/>
      <c r="KGE223" s="20"/>
      <c r="KGF223" s="18"/>
      <c r="KGG223" s="19"/>
      <c r="KGH223" s="28"/>
      <c r="KGI223" s="32"/>
      <c r="KGJ223" s="20"/>
      <c r="KGK223" s="18"/>
      <c r="KGL223" s="19"/>
      <c r="KGM223" s="28"/>
      <c r="KGN223" s="32"/>
      <c r="KGO223" s="20"/>
      <c r="KGP223" s="18"/>
      <c r="KGQ223" s="19"/>
      <c r="KGR223" s="28"/>
      <c r="KGS223" s="32"/>
      <c r="KGT223" s="20"/>
      <c r="KGU223" s="18"/>
      <c r="KGV223" s="19"/>
      <c r="KGW223" s="28"/>
      <c r="KGX223" s="32"/>
      <c r="KGY223" s="20"/>
      <c r="KGZ223" s="18"/>
      <c r="KHA223" s="19"/>
      <c r="KHB223" s="28"/>
      <c r="KHC223" s="32"/>
      <c r="KHD223" s="20"/>
      <c r="KHE223" s="18"/>
      <c r="KHF223" s="19"/>
      <c r="KHG223" s="28"/>
      <c r="KHH223" s="32"/>
      <c r="KHI223" s="20"/>
      <c r="KHJ223" s="18"/>
      <c r="KHK223" s="19"/>
      <c r="KHL223" s="28"/>
      <c r="KHM223" s="32"/>
      <c r="KHN223" s="20"/>
      <c r="KHO223" s="18"/>
      <c r="KHP223" s="19"/>
      <c r="KHQ223" s="28"/>
      <c r="KHR223" s="32"/>
      <c r="KHS223" s="20"/>
      <c r="KHT223" s="18"/>
      <c r="KHU223" s="19"/>
      <c r="KHV223" s="28"/>
      <c r="KHW223" s="32"/>
      <c r="KHX223" s="20"/>
      <c r="KHY223" s="18"/>
      <c r="KHZ223" s="19"/>
      <c r="KIA223" s="28"/>
      <c r="KIB223" s="32"/>
      <c r="KIC223" s="20"/>
      <c r="KID223" s="18"/>
      <c r="KIE223" s="19"/>
      <c r="KIF223" s="28"/>
      <c r="KIG223" s="32"/>
      <c r="KIH223" s="20"/>
      <c r="KII223" s="18"/>
      <c r="KIJ223" s="19"/>
      <c r="KIK223" s="28"/>
      <c r="KIL223" s="32"/>
      <c r="KIM223" s="20"/>
      <c r="KIN223" s="18"/>
      <c r="KIO223" s="19"/>
      <c r="KIP223" s="28"/>
      <c r="KIQ223" s="32"/>
      <c r="KIR223" s="20"/>
      <c r="KIS223" s="18"/>
      <c r="KIT223" s="19"/>
      <c r="KIU223" s="28"/>
      <c r="KIV223" s="32"/>
      <c r="KIW223" s="20"/>
      <c r="KIX223" s="18"/>
      <c r="KIY223" s="19"/>
      <c r="KIZ223" s="28"/>
      <c r="KJA223" s="32"/>
      <c r="KJB223" s="20"/>
      <c r="KJC223" s="18"/>
      <c r="KJD223" s="19"/>
      <c r="KJE223" s="28"/>
      <c r="KJF223" s="32"/>
      <c r="KJG223" s="20"/>
      <c r="KJH223" s="18"/>
      <c r="KJI223" s="19"/>
      <c r="KJJ223" s="28"/>
      <c r="KJK223" s="32"/>
      <c r="KJL223" s="20"/>
      <c r="KJM223" s="18"/>
      <c r="KJN223" s="19"/>
      <c r="KJO223" s="28"/>
      <c r="KJP223" s="32"/>
      <c r="KJQ223" s="20"/>
      <c r="KJR223" s="18"/>
      <c r="KJS223" s="19"/>
      <c r="KJT223" s="28"/>
      <c r="KJU223" s="32"/>
      <c r="KJV223" s="20"/>
      <c r="KJW223" s="18"/>
      <c r="KJX223" s="19"/>
      <c r="KJY223" s="28"/>
      <c r="KJZ223" s="32"/>
      <c r="KKA223" s="20"/>
      <c r="KKB223" s="18"/>
      <c r="KKC223" s="19"/>
      <c r="KKD223" s="28"/>
      <c r="KKE223" s="32"/>
      <c r="KKF223" s="20"/>
      <c r="KKG223" s="18"/>
      <c r="KKH223" s="19"/>
      <c r="KKI223" s="28"/>
      <c r="KKJ223" s="32"/>
      <c r="KKK223" s="20"/>
      <c r="KKL223" s="18"/>
      <c r="KKM223" s="19"/>
      <c r="KKN223" s="28"/>
      <c r="KKO223" s="32"/>
      <c r="KKP223" s="20"/>
      <c r="KKQ223" s="18"/>
      <c r="KKR223" s="19"/>
      <c r="KKS223" s="28"/>
      <c r="KKT223" s="32"/>
      <c r="KKU223" s="20"/>
      <c r="KKV223" s="18"/>
      <c r="KKW223" s="19"/>
      <c r="KKX223" s="28"/>
      <c r="KKY223" s="32"/>
      <c r="KKZ223" s="20"/>
      <c r="KLA223" s="18"/>
      <c r="KLB223" s="19"/>
      <c r="KLC223" s="28"/>
      <c r="KLD223" s="32"/>
      <c r="KLE223" s="20"/>
      <c r="KLF223" s="18"/>
      <c r="KLG223" s="19"/>
      <c r="KLH223" s="28"/>
      <c r="KLI223" s="32"/>
      <c r="KLJ223" s="20"/>
      <c r="KLK223" s="18"/>
      <c r="KLL223" s="19"/>
      <c r="KLM223" s="28"/>
      <c r="KLN223" s="32"/>
      <c r="KLO223" s="20"/>
      <c r="KLP223" s="18"/>
      <c r="KLQ223" s="19"/>
      <c r="KLR223" s="28"/>
      <c r="KLS223" s="32"/>
      <c r="KLT223" s="20"/>
      <c r="KLU223" s="18"/>
      <c r="KLV223" s="19"/>
      <c r="KLW223" s="28"/>
      <c r="KLX223" s="32"/>
      <c r="KLY223" s="20"/>
      <c r="KLZ223" s="18"/>
      <c r="KMA223" s="19"/>
      <c r="KMB223" s="28"/>
      <c r="KMC223" s="32"/>
      <c r="KMD223" s="20"/>
      <c r="KME223" s="18"/>
      <c r="KMF223" s="19"/>
      <c r="KMG223" s="28"/>
      <c r="KMH223" s="32"/>
      <c r="KMI223" s="20"/>
      <c r="KMJ223" s="18"/>
      <c r="KMK223" s="19"/>
      <c r="KML223" s="28"/>
      <c r="KMM223" s="32"/>
      <c r="KMN223" s="20"/>
      <c r="KMO223" s="18"/>
      <c r="KMP223" s="19"/>
      <c r="KMQ223" s="28"/>
      <c r="KMR223" s="32"/>
      <c r="KMS223" s="20"/>
      <c r="KMT223" s="18"/>
      <c r="KMU223" s="19"/>
      <c r="KMV223" s="28"/>
      <c r="KMW223" s="32"/>
      <c r="KMX223" s="20"/>
      <c r="KMY223" s="18"/>
      <c r="KMZ223" s="19"/>
      <c r="KNA223" s="28"/>
      <c r="KNB223" s="32"/>
      <c r="KNC223" s="20"/>
      <c r="KND223" s="18"/>
      <c r="KNE223" s="19"/>
      <c r="KNF223" s="28"/>
      <c r="KNG223" s="32"/>
      <c r="KNH223" s="20"/>
      <c r="KNI223" s="18"/>
      <c r="KNJ223" s="19"/>
      <c r="KNK223" s="28"/>
      <c r="KNL223" s="32"/>
      <c r="KNM223" s="20"/>
      <c r="KNN223" s="18"/>
      <c r="KNO223" s="19"/>
      <c r="KNP223" s="28"/>
      <c r="KNQ223" s="32"/>
      <c r="KNR223" s="20"/>
      <c r="KNS223" s="18"/>
      <c r="KNT223" s="19"/>
      <c r="KNU223" s="28"/>
      <c r="KNV223" s="32"/>
      <c r="KNW223" s="20"/>
      <c r="KNX223" s="18"/>
      <c r="KNY223" s="19"/>
      <c r="KNZ223" s="28"/>
      <c r="KOA223" s="32"/>
      <c r="KOB223" s="20"/>
      <c r="KOC223" s="18"/>
      <c r="KOD223" s="19"/>
      <c r="KOE223" s="28"/>
      <c r="KOF223" s="32"/>
      <c r="KOG223" s="20"/>
      <c r="KOH223" s="18"/>
      <c r="KOI223" s="19"/>
      <c r="KOJ223" s="28"/>
      <c r="KOK223" s="32"/>
      <c r="KOL223" s="20"/>
      <c r="KOM223" s="18"/>
      <c r="KON223" s="19"/>
      <c r="KOO223" s="28"/>
      <c r="KOP223" s="32"/>
      <c r="KOQ223" s="20"/>
      <c r="KOR223" s="18"/>
      <c r="KOS223" s="19"/>
      <c r="KOT223" s="28"/>
      <c r="KOU223" s="32"/>
      <c r="KOV223" s="20"/>
      <c r="KOW223" s="18"/>
      <c r="KOX223" s="19"/>
      <c r="KOY223" s="28"/>
      <c r="KOZ223" s="32"/>
      <c r="KPA223" s="20"/>
      <c r="KPB223" s="18"/>
      <c r="KPC223" s="19"/>
      <c r="KPD223" s="28"/>
      <c r="KPE223" s="32"/>
      <c r="KPF223" s="20"/>
      <c r="KPG223" s="18"/>
      <c r="KPH223" s="19"/>
      <c r="KPI223" s="28"/>
      <c r="KPJ223" s="32"/>
      <c r="KPK223" s="20"/>
      <c r="KPL223" s="18"/>
      <c r="KPM223" s="19"/>
      <c r="KPN223" s="28"/>
      <c r="KPO223" s="32"/>
      <c r="KPP223" s="20"/>
      <c r="KPQ223" s="18"/>
      <c r="KPR223" s="19"/>
      <c r="KPS223" s="28"/>
      <c r="KPT223" s="32"/>
      <c r="KPU223" s="20"/>
      <c r="KPV223" s="18"/>
      <c r="KPW223" s="19"/>
      <c r="KPX223" s="28"/>
      <c r="KPY223" s="32"/>
      <c r="KPZ223" s="20"/>
      <c r="KQA223" s="18"/>
      <c r="KQB223" s="19"/>
      <c r="KQC223" s="28"/>
      <c r="KQD223" s="32"/>
      <c r="KQE223" s="20"/>
      <c r="KQF223" s="18"/>
      <c r="KQG223" s="19"/>
      <c r="KQH223" s="28"/>
      <c r="KQI223" s="32"/>
      <c r="KQJ223" s="20"/>
      <c r="KQK223" s="18"/>
      <c r="KQL223" s="19"/>
      <c r="KQM223" s="28"/>
      <c r="KQN223" s="32"/>
      <c r="KQO223" s="20"/>
      <c r="KQP223" s="18"/>
      <c r="KQQ223" s="19"/>
      <c r="KQR223" s="28"/>
      <c r="KQS223" s="32"/>
      <c r="KQT223" s="20"/>
      <c r="KQU223" s="18"/>
      <c r="KQV223" s="19"/>
      <c r="KQW223" s="28"/>
      <c r="KQX223" s="32"/>
      <c r="KQY223" s="20"/>
      <c r="KQZ223" s="18"/>
      <c r="KRA223" s="19"/>
      <c r="KRB223" s="28"/>
      <c r="KRC223" s="32"/>
      <c r="KRD223" s="20"/>
      <c r="KRE223" s="18"/>
      <c r="KRF223" s="19"/>
      <c r="KRG223" s="28"/>
      <c r="KRH223" s="32"/>
      <c r="KRI223" s="20"/>
      <c r="KRJ223" s="18"/>
      <c r="KRK223" s="19"/>
      <c r="KRL223" s="28"/>
      <c r="KRM223" s="32"/>
      <c r="KRN223" s="20"/>
      <c r="KRO223" s="18"/>
      <c r="KRP223" s="19"/>
      <c r="KRQ223" s="28"/>
      <c r="KRR223" s="32"/>
      <c r="KRS223" s="20"/>
      <c r="KRT223" s="18"/>
      <c r="KRU223" s="19"/>
      <c r="KRV223" s="28"/>
      <c r="KRW223" s="32"/>
      <c r="KRX223" s="20"/>
      <c r="KRY223" s="18"/>
      <c r="KRZ223" s="19"/>
      <c r="KSA223" s="28"/>
      <c r="KSB223" s="32"/>
      <c r="KSC223" s="20"/>
      <c r="KSD223" s="18"/>
      <c r="KSE223" s="19"/>
      <c r="KSF223" s="28"/>
      <c r="KSG223" s="32"/>
      <c r="KSH223" s="20"/>
      <c r="KSI223" s="18"/>
      <c r="KSJ223" s="19"/>
      <c r="KSK223" s="28"/>
      <c r="KSL223" s="32"/>
      <c r="KSM223" s="20"/>
      <c r="KSN223" s="18"/>
      <c r="KSO223" s="19"/>
      <c r="KSP223" s="28"/>
      <c r="KSQ223" s="32"/>
      <c r="KSR223" s="20"/>
      <c r="KSS223" s="18"/>
      <c r="KST223" s="19"/>
      <c r="KSU223" s="28"/>
      <c r="KSV223" s="32"/>
      <c r="KSW223" s="20"/>
      <c r="KSX223" s="18"/>
      <c r="KSY223" s="19"/>
      <c r="KSZ223" s="28"/>
      <c r="KTA223" s="32"/>
      <c r="KTB223" s="20"/>
      <c r="KTC223" s="18"/>
      <c r="KTD223" s="19"/>
      <c r="KTE223" s="28"/>
      <c r="KTF223" s="32"/>
      <c r="KTG223" s="20"/>
      <c r="KTH223" s="18"/>
      <c r="KTI223" s="19"/>
      <c r="KTJ223" s="28"/>
      <c r="KTK223" s="32"/>
      <c r="KTL223" s="20"/>
      <c r="KTM223" s="18"/>
      <c r="KTN223" s="19"/>
      <c r="KTO223" s="28"/>
      <c r="KTP223" s="32"/>
      <c r="KTQ223" s="20"/>
      <c r="KTR223" s="18"/>
      <c r="KTS223" s="19"/>
      <c r="KTT223" s="28"/>
      <c r="KTU223" s="32"/>
      <c r="KTV223" s="20"/>
      <c r="KTW223" s="18"/>
      <c r="KTX223" s="19"/>
      <c r="KTY223" s="28"/>
      <c r="KTZ223" s="32"/>
      <c r="KUA223" s="20"/>
      <c r="KUB223" s="18"/>
      <c r="KUC223" s="19"/>
      <c r="KUD223" s="28"/>
      <c r="KUE223" s="32"/>
      <c r="KUF223" s="20"/>
      <c r="KUG223" s="18"/>
      <c r="KUH223" s="19"/>
      <c r="KUI223" s="28"/>
      <c r="KUJ223" s="32"/>
      <c r="KUK223" s="20"/>
      <c r="KUL223" s="18"/>
      <c r="KUM223" s="19"/>
      <c r="KUN223" s="28"/>
      <c r="KUO223" s="32"/>
      <c r="KUP223" s="20"/>
      <c r="KUQ223" s="18"/>
      <c r="KUR223" s="19"/>
      <c r="KUS223" s="28"/>
      <c r="KUT223" s="32"/>
      <c r="KUU223" s="20"/>
      <c r="KUV223" s="18"/>
      <c r="KUW223" s="19"/>
      <c r="KUX223" s="28"/>
      <c r="KUY223" s="32"/>
      <c r="KUZ223" s="20"/>
      <c r="KVA223" s="18"/>
      <c r="KVB223" s="19"/>
      <c r="KVC223" s="28"/>
      <c r="KVD223" s="32"/>
      <c r="KVE223" s="20"/>
      <c r="KVF223" s="18"/>
      <c r="KVG223" s="19"/>
      <c r="KVH223" s="28"/>
      <c r="KVI223" s="32"/>
      <c r="KVJ223" s="20"/>
      <c r="KVK223" s="18"/>
      <c r="KVL223" s="19"/>
      <c r="KVM223" s="28"/>
      <c r="KVN223" s="32"/>
      <c r="KVO223" s="20"/>
      <c r="KVP223" s="18"/>
      <c r="KVQ223" s="19"/>
      <c r="KVR223" s="28"/>
      <c r="KVS223" s="32"/>
      <c r="KVT223" s="20"/>
      <c r="KVU223" s="18"/>
      <c r="KVV223" s="19"/>
      <c r="KVW223" s="28"/>
      <c r="KVX223" s="32"/>
      <c r="KVY223" s="20"/>
      <c r="KVZ223" s="18"/>
      <c r="KWA223" s="19"/>
      <c r="KWB223" s="28"/>
      <c r="KWC223" s="32"/>
      <c r="KWD223" s="20"/>
      <c r="KWE223" s="18"/>
      <c r="KWF223" s="19"/>
      <c r="KWG223" s="28"/>
      <c r="KWH223" s="32"/>
      <c r="KWI223" s="20"/>
      <c r="KWJ223" s="18"/>
      <c r="KWK223" s="19"/>
      <c r="KWL223" s="28"/>
      <c r="KWM223" s="32"/>
      <c r="KWN223" s="20"/>
      <c r="KWO223" s="18"/>
      <c r="KWP223" s="19"/>
      <c r="KWQ223" s="28"/>
      <c r="KWR223" s="32"/>
      <c r="KWS223" s="20"/>
      <c r="KWT223" s="18"/>
      <c r="KWU223" s="19"/>
      <c r="KWV223" s="28"/>
      <c r="KWW223" s="32"/>
      <c r="KWX223" s="20"/>
      <c r="KWY223" s="18"/>
      <c r="KWZ223" s="19"/>
      <c r="KXA223" s="28"/>
      <c r="KXB223" s="32"/>
      <c r="KXC223" s="20"/>
      <c r="KXD223" s="18"/>
      <c r="KXE223" s="19"/>
      <c r="KXF223" s="28"/>
      <c r="KXG223" s="32"/>
      <c r="KXH223" s="20"/>
      <c r="KXI223" s="18"/>
      <c r="KXJ223" s="19"/>
      <c r="KXK223" s="28"/>
      <c r="KXL223" s="32"/>
      <c r="KXM223" s="20"/>
      <c r="KXN223" s="18"/>
      <c r="KXO223" s="19"/>
      <c r="KXP223" s="28"/>
      <c r="KXQ223" s="32"/>
      <c r="KXR223" s="20"/>
      <c r="KXS223" s="18"/>
      <c r="KXT223" s="19"/>
      <c r="KXU223" s="28"/>
      <c r="KXV223" s="32"/>
      <c r="KXW223" s="20"/>
      <c r="KXX223" s="18"/>
      <c r="KXY223" s="19"/>
      <c r="KXZ223" s="28"/>
      <c r="KYA223" s="32"/>
      <c r="KYB223" s="20"/>
      <c r="KYC223" s="18"/>
      <c r="KYD223" s="19"/>
      <c r="KYE223" s="28"/>
      <c r="KYF223" s="32"/>
      <c r="KYG223" s="20"/>
      <c r="KYH223" s="18"/>
      <c r="KYI223" s="19"/>
      <c r="KYJ223" s="28"/>
      <c r="KYK223" s="32"/>
      <c r="KYL223" s="20"/>
      <c r="KYM223" s="18"/>
      <c r="KYN223" s="19"/>
      <c r="KYO223" s="28"/>
      <c r="KYP223" s="32"/>
      <c r="KYQ223" s="20"/>
      <c r="KYR223" s="18"/>
      <c r="KYS223" s="19"/>
      <c r="KYT223" s="28"/>
      <c r="KYU223" s="32"/>
      <c r="KYV223" s="20"/>
      <c r="KYW223" s="18"/>
      <c r="KYX223" s="19"/>
      <c r="KYY223" s="28"/>
      <c r="KYZ223" s="32"/>
      <c r="KZA223" s="20"/>
      <c r="KZB223" s="18"/>
      <c r="KZC223" s="19"/>
      <c r="KZD223" s="28"/>
      <c r="KZE223" s="32"/>
      <c r="KZF223" s="20"/>
      <c r="KZG223" s="18"/>
      <c r="KZH223" s="19"/>
      <c r="KZI223" s="28"/>
      <c r="KZJ223" s="32"/>
      <c r="KZK223" s="20"/>
      <c r="KZL223" s="18"/>
      <c r="KZM223" s="19"/>
      <c r="KZN223" s="28"/>
      <c r="KZO223" s="32"/>
      <c r="KZP223" s="20"/>
      <c r="KZQ223" s="18"/>
      <c r="KZR223" s="19"/>
      <c r="KZS223" s="28"/>
      <c r="KZT223" s="32"/>
      <c r="KZU223" s="20"/>
      <c r="KZV223" s="18"/>
      <c r="KZW223" s="19"/>
      <c r="KZX223" s="28"/>
      <c r="KZY223" s="32"/>
      <c r="KZZ223" s="20"/>
      <c r="LAA223" s="18"/>
      <c r="LAB223" s="19"/>
      <c r="LAC223" s="28"/>
      <c r="LAD223" s="32"/>
      <c r="LAE223" s="20"/>
      <c r="LAF223" s="18"/>
      <c r="LAG223" s="19"/>
      <c r="LAH223" s="28"/>
      <c r="LAI223" s="32"/>
      <c r="LAJ223" s="20"/>
      <c r="LAK223" s="18"/>
      <c r="LAL223" s="19"/>
      <c r="LAM223" s="28"/>
      <c r="LAN223" s="32"/>
      <c r="LAO223" s="20"/>
      <c r="LAP223" s="18"/>
      <c r="LAQ223" s="19"/>
      <c r="LAR223" s="28"/>
      <c r="LAS223" s="32"/>
      <c r="LAT223" s="20"/>
      <c r="LAU223" s="18"/>
      <c r="LAV223" s="19"/>
      <c r="LAW223" s="28"/>
      <c r="LAX223" s="32"/>
      <c r="LAY223" s="20"/>
      <c r="LAZ223" s="18"/>
      <c r="LBA223" s="19"/>
      <c r="LBB223" s="28"/>
      <c r="LBC223" s="32"/>
      <c r="LBD223" s="20"/>
      <c r="LBE223" s="18"/>
      <c r="LBF223" s="19"/>
      <c r="LBG223" s="28"/>
      <c r="LBH223" s="32"/>
      <c r="LBI223" s="20"/>
      <c r="LBJ223" s="18"/>
      <c r="LBK223" s="19"/>
      <c r="LBL223" s="28"/>
      <c r="LBM223" s="32"/>
      <c r="LBN223" s="20"/>
      <c r="LBO223" s="18"/>
      <c r="LBP223" s="19"/>
      <c r="LBQ223" s="28"/>
      <c r="LBR223" s="32"/>
      <c r="LBS223" s="20"/>
      <c r="LBT223" s="18"/>
      <c r="LBU223" s="19"/>
      <c r="LBV223" s="28"/>
      <c r="LBW223" s="32"/>
      <c r="LBX223" s="20"/>
      <c r="LBY223" s="18"/>
      <c r="LBZ223" s="19"/>
      <c r="LCA223" s="28"/>
      <c r="LCB223" s="32"/>
      <c r="LCC223" s="20"/>
      <c r="LCD223" s="18"/>
      <c r="LCE223" s="19"/>
      <c r="LCF223" s="28"/>
      <c r="LCG223" s="32"/>
      <c r="LCH223" s="20"/>
      <c r="LCI223" s="18"/>
      <c r="LCJ223" s="19"/>
      <c r="LCK223" s="28"/>
      <c r="LCL223" s="32"/>
      <c r="LCM223" s="20"/>
      <c r="LCN223" s="18"/>
      <c r="LCO223" s="19"/>
      <c r="LCP223" s="28"/>
      <c r="LCQ223" s="32"/>
      <c r="LCR223" s="20"/>
      <c r="LCS223" s="18"/>
      <c r="LCT223" s="19"/>
      <c r="LCU223" s="28"/>
      <c r="LCV223" s="32"/>
      <c r="LCW223" s="20"/>
      <c r="LCX223" s="18"/>
      <c r="LCY223" s="19"/>
      <c r="LCZ223" s="28"/>
      <c r="LDA223" s="32"/>
      <c r="LDB223" s="20"/>
      <c r="LDC223" s="18"/>
      <c r="LDD223" s="19"/>
      <c r="LDE223" s="28"/>
      <c r="LDF223" s="32"/>
      <c r="LDG223" s="20"/>
      <c r="LDH223" s="18"/>
      <c r="LDI223" s="19"/>
      <c r="LDJ223" s="28"/>
      <c r="LDK223" s="32"/>
      <c r="LDL223" s="20"/>
      <c r="LDM223" s="18"/>
      <c r="LDN223" s="19"/>
      <c r="LDO223" s="28"/>
      <c r="LDP223" s="32"/>
      <c r="LDQ223" s="20"/>
      <c r="LDR223" s="18"/>
      <c r="LDS223" s="19"/>
      <c r="LDT223" s="28"/>
      <c r="LDU223" s="32"/>
      <c r="LDV223" s="20"/>
      <c r="LDW223" s="18"/>
      <c r="LDX223" s="19"/>
      <c r="LDY223" s="28"/>
      <c r="LDZ223" s="32"/>
      <c r="LEA223" s="20"/>
      <c r="LEB223" s="18"/>
      <c r="LEC223" s="19"/>
      <c r="LED223" s="28"/>
      <c r="LEE223" s="32"/>
      <c r="LEF223" s="20"/>
      <c r="LEG223" s="18"/>
      <c r="LEH223" s="19"/>
      <c r="LEI223" s="28"/>
      <c r="LEJ223" s="32"/>
      <c r="LEK223" s="20"/>
      <c r="LEL223" s="18"/>
      <c r="LEM223" s="19"/>
      <c r="LEN223" s="28"/>
      <c r="LEO223" s="32"/>
      <c r="LEP223" s="20"/>
      <c r="LEQ223" s="18"/>
      <c r="LER223" s="19"/>
      <c r="LES223" s="28"/>
      <c r="LET223" s="32"/>
      <c r="LEU223" s="20"/>
      <c r="LEV223" s="18"/>
      <c r="LEW223" s="19"/>
      <c r="LEX223" s="28"/>
      <c r="LEY223" s="32"/>
      <c r="LEZ223" s="20"/>
      <c r="LFA223" s="18"/>
      <c r="LFB223" s="19"/>
      <c r="LFC223" s="28"/>
      <c r="LFD223" s="32"/>
      <c r="LFE223" s="20"/>
      <c r="LFF223" s="18"/>
      <c r="LFG223" s="19"/>
      <c r="LFH223" s="28"/>
      <c r="LFI223" s="32"/>
      <c r="LFJ223" s="20"/>
      <c r="LFK223" s="18"/>
      <c r="LFL223" s="19"/>
      <c r="LFM223" s="28"/>
      <c r="LFN223" s="32"/>
      <c r="LFO223" s="20"/>
      <c r="LFP223" s="18"/>
      <c r="LFQ223" s="19"/>
      <c r="LFR223" s="28"/>
      <c r="LFS223" s="32"/>
      <c r="LFT223" s="20"/>
      <c r="LFU223" s="18"/>
      <c r="LFV223" s="19"/>
      <c r="LFW223" s="28"/>
      <c r="LFX223" s="32"/>
      <c r="LFY223" s="20"/>
      <c r="LFZ223" s="18"/>
      <c r="LGA223" s="19"/>
      <c r="LGB223" s="28"/>
      <c r="LGC223" s="32"/>
      <c r="LGD223" s="20"/>
      <c r="LGE223" s="18"/>
      <c r="LGF223" s="19"/>
      <c r="LGG223" s="28"/>
      <c r="LGH223" s="32"/>
      <c r="LGI223" s="20"/>
      <c r="LGJ223" s="18"/>
      <c r="LGK223" s="19"/>
      <c r="LGL223" s="28"/>
      <c r="LGM223" s="32"/>
      <c r="LGN223" s="20"/>
      <c r="LGO223" s="18"/>
      <c r="LGP223" s="19"/>
      <c r="LGQ223" s="28"/>
      <c r="LGR223" s="32"/>
      <c r="LGS223" s="20"/>
      <c r="LGT223" s="18"/>
      <c r="LGU223" s="19"/>
      <c r="LGV223" s="28"/>
      <c r="LGW223" s="32"/>
      <c r="LGX223" s="20"/>
      <c r="LGY223" s="18"/>
      <c r="LGZ223" s="19"/>
      <c r="LHA223" s="28"/>
      <c r="LHB223" s="32"/>
      <c r="LHC223" s="20"/>
      <c r="LHD223" s="18"/>
      <c r="LHE223" s="19"/>
      <c r="LHF223" s="28"/>
      <c r="LHG223" s="32"/>
      <c r="LHH223" s="20"/>
      <c r="LHI223" s="18"/>
      <c r="LHJ223" s="19"/>
      <c r="LHK223" s="28"/>
      <c r="LHL223" s="32"/>
      <c r="LHM223" s="20"/>
      <c r="LHN223" s="18"/>
      <c r="LHO223" s="19"/>
      <c r="LHP223" s="28"/>
      <c r="LHQ223" s="32"/>
      <c r="LHR223" s="20"/>
      <c r="LHS223" s="18"/>
      <c r="LHT223" s="19"/>
      <c r="LHU223" s="28"/>
      <c r="LHV223" s="32"/>
      <c r="LHW223" s="20"/>
      <c r="LHX223" s="18"/>
      <c r="LHY223" s="19"/>
      <c r="LHZ223" s="28"/>
      <c r="LIA223" s="32"/>
      <c r="LIB223" s="20"/>
      <c r="LIC223" s="18"/>
      <c r="LID223" s="19"/>
      <c r="LIE223" s="28"/>
      <c r="LIF223" s="32"/>
      <c r="LIG223" s="20"/>
      <c r="LIH223" s="18"/>
      <c r="LII223" s="19"/>
      <c r="LIJ223" s="28"/>
      <c r="LIK223" s="32"/>
      <c r="LIL223" s="20"/>
      <c r="LIM223" s="18"/>
      <c r="LIN223" s="19"/>
      <c r="LIO223" s="28"/>
      <c r="LIP223" s="32"/>
      <c r="LIQ223" s="20"/>
      <c r="LIR223" s="18"/>
      <c r="LIS223" s="19"/>
      <c r="LIT223" s="28"/>
      <c r="LIU223" s="32"/>
      <c r="LIV223" s="20"/>
      <c r="LIW223" s="18"/>
      <c r="LIX223" s="19"/>
      <c r="LIY223" s="28"/>
      <c r="LIZ223" s="32"/>
      <c r="LJA223" s="20"/>
      <c r="LJB223" s="18"/>
      <c r="LJC223" s="19"/>
      <c r="LJD223" s="28"/>
      <c r="LJE223" s="32"/>
      <c r="LJF223" s="20"/>
      <c r="LJG223" s="18"/>
      <c r="LJH223" s="19"/>
      <c r="LJI223" s="28"/>
      <c r="LJJ223" s="32"/>
      <c r="LJK223" s="20"/>
      <c r="LJL223" s="18"/>
      <c r="LJM223" s="19"/>
      <c r="LJN223" s="28"/>
      <c r="LJO223" s="32"/>
      <c r="LJP223" s="20"/>
      <c r="LJQ223" s="18"/>
      <c r="LJR223" s="19"/>
      <c r="LJS223" s="28"/>
      <c r="LJT223" s="32"/>
      <c r="LJU223" s="20"/>
      <c r="LJV223" s="18"/>
      <c r="LJW223" s="19"/>
      <c r="LJX223" s="28"/>
      <c r="LJY223" s="32"/>
      <c r="LJZ223" s="20"/>
      <c r="LKA223" s="18"/>
      <c r="LKB223" s="19"/>
      <c r="LKC223" s="28"/>
      <c r="LKD223" s="32"/>
      <c r="LKE223" s="20"/>
      <c r="LKF223" s="18"/>
      <c r="LKG223" s="19"/>
      <c r="LKH223" s="28"/>
      <c r="LKI223" s="32"/>
      <c r="LKJ223" s="20"/>
      <c r="LKK223" s="18"/>
      <c r="LKL223" s="19"/>
      <c r="LKM223" s="28"/>
      <c r="LKN223" s="32"/>
      <c r="LKO223" s="20"/>
      <c r="LKP223" s="18"/>
      <c r="LKQ223" s="19"/>
      <c r="LKR223" s="28"/>
      <c r="LKS223" s="32"/>
      <c r="LKT223" s="20"/>
      <c r="LKU223" s="18"/>
      <c r="LKV223" s="19"/>
      <c r="LKW223" s="28"/>
      <c r="LKX223" s="32"/>
      <c r="LKY223" s="20"/>
      <c r="LKZ223" s="18"/>
      <c r="LLA223" s="19"/>
      <c r="LLB223" s="28"/>
      <c r="LLC223" s="32"/>
      <c r="LLD223" s="20"/>
      <c r="LLE223" s="18"/>
      <c r="LLF223" s="19"/>
      <c r="LLG223" s="28"/>
      <c r="LLH223" s="32"/>
      <c r="LLI223" s="20"/>
      <c r="LLJ223" s="18"/>
      <c r="LLK223" s="19"/>
      <c r="LLL223" s="28"/>
      <c r="LLM223" s="32"/>
      <c r="LLN223" s="20"/>
      <c r="LLO223" s="18"/>
      <c r="LLP223" s="19"/>
      <c r="LLQ223" s="28"/>
      <c r="LLR223" s="32"/>
      <c r="LLS223" s="20"/>
      <c r="LLT223" s="18"/>
      <c r="LLU223" s="19"/>
      <c r="LLV223" s="28"/>
      <c r="LLW223" s="32"/>
      <c r="LLX223" s="20"/>
      <c r="LLY223" s="18"/>
      <c r="LLZ223" s="19"/>
      <c r="LMA223" s="28"/>
      <c r="LMB223" s="32"/>
      <c r="LMC223" s="20"/>
      <c r="LMD223" s="18"/>
      <c r="LME223" s="19"/>
      <c r="LMF223" s="28"/>
      <c r="LMG223" s="32"/>
      <c r="LMH223" s="20"/>
      <c r="LMI223" s="18"/>
      <c r="LMJ223" s="19"/>
      <c r="LMK223" s="28"/>
      <c r="LML223" s="32"/>
      <c r="LMM223" s="20"/>
      <c r="LMN223" s="18"/>
      <c r="LMO223" s="19"/>
      <c r="LMP223" s="28"/>
      <c r="LMQ223" s="32"/>
      <c r="LMR223" s="20"/>
      <c r="LMS223" s="18"/>
      <c r="LMT223" s="19"/>
      <c r="LMU223" s="28"/>
      <c r="LMV223" s="32"/>
      <c r="LMW223" s="20"/>
      <c r="LMX223" s="18"/>
      <c r="LMY223" s="19"/>
      <c r="LMZ223" s="28"/>
      <c r="LNA223" s="32"/>
      <c r="LNB223" s="20"/>
      <c r="LNC223" s="18"/>
      <c r="LND223" s="19"/>
      <c r="LNE223" s="28"/>
      <c r="LNF223" s="32"/>
      <c r="LNG223" s="20"/>
      <c r="LNH223" s="18"/>
      <c r="LNI223" s="19"/>
      <c r="LNJ223" s="28"/>
      <c r="LNK223" s="32"/>
      <c r="LNL223" s="20"/>
      <c r="LNM223" s="18"/>
      <c r="LNN223" s="19"/>
      <c r="LNO223" s="28"/>
      <c r="LNP223" s="32"/>
      <c r="LNQ223" s="20"/>
      <c r="LNR223" s="18"/>
      <c r="LNS223" s="19"/>
      <c r="LNT223" s="28"/>
      <c r="LNU223" s="32"/>
      <c r="LNV223" s="20"/>
      <c r="LNW223" s="18"/>
      <c r="LNX223" s="19"/>
      <c r="LNY223" s="28"/>
      <c r="LNZ223" s="32"/>
      <c r="LOA223" s="20"/>
      <c r="LOB223" s="18"/>
      <c r="LOC223" s="19"/>
      <c r="LOD223" s="28"/>
      <c r="LOE223" s="32"/>
      <c r="LOF223" s="20"/>
      <c r="LOG223" s="18"/>
      <c r="LOH223" s="19"/>
      <c r="LOI223" s="28"/>
      <c r="LOJ223" s="32"/>
      <c r="LOK223" s="20"/>
      <c r="LOL223" s="18"/>
      <c r="LOM223" s="19"/>
      <c r="LON223" s="28"/>
      <c r="LOO223" s="32"/>
      <c r="LOP223" s="20"/>
      <c r="LOQ223" s="18"/>
      <c r="LOR223" s="19"/>
      <c r="LOS223" s="28"/>
      <c r="LOT223" s="32"/>
      <c r="LOU223" s="20"/>
      <c r="LOV223" s="18"/>
      <c r="LOW223" s="19"/>
      <c r="LOX223" s="28"/>
      <c r="LOY223" s="32"/>
      <c r="LOZ223" s="20"/>
      <c r="LPA223" s="18"/>
      <c r="LPB223" s="19"/>
      <c r="LPC223" s="28"/>
      <c r="LPD223" s="32"/>
      <c r="LPE223" s="20"/>
      <c r="LPF223" s="18"/>
      <c r="LPG223" s="19"/>
      <c r="LPH223" s="28"/>
      <c r="LPI223" s="32"/>
      <c r="LPJ223" s="20"/>
      <c r="LPK223" s="18"/>
      <c r="LPL223" s="19"/>
      <c r="LPM223" s="28"/>
      <c r="LPN223" s="32"/>
      <c r="LPO223" s="20"/>
      <c r="LPP223" s="18"/>
      <c r="LPQ223" s="19"/>
      <c r="LPR223" s="28"/>
      <c r="LPS223" s="32"/>
      <c r="LPT223" s="20"/>
      <c r="LPU223" s="18"/>
      <c r="LPV223" s="19"/>
      <c r="LPW223" s="28"/>
      <c r="LPX223" s="32"/>
      <c r="LPY223" s="20"/>
      <c r="LPZ223" s="18"/>
      <c r="LQA223" s="19"/>
      <c r="LQB223" s="28"/>
      <c r="LQC223" s="32"/>
      <c r="LQD223" s="20"/>
      <c r="LQE223" s="18"/>
      <c r="LQF223" s="19"/>
      <c r="LQG223" s="28"/>
      <c r="LQH223" s="32"/>
      <c r="LQI223" s="20"/>
      <c r="LQJ223" s="18"/>
      <c r="LQK223" s="19"/>
      <c r="LQL223" s="28"/>
      <c r="LQM223" s="32"/>
      <c r="LQN223" s="20"/>
      <c r="LQO223" s="18"/>
      <c r="LQP223" s="19"/>
      <c r="LQQ223" s="28"/>
      <c r="LQR223" s="32"/>
      <c r="LQS223" s="20"/>
      <c r="LQT223" s="18"/>
      <c r="LQU223" s="19"/>
      <c r="LQV223" s="28"/>
      <c r="LQW223" s="32"/>
      <c r="LQX223" s="20"/>
      <c r="LQY223" s="18"/>
      <c r="LQZ223" s="19"/>
      <c r="LRA223" s="28"/>
      <c r="LRB223" s="32"/>
      <c r="LRC223" s="20"/>
      <c r="LRD223" s="18"/>
      <c r="LRE223" s="19"/>
      <c r="LRF223" s="28"/>
      <c r="LRG223" s="32"/>
      <c r="LRH223" s="20"/>
      <c r="LRI223" s="18"/>
      <c r="LRJ223" s="19"/>
      <c r="LRK223" s="28"/>
      <c r="LRL223" s="32"/>
      <c r="LRM223" s="20"/>
      <c r="LRN223" s="18"/>
      <c r="LRO223" s="19"/>
      <c r="LRP223" s="28"/>
      <c r="LRQ223" s="32"/>
      <c r="LRR223" s="20"/>
      <c r="LRS223" s="18"/>
      <c r="LRT223" s="19"/>
      <c r="LRU223" s="28"/>
      <c r="LRV223" s="32"/>
      <c r="LRW223" s="20"/>
      <c r="LRX223" s="18"/>
      <c r="LRY223" s="19"/>
      <c r="LRZ223" s="28"/>
      <c r="LSA223" s="32"/>
      <c r="LSB223" s="20"/>
      <c r="LSC223" s="18"/>
      <c r="LSD223" s="19"/>
      <c r="LSE223" s="28"/>
      <c r="LSF223" s="32"/>
      <c r="LSG223" s="20"/>
      <c r="LSH223" s="18"/>
      <c r="LSI223" s="19"/>
      <c r="LSJ223" s="28"/>
      <c r="LSK223" s="32"/>
      <c r="LSL223" s="20"/>
      <c r="LSM223" s="18"/>
      <c r="LSN223" s="19"/>
      <c r="LSO223" s="28"/>
      <c r="LSP223" s="32"/>
      <c r="LSQ223" s="20"/>
      <c r="LSR223" s="18"/>
      <c r="LSS223" s="19"/>
      <c r="LST223" s="28"/>
      <c r="LSU223" s="32"/>
      <c r="LSV223" s="20"/>
      <c r="LSW223" s="18"/>
      <c r="LSX223" s="19"/>
      <c r="LSY223" s="28"/>
      <c r="LSZ223" s="32"/>
      <c r="LTA223" s="20"/>
      <c r="LTB223" s="18"/>
      <c r="LTC223" s="19"/>
      <c r="LTD223" s="28"/>
      <c r="LTE223" s="32"/>
      <c r="LTF223" s="20"/>
      <c r="LTG223" s="18"/>
      <c r="LTH223" s="19"/>
      <c r="LTI223" s="28"/>
      <c r="LTJ223" s="32"/>
      <c r="LTK223" s="20"/>
      <c r="LTL223" s="18"/>
      <c r="LTM223" s="19"/>
      <c r="LTN223" s="28"/>
      <c r="LTO223" s="32"/>
      <c r="LTP223" s="20"/>
      <c r="LTQ223" s="18"/>
      <c r="LTR223" s="19"/>
      <c r="LTS223" s="28"/>
      <c r="LTT223" s="32"/>
      <c r="LTU223" s="20"/>
      <c r="LTV223" s="18"/>
      <c r="LTW223" s="19"/>
      <c r="LTX223" s="28"/>
      <c r="LTY223" s="32"/>
      <c r="LTZ223" s="20"/>
      <c r="LUA223" s="18"/>
      <c r="LUB223" s="19"/>
      <c r="LUC223" s="28"/>
      <c r="LUD223" s="32"/>
      <c r="LUE223" s="20"/>
      <c r="LUF223" s="18"/>
      <c r="LUG223" s="19"/>
      <c r="LUH223" s="28"/>
      <c r="LUI223" s="32"/>
      <c r="LUJ223" s="20"/>
      <c r="LUK223" s="18"/>
      <c r="LUL223" s="19"/>
      <c r="LUM223" s="28"/>
      <c r="LUN223" s="32"/>
      <c r="LUO223" s="20"/>
      <c r="LUP223" s="18"/>
      <c r="LUQ223" s="19"/>
      <c r="LUR223" s="28"/>
      <c r="LUS223" s="32"/>
      <c r="LUT223" s="20"/>
      <c r="LUU223" s="18"/>
      <c r="LUV223" s="19"/>
      <c r="LUW223" s="28"/>
      <c r="LUX223" s="32"/>
      <c r="LUY223" s="20"/>
      <c r="LUZ223" s="18"/>
      <c r="LVA223" s="19"/>
      <c r="LVB223" s="28"/>
      <c r="LVC223" s="32"/>
      <c r="LVD223" s="20"/>
      <c r="LVE223" s="18"/>
      <c r="LVF223" s="19"/>
      <c r="LVG223" s="28"/>
      <c r="LVH223" s="32"/>
      <c r="LVI223" s="20"/>
      <c r="LVJ223" s="18"/>
      <c r="LVK223" s="19"/>
      <c r="LVL223" s="28"/>
      <c r="LVM223" s="32"/>
      <c r="LVN223" s="20"/>
      <c r="LVO223" s="18"/>
      <c r="LVP223" s="19"/>
      <c r="LVQ223" s="28"/>
      <c r="LVR223" s="32"/>
      <c r="LVS223" s="20"/>
      <c r="LVT223" s="18"/>
      <c r="LVU223" s="19"/>
      <c r="LVV223" s="28"/>
      <c r="LVW223" s="32"/>
      <c r="LVX223" s="20"/>
      <c r="LVY223" s="18"/>
      <c r="LVZ223" s="19"/>
      <c r="LWA223" s="28"/>
      <c r="LWB223" s="32"/>
      <c r="LWC223" s="20"/>
      <c r="LWD223" s="18"/>
      <c r="LWE223" s="19"/>
      <c r="LWF223" s="28"/>
      <c r="LWG223" s="32"/>
      <c r="LWH223" s="20"/>
      <c r="LWI223" s="18"/>
      <c r="LWJ223" s="19"/>
      <c r="LWK223" s="28"/>
      <c r="LWL223" s="32"/>
      <c r="LWM223" s="20"/>
      <c r="LWN223" s="18"/>
      <c r="LWO223" s="19"/>
      <c r="LWP223" s="28"/>
      <c r="LWQ223" s="32"/>
      <c r="LWR223" s="20"/>
      <c r="LWS223" s="18"/>
      <c r="LWT223" s="19"/>
      <c r="LWU223" s="28"/>
      <c r="LWV223" s="32"/>
      <c r="LWW223" s="20"/>
      <c r="LWX223" s="18"/>
      <c r="LWY223" s="19"/>
      <c r="LWZ223" s="28"/>
      <c r="LXA223" s="32"/>
      <c r="LXB223" s="20"/>
      <c r="LXC223" s="18"/>
      <c r="LXD223" s="19"/>
      <c r="LXE223" s="28"/>
      <c r="LXF223" s="32"/>
      <c r="LXG223" s="20"/>
      <c r="LXH223" s="18"/>
      <c r="LXI223" s="19"/>
      <c r="LXJ223" s="28"/>
      <c r="LXK223" s="32"/>
      <c r="LXL223" s="20"/>
      <c r="LXM223" s="18"/>
      <c r="LXN223" s="19"/>
      <c r="LXO223" s="28"/>
      <c r="LXP223" s="32"/>
      <c r="LXQ223" s="20"/>
      <c r="LXR223" s="18"/>
      <c r="LXS223" s="19"/>
      <c r="LXT223" s="28"/>
      <c r="LXU223" s="32"/>
      <c r="LXV223" s="20"/>
      <c r="LXW223" s="18"/>
      <c r="LXX223" s="19"/>
      <c r="LXY223" s="28"/>
      <c r="LXZ223" s="32"/>
      <c r="LYA223" s="20"/>
      <c r="LYB223" s="18"/>
      <c r="LYC223" s="19"/>
      <c r="LYD223" s="28"/>
      <c r="LYE223" s="32"/>
      <c r="LYF223" s="20"/>
      <c r="LYG223" s="18"/>
      <c r="LYH223" s="19"/>
      <c r="LYI223" s="28"/>
      <c r="LYJ223" s="32"/>
      <c r="LYK223" s="20"/>
      <c r="LYL223" s="18"/>
      <c r="LYM223" s="19"/>
      <c r="LYN223" s="28"/>
      <c r="LYO223" s="32"/>
      <c r="LYP223" s="20"/>
      <c r="LYQ223" s="18"/>
      <c r="LYR223" s="19"/>
      <c r="LYS223" s="28"/>
      <c r="LYT223" s="32"/>
      <c r="LYU223" s="20"/>
      <c r="LYV223" s="18"/>
      <c r="LYW223" s="19"/>
      <c r="LYX223" s="28"/>
      <c r="LYY223" s="32"/>
      <c r="LYZ223" s="20"/>
      <c r="LZA223" s="18"/>
      <c r="LZB223" s="19"/>
      <c r="LZC223" s="28"/>
      <c r="LZD223" s="32"/>
      <c r="LZE223" s="20"/>
      <c r="LZF223" s="18"/>
      <c r="LZG223" s="19"/>
      <c r="LZH223" s="28"/>
      <c r="LZI223" s="32"/>
      <c r="LZJ223" s="20"/>
      <c r="LZK223" s="18"/>
      <c r="LZL223" s="19"/>
      <c r="LZM223" s="28"/>
      <c r="LZN223" s="32"/>
      <c r="LZO223" s="20"/>
      <c r="LZP223" s="18"/>
      <c r="LZQ223" s="19"/>
      <c r="LZR223" s="28"/>
      <c r="LZS223" s="32"/>
      <c r="LZT223" s="20"/>
      <c r="LZU223" s="18"/>
      <c r="LZV223" s="19"/>
      <c r="LZW223" s="28"/>
      <c r="LZX223" s="32"/>
      <c r="LZY223" s="20"/>
      <c r="LZZ223" s="18"/>
      <c r="MAA223" s="19"/>
      <c r="MAB223" s="28"/>
      <c r="MAC223" s="32"/>
      <c r="MAD223" s="20"/>
      <c r="MAE223" s="18"/>
      <c r="MAF223" s="19"/>
      <c r="MAG223" s="28"/>
      <c r="MAH223" s="32"/>
      <c r="MAI223" s="20"/>
      <c r="MAJ223" s="18"/>
      <c r="MAK223" s="19"/>
      <c r="MAL223" s="28"/>
      <c r="MAM223" s="32"/>
      <c r="MAN223" s="20"/>
      <c r="MAO223" s="18"/>
      <c r="MAP223" s="19"/>
      <c r="MAQ223" s="28"/>
      <c r="MAR223" s="32"/>
      <c r="MAS223" s="20"/>
      <c r="MAT223" s="18"/>
      <c r="MAU223" s="19"/>
      <c r="MAV223" s="28"/>
      <c r="MAW223" s="32"/>
      <c r="MAX223" s="20"/>
      <c r="MAY223" s="18"/>
      <c r="MAZ223" s="19"/>
      <c r="MBA223" s="28"/>
      <c r="MBB223" s="32"/>
      <c r="MBC223" s="20"/>
      <c r="MBD223" s="18"/>
      <c r="MBE223" s="19"/>
      <c r="MBF223" s="28"/>
      <c r="MBG223" s="32"/>
      <c r="MBH223" s="20"/>
      <c r="MBI223" s="18"/>
      <c r="MBJ223" s="19"/>
      <c r="MBK223" s="28"/>
      <c r="MBL223" s="32"/>
      <c r="MBM223" s="20"/>
      <c r="MBN223" s="18"/>
      <c r="MBO223" s="19"/>
      <c r="MBP223" s="28"/>
      <c r="MBQ223" s="32"/>
      <c r="MBR223" s="20"/>
      <c r="MBS223" s="18"/>
      <c r="MBT223" s="19"/>
      <c r="MBU223" s="28"/>
      <c r="MBV223" s="32"/>
      <c r="MBW223" s="20"/>
      <c r="MBX223" s="18"/>
      <c r="MBY223" s="19"/>
      <c r="MBZ223" s="28"/>
      <c r="MCA223" s="32"/>
      <c r="MCB223" s="20"/>
      <c r="MCC223" s="18"/>
      <c r="MCD223" s="19"/>
      <c r="MCE223" s="28"/>
      <c r="MCF223" s="32"/>
      <c r="MCG223" s="20"/>
      <c r="MCH223" s="18"/>
      <c r="MCI223" s="19"/>
      <c r="MCJ223" s="28"/>
      <c r="MCK223" s="32"/>
      <c r="MCL223" s="20"/>
      <c r="MCM223" s="18"/>
      <c r="MCN223" s="19"/>
      <c r="MCO223" s="28"/>
      <c r="MCP223" s="32"/>
      <c r="MCQ223" s="20"/>
      <c r="MCR223" s="18"/>
      <c r="MCS223" s="19"/>
      <c r="MCT223" s="28"/>
      <c r="MCU223" s="32"/>
      <c r="MCV223" s="20"/>
      <c r="MCW223" s="18"/>
      <c r="MCX223" s="19"/>
      <c r="MCY223" s="28"/>
      <c r="MCZ223" s="32"/>
      <c r="MDA223" s="20"/>
      <c r="MDB223" s="18"/>
      <c r="MDC223" s="19"/>
      <c r="MDD223" s="28"/>
      <c r="MDE223" s="32"/>
      <c r="MDF223" s="20"/>
      <c r="MDG223" s="18"/>
      <c r="MDH223" s="19"/>
      <c r="MDI223" s="28"/>
      <c r="MDJ223" s="32"/>
      <c r="MDK223" s="20"/>
      <c r="MDL223" s="18"/>
      <c r="MDM223" s="19"/>
      <c r="MDN223" s="28"/>
      <c r="MDO223" s="32"/>
      <c r="MDP223" s="20"/>
      <c r="MDQ223" s="18"/>
      <c r="MDR223" s="19"/>
      <c r="MDS223" s="28"/>
      <c r="MDT223" s="32"/>
      <c r="MDU223" s="20"/>
      <c r="MDV223" s="18"/>
      <c r="MDW223" s="19"/>
      <c r="MDX223" s="28"/>
      <c r="MDY223" s="32"/>
      <c r="MDZ223" s="20"/>
      <c r="MEA223" s="18"/>
      <c r="MEB223" s="19"/>
      <c r="MEC223" s="28"/>
      <c r="MED223" s="32"/>
      <c r="MEE223" s="20"/>
      <c r="MEF223" s="18"/>
      <c r="MEG223" s="19"/>
      <c r="MEH223" s="28"/>
      <c r="MEI223" s="32"/>
      <c r="MEJ223" s="20"/>
      <c r="MEK223" s="18"/>
      <c r="MEL223" s="19"/>
      <c r="MEM223" s="28"/>
      <c r="MEN223" s="32"/>
      <c r="MEO223" s="20"/>
      <c r="MEP223" s="18"/>
      <c r="MEQ223" s="19"/>
      <c r="MER223" s="28"/>
      <c r="MES223" s="32"/>
      <c r="MET223" s="20"/>
      <c r="MEU223" s="18"/>
      <c r="MEV223" s="19"/>
      <c r="MEW223" s="28"/>
      <c r="MEX223" s="32"/>
      <c r="MEY223" s="20"/>
      <c r="MEZ223" s="18"/>
      <c r="MFA223" s="19"/>
      <c r="MFB223" s="28"/>
      <c r="MFC223" s="32"/>
      <c r="MFD223" s="20"/>
      <c r="MFE223" s="18"/>
      <c r="MFF223" s="19"/>
      <c r="MFG223" s="28"/>
      <c r="MFH223" s="32"/>
      <c r="MFI223" s="20"/>
      <c r="MFJ223" s="18"/>
      <c r="MFK223" s="19"/>
      <c r="MFL223" s="28"/>
      <c r="MFM223" s="32"/>
      <c r="MFN223" s="20"/>
      <c r="MFO223" s="18"/>
      <c r="MFP223" s="19"/>
      <c r="MFQ223" s="28"/>
      <c r="MFR223" s="32"/>
      <c r="MFS223" s="20"/>
      <c r="MFT223" s="18"/>
      <c r="MFU223" s="19"/>
      <c r="MFV223" s="28"/>
      <c r="MFW223" s="32"/>
      <c r="MFX223" s="20"/>
      <c r="MFY223" s="18"/>
      <c r="MFZ223" s="19"/>
      <c r="MGA223" s="28"/>
      <c r="MGB223" s="32"/>
      <c r="MGC223" s="20"/>
      <c r="MGD223" s="18"/>
      <c r="MGE223" s="19"/>
      <c r="MGF223" s="28"/>
      <c r="MGG223" s="32"/>
      <c r="MGH223" s="20"/>
      <c r="MGI223" s="18"/>
      <c r="MGJ223" s="19"/>
      <c r="MGK223" s="28"/>
      <c r="MGL223" s="32"/>
      <c r="MGM223" s="20"/>
      <c r="MGN223" s="18"/>
      <c r="MGO223" s="19"/>
      <c r="MGP223" s="28"/>
      <c r="MGQ223" s="32"/>
      <c r="MGR223" s="20"/>
      <c r="MGS223" s="18"/>
      <c r="MGT223" s="19"/>
      <c r="MGU223" s="28"/>
      <c r="MGV223" s="32"/>
      <c r="MGW223" s="20"/>
      <c r="MGX223" s="18"/>
      <c r="MGY223" s="19"/>
      <c r="MGZ223" s="28"/>
      <c r="MHA223" s="32"/>
      <c r="MHB223" s="20"/>
      <c r="MHC223" s="18"/>
      <c r="MHD223" s="19"/>
      <c r="MHE223" s="28"/>
      <c r="MHF223" s="32"/>
      <c r="MHG223" s="20"/>
      <c r="MHH223" s="18"/>
      <c r="MHI223" s="19"/>
      <c r="MHJ223" s="28"/>
      <c r="MHK223" s="32"/>
      <c r="MHL223" s="20"/>
      <c r="MHM223" s="18"/>
      <c r="MHN223" s="19"/>
      <c r="MHO223" s="28"/>
      <c r="MHP223" s="32"/>
      <c r="MHQ223" s="20"/>
      <c r="MHR223" s="18"/>
      <c r="MHS223" s="19"/>
      <c r="MHT223" s="28"/>
      <c r="MHU223" s="32"/>
      <c r="MHV223" s="20"/>
      <c r="MHW223" s="18"/>
      <c r="MHX223" s="19"/>
      <c r="MHY223" s="28"/>
      <c r="MHZ223" s="32"/>
      <c r="MIA223" s="20"/>
      <c r="MIB223" s="18"/>
      <c r="MIC223" s="19"/>
      <c r="MID223" s="28"/>
      <c r="MIE223" s="32"/>
      <c r="MIF223" s="20"/>
      <c r="MIG223" s="18"/>
      <c r="MIH223" s="19"/>
      <c r="MII223" s="28"/>
      <c r="MIJ223" s="32"/>
      <c r="MIK223" s="20"/>
      <c r="MIL223" s="18"/>
      <c r="MIM223" s="19"/>
      <c r="MIN223" s="28"/>
      <c r="MIO223" s="32"/>
      <c r="MIP223" s="20"/>
      <c r="MIQ223" s="18"/>
      <c r="MIR223" s="19"/>
      <c r="MIS223" s="28"/>
      <c r="MIT223" s="32"/>
      <c r="MIU223" s="20"/>
      <c r="MIV223" s="18"/>
      <c r="MIW223" s="19"/>
      <c r="MIX223" s="28"/>
      <c r="MIY223" s="32"/>
      <c r="MIZ223" s="20"/>
      <c r="MJA223" s="18"/>
      <c r="MJB223" s="19"/>
      <c r="MJC223" s="28"/>
      <c r="MJD223" s="32"/>
      <c r="MJE223" s="20"/>
      <c r="MJF223" s="18"/>
      <c r="MJG223" s="19"/>
      <c r="MJH223" s="28"/>
      <c r="MJI223" s="32"/>
      <c r="MJJ223" s="20"/>
      <c r="MJK223" s="18"/>
      <c r="MJL223" s="19"/>
      <c r="MJM223" s="28"/>
      <c r="MJN223" s="32"/>
      <c r="MJO223" s="20"/>
      <c r="MJP223" s="18"/>
      <c r="MJQ223" s="19"/>
      <c r="MJR223" s="28"/>
      <c r="MJS223" s="32"/>
      <c r="MJT223" s="20"/>
      <c r="MJU223" s="18"/>
      <c r="MJV223" s="19"/>
      <c r="MJW223" s="28"/>
      <c r="MJX223" s="32"/>
      <c r="MJY223" s="20"/>
      <c r="MJZ223" s="18"/>
      <c r="MKA223" s="19"/>
      <c r="MKB223" s="28"/>
      <c r="MKC223" s="32"/>
      <c r="MKD223" s="20"/>
      <c r="MKE223" s="18"/>
      <c r="MKF223" s="19"/>
      <c r="MKG223" s="28"/>
      <c r="MKH223" s="32"/>
      <c r="MKI223" s="20"/>
      <c r="MKJ223" s="18"/>
      <c r="MKK223" s="19"/>
      <c r="MKL223" s="28"/>
      <c r="MKM223" s="32"/>
      <c r="MKN223" s="20"/>
      <c r="MKO223" s="18"/>
      <c r="MKP223" s="19"/>
      <c r="MKQ223" s="28"/>
      <c r="MKR223" s="32"/>
      <c r="MKS223" s="20"/>
      <c r="MKT223" s="18"/>
      <c r="MKU223" s="19"/>
      <c r="MKV223" s="28"/>
      <c r="MKW223" s="32"/>
      <c r="MKX223" s="20"/>
      <c r="MKY223" s="18"/>
      <c r="MKZ223" s="19"/>
      <c r="MLA223" s="28"/>
      <c r="MLB223" s="32"/>
      <c r="MLC223" s="20"/>
      <c r="MLD223" s="18"/>
      <c r="MLE223" s="19"/>
      <c r="MLF223" s="28"/>
      <c r="MLG223" s="32"/>
      <c r="MLH223" s="20"/>
      <c r="MLI223" s="18"/>
      <c r="MLJ223" s="19"/>
      <c r="MLK223" s="28"/>
      <c r="MLL223" s="32"/>
      <c r="MLM223" s="20"/>
      <c r="MLN223" s="18"/>
      <c r="MLO223" s="19"/>
      <c r="MLP223" s="28"/>
      <c r="MLQ223" s="32"/>
      <c r="MLR223" s="20"/>
      <c r="MLS223" s="18"/>
      <c r="MLT223" s="19"/>
      <c r="MLU223" s="28"/>
      <c r="MLV223" s="32"/>
      <c r="MLW223" s="20"/>
      <c r="MLX223" s="18"/>
      <c r="MLY223" s="19"/>
      <c r="MLZ223" s="28"/>
      <c r="MMA223" s="32"/>
      <c r="MMB223" s="20"/>
      <c r="MMC223" s="18"/>
      <c r="MMD223" s="19"/>
      <c r="MME223" s="28"/>
      <c r="MMF223" s="32"/>
      <c r="MMG223" s="20"/>
      <c r="MMH223" s="18"/>
      <c r="MMI223" s="19"/>
      <c r="MMJ223" s="28"/>
      <c r="MMK223" s="32"/>
      <c r="MML223" s="20"/>
      <c r="MMM223" s="18"/>
      <c r="MMN223" s="19"/>
      <c r="MMO223" s="28"/>
      <c r="MMP223" s="32"/>
      <c r="MMQ223" s="20"/>
      <c r="MMR223" s="18"/>
      <c r="MMS223" s="19"/>
      <c r="MMT223" s="28"/>
      <c r="MMU223" s="32"/>
      <c r="MMV223" s="20"/>
      <c r="MMW223" s="18"/>
      <c r="MMX223" s="19"/>
      <c r="MMY223" s="28"/>
      <c r="MMZ223" s="32"/>
      <c r="MNA223" s="20"/>
      <c r="MNB223" s="18"/>
      <c r="MNC223" s="19"/>
      <c r="MND223" s="28"/>
      <c r="MNE223" s="32"/>
      <c r="MNF223" s="20"/>
      <c r="MNG223" s="18"/>
      <c r="MNH223" s="19"/>
      <c r="MNI223" s="28"/>
      <c r="MNJ223" s="32"/>
      <c r="MNK223" s="20"/>
      <c r="MNL223" s="18"/>
      <c r="MNM223" s="19"/>
      <c r="MNN223" s="28"/>
      <c r="MNO223" s="32"/>
      <c r="MNP223" s="20"/>
      <c r="MNQ223" s="18"/>
      <c r="MNR223" s="19"/>
      <c r="MNS223" s="28"/>
      <c r="MNT223" s="32"/>
      <c r="MNU223" s="20"/>
      <c r="MNV223" s="18"/>
      <c r="MNW223" s="19"/>
      <c r="MNX223" s="28"/>
      <c r="MNY223" s="32"/>
      <c r="MNZ223" s="20"/>
      <c r="MOA223" s="18"/>
      <c r="MOB223" s="19"/>
      <c r="MOC223" s="28"/>
      <c r="MOD223" s="32"/>
      <c r="MOE223" s="20"/>
      <c r="MOF223" s="18"/>
      <c r="MOG223" s="19"/>
      <c r="MOH223" s="28"/>
      <c r="MOI223" s="32"/>
      <c r="MOJ223" s="20"/>
      <c r="MOK223" s="18"/>
      <c r="MOL223" s="19"/>
      <c r="MOM223" s="28"/>
      <c r="MON223" s="32"/>
      <c r="MOO223" s="20"/>
      <c r="MOP223" s="18"/>
      <c r="MOQ223" s="19"/>
      <c r="MOR223" s="28"/>
      <c r="MOS223" s="32"/>
      <c r="MOT223" s="20"/>
      <c r="MOU223" s="18"/>
      <c r="MOV223" s="19"/>
      <c r="MOW223" s="28"/>
      <c r="MOX223" s="32"/>
      <c r="MOY223" s="20"/>
      <c r="MOZ223" s="18"/>
      <c r="MPA223" s="19"/>
      <c r="MPB223" s="28"/>
      <c r="MPC223" s="32"/>
      <c r="MPD223" s="20"/>
      <c r="MPE223" s="18"/>
      <c r="MPF223" s="19"/>
      <c r="MPG223" s="28"/>
      <c r="MPH223" s="32"/>
      <c r="MPI223" s="20"/>
      <c r="MPJ223" s="18"/>
      <c r="MPK223" s="19"/>
      <c r="MPL223" s="28"/>
      <c r="MPM223" s="32"/>
      <c r="MPN223" s="20"/>
      <c r="MPO223" s="18"/>
      <c r="MPP223" s="19"/>
      <c r="MPQ223" s="28"/>
      <c r="MPR223" s="32"/>
      <c r="MPS223" s="20"/>
      <c r="MPT223" s="18"/>
      <c r="MPU223" s="19"/>
      <c r="MPV223" s="28"/>
      <c r="MPW223" s="32"/>
      <c r="MPX223" s="20"/>
      <c r="MPY223" s="18"/>
      <c r="MPZ223" s="19"/>
      <c r="MQA223" s="28"/>
      <c r="MQB223" s="32"/>
      <c r="MQC223" s="20"/>
      <c r="MQD223" s="18"/>
      <c r="MQE223" s="19"/>
      <c r="MQF223" s="28"/>
      <c r="MQG223" s="32"/>
      <c r="MQH223" s="20"/>
      <c r="MQI223" s="18"/>
      <c r="MQJ223" s="19"/>
      <c r="MQK223" s="28"/>
      <c r="MQL223" s="32"/>
      <c r="MQM223" s="20"/>
      <c r="MQN223" s="18"/>
      <c r="MQO223" s="19"/>
      <c r="MQP223" s="28"/>
      <c r="MQQ223" s="32"/>
      <c r="MQR223" s="20"/>
      <c r="MQS223" s="18"/>
      <c r="MQT223" s="19"/>
      <c r="MQU223" s="28"/>
      <c r="MQV223" s="32"/>
      <c r="MQW223" s="20"/>
      <c r="MQX223" s="18"/>
      <c r="MQY223" s="19"/>
      <c r="MQZ223" s="28"/>
      <c r="MRA223" s="32"/>
      <c r="MRB223" s="20"/>
      <c r="MRC223" s="18"/>
      <c r="MRD223" s="19"/>
      <c r="MRE223" s="28"/>
      <c r="MRF223" s="32"/>
      <c r="MRG223" s="20"/>
      <c r="MRH223" s="18"/>
      <c r="MRI223" s="19"/>
      <c r="MRJ223" s="28"/>
      <c r="MRK223" s="32"/>
      <c r="MRL223" s="20"/>
      <c r="MRM223" s="18"/>
      <c r="MRN223" s="19"/>
      <c r="MRO223" s="28"/>
      <c r="MRP223" s="32"/>
      <c r="MRQ223" s="20"/>
      <c r="MRR223" s="18"/>
      <c r="MRS223" s="19"/>
      <c r="MRT223" s="28"/>
      <c r="MRU223" s="32"/>
      <c r="MRV223" s="20"/>
      <c r="MRW223" s="18"/>
      <c r="MRX223" s="19"/>
      <c r="MRY223" s="28"/>
      <c r="MRZ223" s="32"/>
      <c r="MSA223" s="20"/>
      <c r="MSB223" s="18"/>
      <c r="MSC223" s="19"/>
      <c r="MSD223" s="28"/>
      <c r="MSE223" s="32"/>
      <c r="MSF223" s="20"/>
      <c r="MSG223" s="18"/>
      <c r="MSH223" s="19"/>
      <c r="MSI223" s="28"/>
      <c r="MSJ223" s="32"/>
      <c r="MSK223" s="20"/>
      <c r="MSL223" s="18"/>
      <c r="MSM223" s="19"/>
      <c r="MSN223" s="28"/>
      <c r="MSO223" s="32"/>
      <c r="MSP223" s="20"/>
      <c r="MSQ223" s="18"/>
      <c r="MSR223" s="19"/>
      <c r="MSS223" s="28"/>
      <c r="MST223" s="32"/>
      <c r="MSU223" s="20"/>
      <c r="MSV223" s="18"/>
      <c r="MSW223" s="19"/>
      <c r="MSX223" s="28"/>
      <c r="MSY223" s="32"/>
      <c r="MSZ223" s="20"/>
      <c r="MTA223" s="18"/>
      <c r="MTB223" s="19"/>
      <c r="MTC223" s="28"/>
      <c r="MTD223" s="32"/>
      <c r="MTE223" s="20"/>
      <c r="MTF223" s="18"/>
      <c r="MTG223" s="19"/>
      <c r="MTH223" s="28"/>
      <c r="MTI223" s="32"/>
      <c r="MTJ223" s="20"/>
      <c r="MTK223" s="18"/>
      <c r="MTL223" s="19"/>
      <c r="MTM223" s="28"/>
      <c r="MTN223" s="32"/>
      <c r="MTO223" s="20"/>
      <c r="MTP223" s="18"/>
      <c r="MTQ223" s="19"/>
      <c r="MTR223" s="28"/>
      <c r="MTS223" s="32"/>
      <c r="MTT223" s="20"/>
      <c r="MTU223" s="18"/>
      <c r="MTV223" s="19"/>
      <c r="MTW223" s="28"/>
      <c r="MTX223" s="32"/>
      <c r="MTY223" s="20"/>
      <c r="MTZ223" s="18"/>
      <c r="MUA223" s="19"/>
      <c r="MUB223" s="28"/>
      <c r="MUC223" s="32"/>
      <c r="MUD223" s="20"/>
      <c r="MUE223" s="18"/>
      <c r="MUF223" s="19"/>
      <c r="MUG223" s="28"/>
      <c r="MUH223" s="32"/>
      <c r="MUI223" s="20"/>
      <c r="MUJ223" s="18"/>
      <c r="MUK223" s="19"/>
      <c r="MUL223" s="28"/>
      <c r="MUM223" s="32"/>
      <c r="MUN223" s="20"/>
      <c r="MUO223" s="18"/>
      <c r="MUP223" s="19"/>
      <c r="MUQ223" s="28"/>
      <c r="MUR223" s="32"/>
      <c r="MUS223" s="20"/>
      <c r="MUT223" s="18"/>
      <c r="MUU223" s="19"/>
      <c r="MUV223" s="28"/>
      <c r="MUW223" s="32"/>
      <c r="MUX223" s="20"/>
      <c r="MUY223" s="18"/>
      <c r="MUZ223" s="19"/>
      <c r="MVA223" s="28"/>
      <c r="MVB223" s="32"/>
      <c r="MVC223" s="20"/>
      <c r="MVD223" s="18"/>
      <c r="MVE223" s="19"/>
      <c r="MVF223" s="28"/>
      <c r="MVG223" s="32"/>
      <c r="MVH223" s="20"/>
      <c r="MVI223" s="18"/>
      <c r="MVJ223" s="19"/>
      <c r="MVK223" s="28"/>
      <c r="MVL223" s="32"/>
      <c r="MVM223" s="20"/>
      <c r="MVN223" s="18"/>
      <c r="MVO223" s="19"/>
      <c r="MVP223" s="28"/>
      <c r="MVQ223" s="32"/>
      <c r="MVR223" s="20"/>
      <c r="MVS223" s="18"/>
      <c r="MVT223" s="19"/>
      <c r="MVU223" s="28"/>
      <c r="MVV223" s="32"/>
      <c r="MVW223" s="20"/>
      <c r="MVX223" s="18"/>
      <c r="MVY223" s="19"/>
      <c r="MVZ223" s="28"/>
      <c r="MWA223" s="32"/>
      <c r="MWB223" s="20"/>
      <c r="MWC223" s="18"/>
      <c r="MWD223" s="19"/>
      <c r="MWE223" s="28"/>
      <c r="MWF223" s="32"/>
      <c r="MWG223" s="20"/>
      <c r="MWH223" s="18"/>
      <c r="MWI223" s="19"/>
      <c r="MWJ223" s="28"/>
      <c r="MWK223" s="32"/>
      <c r="MWL223" s="20"/>
      <c r="MWM223" s="18"/>
      <c r="MWN223" s="19"/>
      <c r="MWO223" s="28"/>
      <c r="MWP223" s="32"/>
      <c r="MWQ223" s="20"/>
      <c r="MWR223" s="18"/>
      <c r="MWS223" s="19"/>
      <c r="MWT223" s="28"/>
      <c r="MWU223" s="32"/>
      <c r="MWV223" s="20"/>
      <c r="MWW223" s="18"/>
      <c r="MWX223" s="19"/>
      <c r="MWY223" s="28"/>
      <c r="MWZ223" s="32"/>
      <c r="MXA223" s="20"/>
      <c r="MXB223" s="18"/>
      <c r="MXC223" s="19"/>
      <c r="MXD223" s="28"/>
      <c r="MXE223" s="32"/>
      <c r="MXF223" s="20"/>
      <c r="MXG223" s="18"/>
      <c r="MXH223" s="19"/>
      <c r="MXI223" s="28"/>
      <c r="MXJ223" s="32"/>
      <c r="MXK223" s="20"/>
      <c r="MXL223" s="18"/>
      <c r="MXM223" s="19"/>
      <c r="MXN223" s="28"/>
      <c r="MXO223" s="32"/>
      <c r="MXP223" s="20"/>
      <c r="MXQ223" s="18"/>
      <c r="MXR223" s="19"/>
      <c r="MXS223" s="28"/>
      <c r="MXT223" s="32"/>
      <c r="MXU223" s="20"/>
      <c r="MXV223" s="18"/>
      <c r="MXW223" s="19"/>
      <c r="MXX223" s="28"/>
      <c r="MXY223" s="32"/>
      <c r="MXZ223" s="20"/>
      <c r="MYA223" s="18"/>
      <c r="MYB223" s="19"/>
      <c r="MYC223" s="28"/>
      <c r="MYD223" s="32"/>
      <c r="MYE223" s="20"/>
      <c r="MYF223" s="18"/>
      <c r="MYG223" s="19"/>
      <c r="MYH223" s="28"/>
      <c r="MYI223" s="32"/>
      <c r="MYJ223" s="20"/>
      <c r="MYK223" s="18"/>
      <c r="MYL223" s="19"/>
      <c r="MYM223" s="28"/>
      <c r="MYN223" s="32"/>
      <c r="MYO223" s="20"/>
      <c r="MYP223" s="18"/>
      <c r="MYQ223" s="19"/>
      <c r="MYR223" s="28"/>
      <c r="MYS223" s="32"/>
      <c r="MYT223" s="20"/>
      <c r="MYU223" s="18"/>
      <c r="MYV223" s="19"/>
      <c r="MYW223" s="28"/>
      <c r="MYX223" s="32"/>
      <c r="MYY223" s="20"/>
      <c r="MYZ223" s="18"/>
      <c r="MZA223" s="19"/>
      <c r="MZB223" s="28"/>
      <c r="MZC223" s="32"/>
      <c r="MZD223" s="20"/>
      <c r="MZE223" s="18"/>
      <c r="MZF223" s="19"/>
      <c r="MZG223" s="28"/>
      <c r="MZH223" s="32"/>
      <c r="MZI223" s="20"/>
      <c r="MZJ223" s="18"/>
      <c r="MZK223" s="19"/>
      <c r="MZL223" s="28"/>
      <c r="MZM223" s="32"/>
      <c r="MZN223" s="20"/>
      <c r="MZO223" s="18"/>
      <c r="MZP223" s="19"/>
      <c r="MZQ223" s="28"/>
      <c r="MZR223" s="32"/>
      <c r="MZS223" s="20"/>
      <c r="MZT223" s="18"/>
      <c r="MZU223" s="19"/>
      <c r="MZV223" s="28"/>
      <c r="MZW223" s="32"/>
      <c r="MZX223" s="20"/>
      <c r="MZY223" s="18"/>
      <c r="MZZ223" s="19"/>
      <c r="NAA223" s="28"/>
      <c r="NAB223" s="32"/>
      <c r="NAC223" s="20"/>
      <c r="NAD223" s="18"/>
      <c r="NAE223" s="19"/>
      <c r="NAF223" s="28"/>
      <c r="NAG223" s="32"/>
      <c r="NAH223" s="20"/>
      <c r="NAI223" s="18"/>
      <c r="NAJ223" s="19"/>
      <c r="NAK223" s="28"/>
      <c r="NAL223" s="32"/>
      <c r="NAM223" s="20"/>
      <c r="NAN223" s="18"/>
      <c r="NAO223" s="19"/>
      <c r="NAP223" s="28"/>
      <c r="NAQ223" s="32"/>
      <c r="NAR223" s="20"/>
      <c r="NAS223" s="18"/>
      <c r="NAT223" s="19"/>
      <c r="NAU223" s="28"/>
      <c r="NAV223" s="32"/>
      <c r="NAW223" s="20"/>
      <c r="NAX223" s="18"/>
      <c r="NAY223" s="19"/>
      <c r="NAZ223" s="28"/>
      <c r="NBA223" s="32"/>
      <c r="NBB223" s="20"/>
      <c r="NBC223" s="18"/>
      <c r="NBD223" s="19"/>
      <c r="NBE223" s="28"/>
      <c r="NBF223" s="32"/>
      <c r="NBG223" s="20"/>
      <c r="NBH223" s="18"/>
      <c r="NBI223" s="19"/>
      <c r="NBJ223" s="28"/>
      <c r="NBK223" s="32"/>
      <c r="NBL223" s="20"/>
      <c r="NBM223" s="18"/>
      <c r="NBN223" s="19"/>
      <c r="NBO223" s="28"/>
      <c r="NBP223" s="32"/>
      <c r="NBQ223" s="20"/>
      <c r="NBR223" s="18"/>
      <c r="NBS223" s="19"/>
      <c r="NBT223" s="28"/>
      <c r="NBU223" s="32"/>
      <c r="NBV223" s="20"/>
      <c r="NBW223" s="18"/>
      <c r="NBX223" s="19"/>
      <c r="NBY223" s="28"/>
      <c r="NBZ223" s="32"/>
      <c r="NCA223" s="20"/>
      <c r="NCB223" s="18"/>
      <c r="NCC223" s="19"/>
      <c r="NCD223" s="28"/>
      <c r="NCE223" s="32"/>
      <c r="NCF223" s="20"/>
      <c r="NCG223" s="18"/>
      <c r="NCH223" s="19"/>
      <c r="NCI223" s="28"/>
      <c r="NCJ223" s="32"/>
      <c r="NCK223" s="20"/>
      <c r="NCL223" s="18"/>
      <c r="NCM223" s="19"/>
      <c r="NCN223" s="28"/>
      <c r="NCO223" s="32"/>
      <c r="NCP223" s="20"/>
      <c r="NCQ223" s="18"/>
      <c r="NCR223" s="19"/>
      <c r="NCS223" s="28"/>
      <c r="NCT223" s="32"/>
      <c r="NCU223" s="20"/>
      <c r="NCV223" s="18"/>
      <c r="NCW223" s="19"/>
      <c r="NCX223" s="28"/>
      <c r="NCY223" s="32"/>
      <c r="NCZ223" s="20"/>
      <c r="NDA223" s="18"/>
      <c r="NDB223" s="19"/>
      <c r="NDC223" s="28"/>
      <c r="NDD223" s="32"/>
      <c r="NDE223" s="20"/>
      <c r="NDF223" s="18"/>
      <c r="NDG223" s="19"/>
      <c r="NDH223" s="28"/>
      <c r="NDI223" s="32"/>
      <c r="NDJ223" s="20"/>
      <c r="NDK223" s="18"/>
      <c r="NDL223" s="19"/>
      <c r="NDM223" s="28"/>
      <c r="NDN223" s="32"/>
      <c r="NDO223" s="20"/>
      <c r="NDP223" s="18"/>
      <c r="NDQ223" s="19"/>
      <c r="NDR223" s="28"/>
      <c r="NDS223" s="32"/>
      <c r="NDT223" s="20"/>
      <c r="NDU223" s="18"/>
      <c r="NDV223" s="19"/>
      <c r="NDW223" s="28"/>
      <c r="NDX223" s="32"/>
      <c r="NDY223" s="20"/>
      <c r="NDZ223" s="18"/>
      <c r="NEA223" s="19"/>
      <c r="NEB223" s="28"/>
      <c r="NEC223" s="32"/>
      <c r="NED223" s="20"/>
      <c r="NEE223" s="18"/>
      <c r="NEF223" s="19"/>
      <c r="NEG223" s="28"/>
      <c r="NEH223" s="32"/>
      <c r="NEI223" s="20"/>
      <c r="NEJ223" s="18"/>
      <c r="NEK223" s="19"/>
      <c r="NEL223" s="28"/>
      <c r="NEM223" s="32"/>
      <c r="NEN223" s="20"/>
      <c r="NEO223" s="18"/>
      <c r="NEP223" s="19"/>
      <c r="NEQ223" s="28"/>
      <c r="NER223" s="32"/>
      <c r="NES223" s="20"/>
      <c r="NET223" s="18"/>
      <c r="NEU223" s="19"/>
      <c r="NEV223" s="28"/>
      <c r="NEW223" s="32"/>
      <c r="NEX223" s="20"/>
      <c r="NEY223" s="18"/>
      <c r="NEZ223" s="19"/>
      <c r="NFA223" s="28"/>
      <c r="NFB223" s="32"/>
      <c r="NFC223" s="20"/>
      <c r="NFD223" s="18"/>
      <c r="NFE223" s="19"/>
      <c r="NFF223" s="28"/>
      <c r="NFG223" s="32"/>
      <c r="NFH223" s="20"/>
      <c r="NFI223" s="18"/>
      <c r="NFJ223" s="19"/>
      <c r="NFK223" s="28"/>
      <c r="NFL223" s="32"/>
      <c r="NFM223" s="20"/>
      <c r="NFN223" s="18"/>
      <c r="NFO223" s="19"/>
      <c r="NFP223" s="28"/>
      <c r="NFQ223" s="32"/>
      <c r="NFR223" s="20"/>
      <c r="NFS223" s="18"/>
      <c r="NFT223" s="19"/>
      <c r="NFU223" s="28"/>
      <c r="NFV223" s="32"/>
      <c r="NFW223" s="20"/>
      <c r="NFX223" s="18"/>
      <c r="NFY223" s="19"/>
      <c r="NFZ223" s="28"/>
      <c r="NGA223" s="32"/>
      <c r="NGB223" s="20"/>
      <c r="NGC223" s="18"/>
      <c r="NGD223" s="19"/>
      <c r="NGE223" s="28"/>
      <c r="NGF223" s="32"/>
      <c r="NGG223" s="20"/>
      <c r="NGH223" s="18"/>
      <c r="NGI223" s="19"/>
      <c r="NGJ223" s="28"/>
      <c r="NGK223" s="32"/>
      <c r="NGL223" s="20"/>
      <c r="NGM223" s="18"/>
      <c r="NGN223" s="19"/>
      <c r="NGO223" s="28"/>
      <c r="NGP223" s="32"/>
      <c r="NGQ223" s="20"/>
      <c r="NGR223" s="18"/>
      <c r="NGS223" s="19"/>
      <c r="NGT223" s="28"/>
      <c r="NGU223" s="32"/>
      <c r="NGV223" s="20"/>
      <c r="NGW223" s="18"/>
      <c r="NGX223" s="19"/>
      <c r="NGY223" s="28"/>
      <c r="NGZ223" s="32"/>
      <c r="NHA223" s="20"/>
      <c r="NHB223" s="18"/>
      <c r="NHC223" s="19"/>
      <c r="NHD223" s="28"/>
      <c r="NHE223" s="32"/>
      <c r="NHF223" s="20"/>
      <c r="NHG223" s="18"/>
      <c r="NHH223" s="19"/>
      <c r="NHI223" s="28"/>
      <c r="NHJ223" s="32"/>
      <c r="NHK223" s="20"/>
      <c r="NHL223" s="18"/>
      <c r="NHM223" s="19"/>
      <c r="NHN223" s="28"/>
      <c r="NHO223" s="32"/>
      <c r="NHP223" s="20"/>
      <c r="NHQ223" s="18"/>
      <c r="NHR223" s="19"/>
      <c r="NHS223" s="28"/>
      <c r="NHT223" s="32"/>
      <c r="NHU223" s="20"/>
      <c r="NHV223" s="18"/>
      <c r="NHW223" s="19"/>
      <c r="NHX223" s="28"/>
      <c r="NHY223" s="32"/>
      <c r="NHZ223" s="20"/>
      <c r="NIA223" s="18"/>
      <c r="NIB223" s="19"/>
      <c r="NIC223" s="28"/>
      <c r="NID223" s="32"/>
      <c r="NIE223" s="20"/>
      <c r="NIF223" s="18"/>
      <c r="NIG223" s="19"/>
      <c r="NIH223" s="28"/>
      <c r="NII223" s="32"/>
      <c r="NIJ223" s="20"/>
      <c r="NIK223" s="18"/>
      <c r="NIL223" s="19"/>
      <c r="NIM223" s="28"/>
      <c r="NIN223" s="32"/>
      <c r="NIO223" s="20"/>
      <c r="NIP223" s="18"/>
      <c r="NIQ223" s="19"/>
      <c r="NIR223" s="28"/>
      <c r="NIS223" s="32"/>
      <c r="NIT223" s="20"/>
      <c r="NIU223" s="18"/>
      <c r="NIV223" s="19"/>
      <c r="NIW223" s="28"/>
      <c r="NIX223" s="32"/>
      <c r="NIY223" s="20"/>
      <c r="NIZ223" s="18"/>
      <c r="NJA223" s="19"/>
      <c r="NJB223" s="28"/>
      <c r="NJC223" s="32"/>
      <c r="NJD223" s="20"/>
      <c r="NJE223" s="18"/>
      <c r="NJF223" s="19"/>
      <c r="NJG223" s="28"/>
      <c r="NJH223" s="32"/>
      <c r="NJI223" s="20"/>
      <c r="NJJ223" s="18"/>
      <c r="NJK223" s="19"/>
      <c r="NJL223" s="28"/>
      <c r="NJM223" s="32"/>
      <c r="NJN223" s="20"/>
      <c r="NJO223" s="18"/>
      <c r="NJP223" s="19"/>
      <c r="NJQ223" s="28"/>
      <c r="NJR223" s="32"/>
      <c r="NJS223" s="20"/>
      <c r="NJT223" s="18"/>
      <c r="NJU223" s="19"/>
      <c r="NJV223" s="28"/>
      <c r="NJW223" s="32"/>
      <c r="NJX223" s="20"/>
      <c r="NJY223" s="18"/>
      <c r="NJZ223" s="19"/>
      <c r="NKA223" s="28"/>
      <c r="NKB223" s="32"/>
      <c r="NKC223" s="20"/>
      <c r="NKD223" s="18"/>
      <c r="NKE223" s="19"/>
      <c r="NKF223" s="28"/>
      <c r="NKG223" s="32"/>
      <c r="NKH223" s="20"/>
      <c r="NKI223" s="18"/>
      <c r="NKJ223" s="19"/>
      <c r="NKK223" s="28"/>
      <c r="NKL223" s="32"/>
      <c r="NKM223" s="20"/>
      <c r="NKN223" s="18"/>
      <c r="NKO223" s="19"/>
      <c r="NKP223" s="28"/>
      <c r="NKQ223" s="32"/>
      <c r="NKR223" s="20"/>
      <c r="NKS223" s="18"/>
      <c r="NKT223" s="19"/>
      <c r="NKU223" s="28"/>
      <c r="NKV223" s="32"/>
      <c r="NKW223" s="20"/>
      <c r="NKX223" s="18"/>
      <c r="NKY223" s="19"/>
      <c r="NKZ223" s="28"/>
      <c r="NLA223" s="32"/>
      <c r="NLB223" s="20"/>
      <c r="NLC223" s="18"/>
      <c r="NLD223" s="19"/>
      <c r="NLE223" s="28"/>
      <c r="NLF223" s="32"/>
      <c r="NLG223" s="20"/>
      <c r="NLH223" s="18"/>
      <c r="NLI223" s="19"/>
      <c r="NLJ223" s="28"/>
      <c r="NLK223" s="32"/>
      <c r="NLL223" s="20"/>
      <c r="NLM223" s="18"/>
      <c r="NLN223" s="19"/>
      <c r="NLO223" s="28"/>
      <c r="NLP223" s="32"/>
      <c r="NLQ223" s="20"/>
      <c r="NLR223" s="18"/>
      <c r="NLS223" s="19"/>
      <c r="NLT223" s="28"/>
      <c r="NLU223" s="32"/>
      <c r="NLV223" s="20"/>
      <c r="NLW223" s="18"/>
      <c r="NLX223" s="19"/>
      <c r="NLY223" s="28"/>
      <c r="NLZ223" s="32"/>
      <c r="NMA223" s="20"/>
      <c r="NMB223" s="18"/>
      <c r="NMC223" s="19"/>
      <c r="NMD223" s="28"/>
      <c r="NME223" s="32"/>
      <c r="NMF223" s="20"/>
      <c r="NMG223" s="18"/>
      <c r="NMH223" s="19"/>
      <c r="NMI223" s="28"/>
      <c r="NMJ223" s="32"/>
      <c r="NMK223" s="20"/>
      <c r="NML223" s="18"/>
      <c r="NMM223" s="19"/>
      <c r="NMN223" s="28"/>
      <c r="NMO223" s="32"/>
      <c r="NMP223" s="20"/>
      <c r="NMQ223" s="18"/>
      <c r="NMR223" s="19"/>
      <c r="NMS223" s="28"/>
      <c r="NMT223" s="32"/>
      <c r="NMU223" s="20"/>
      <c r="NMV223" s="18"/>
      <c r="NMW223" s="19"/>
      <c r="NMX223" s="28"/>
      <c r="NMY223" s="32"/>
      <c r="NMZ223" s="20"/>
      <c r="NNA223" s="18"/>
      <c r="NNB223" s="19"/>
      <c r="NNC223" s="28"/>
      <c r="NND223" s="32"/>
      <c r="NNE223" s="20"/>
      <c r="NNF223" s="18"/>
      <c r="NNG223" s="19"/>
      <c r="NNH223" s="28"/>
      <c r="NNI223" s="32"/>
      <c r="NNJ223" s="20"/>
      <c r="NNK223" s="18"/>
      <c r="NNL223" s="19"/>
      <c r="NNM223" s="28"/>
      <c r="NNN223" s="32"/>
      <c r="NNO223" s="20"/>
      <c r="NNP223" s="18"/>
      <c r="NNQ223" s="19"/>
      <c r="NNR223" s="28"/>
      <c r="NNS223" s="32"/>
      <c r="NNT223" s="20"/>
      <c r="NNU223" s="18"/>
      <c r="NNV223" s="19"/>
      <c r="NNW223" s="28"/>
      <c r="NNX223" s="32"/>
      <c r="NNY223" s="20"/>
      <c r="NNZ223" s="18"/>
      <c r="NOA223" s="19"/>
      <c r="NOB223" s="28"/>
      <c r="NOC223" s="32"/>
      <c r="NOD223" s="20"/>
      <c r="NOE223" s="18"/>
      <c r="NOF223" s="19"/>
      <c r="NOG223" s="28"/>
      <c r="NOH223" s="32"/>
      <c r="NOI223" s="20"/>
      <c r="NOJ223" s="18"/>
      <c r="NOK223" s="19"/>
      <c r="NOL223" s="28"/>
      <c r="NOM223" s="32"/>
      <c r="NON223" s="20"/>
      <c r="NOO223" s="18"/>
      <c r="NOP223" s="19"/>
      <c r="NOQ223" s="28"/>
      <c r="NOR223" s="32"/>
      <c r="NOS223" s="20"/>
      <c r="NOT223" s="18"/>
      <c r="NOU223" s="19"/>
      <c r="NOV223" s="28"/>
      <c r="NOW223" s="32"/>
      <c r="NOX223" s="20"/>
      <c r="NOY223" s="18"/>
      <c r="NOZ223" s="19"/>
      <c r="NPA223" s="28"/>
      <c r="NPB223" s="32"/>
      <c r="NPC223" s="20"/>
      <c r="NPD223" s="18"/>
      <c r="NPE223" s="19"/>
      <c r="NPF223" s="28"/>
      <c r="NPG223" s="32"/>
      <c r="NPH223" s="20"/>
      <c r="NPI223" s="18"/>
      <c r="NPJ223" s="19"/>
      <c r="NPK223" s="28"/>
      <c r="NPL223" s="32"/>
      <c r="NPM223" s="20"/>
      <c r="NPN223" s="18"/>
      <c r="NPO223" s="19"/>
      <c r="NPP223" s="28"/>
      <c r="NPQ223" s="32"/>
      <c r="NPR223" s="20"/>
      <c r="NPS223" s="18"/>
      <c r="NPT223" s="19"/>
      <c r="NPU223" s="28"/>
      <c r="NPV223" s="32"/>
      <c r="NPW223" s="20"/>
      <c r="NPX223" s="18"/>
      <c r="NPY223" s="19"/>
      <c r="NPZ223" s="28"/>
      <c r="NQA223" s="32"/>
      <c r="NQB223" s="20"/>
      <c r="NQC223" s="18"/>
      <c r="NQD223" s="19"/>
      <c r="NQE223" s="28"/>
      <c r="NQF223" s="32"/>
      <c r="NQG223" s="20"/>
      <c r="NQH223" s="18"/>
      <c r="NQI223" s="19"/>
      <c r="NQJ223" s="28"/>
      <c r="NQK223" s="32"/>
      <c r="NQL223" s="20"/>
      <c r="NQM223" s="18"/>
      <c r="NQN223" s="19"/>
      <c r="NQO223" s="28"/>
      <c r="NQP223" s="32"/>
      <c r="NQQ223" s="20"/>
      <c r="NQR223" s="18"/>
      <c r="NQS223" s="19"/>
      <c r="NQT223" s="28"/>
      <c r="NQU223" s="32"/>
      <c r="NQV223" s="20"/>
      <c r="NQW223" s="18"/>
      <c r="NQX223" s="19"/>
      <c r="NQY223" s="28"/>
      <c r="NQZ223" s="32"/>
      <c r="NRA223" s="20"/>
      <c r="NRB223" s="18"/>
      <c r="NRC223" s="19"/>
      <c r="NRD223" s="28"/>
      <c r="NRE223" s="32"/>
      <c r="NRF223" s="20"/>
      <c r="NRG223" s="18"/>
      <c r="NRH223" s="19"/>
      <c r="NRI223" s="28"/>
      <c r="NRJ223" s="32"/>
      <c r="NRK223" s="20"/>
      <c r="NRL223" s="18"/>
      <c r="NRM223" s="19"/>
      <c r="NRN223" s="28"/>
      <c r="NRO223" s="32"/>
      <c r="NRP223" s="20"/>
      <c r="NRQ223" s="18"/>
      <c r="NRR223" s="19"/>
      <c r="NRS223" s="28"/>
      <c r="NRT223" s="32"/>
      <c r="NRU223" s="20"/>
      <c r="NRV223" s="18"/>
      <c r="NRW223" s="19"/>
      <c r="NRX223" s="28"/>
      <c r="NRY223" s="32"/>
      <c r="NRZ223" s="20"/>
      <c r="NSA223" s="18"/>
      <c r="NSB223" s="19"/>
      <c r="NSC223" s="28"/>
      <c r="NSD223" s="32"/>
      <c r="NSE223" s="20"/>
      <c r="NSF223" s="18"/>
      <c r="NSG223" s="19"/>
      <c r="NSH223" s="28"/>
      <c r="NSI223" s="32"/>
      <c r="NSJ223" s="20"/>
      <c r="NSK223" s="18"/>
      <c r="NSL223" s="19"/>
      <c r="NSM223" s="28"/>
      <c r="NSN223" s="32"/>
      <c r="NSO223" s="20"/>
      <c r="NSP223" s="18"/>
      <c r="NSQ223" s="19"/>
      <c r="NSR223" s="28"/>
      <c r="NSS223" s="32"/>
      <c r="NST223" s="20"/>
      <c r="NSU223" s="18"/>
      <c r="NSV223" s="19"/>
      <c r="NSW223" s="28"/>
      <c r="NSX223" s="32"/>
      <c r="NSY223" s="20"/>
      <c r="NSZ223" s="18"/>
      <c r="NTA223" s="19"/>
      <c r="NTB223" s="28"/>
      <c r="NTC223" s="32"/>
      <c r="NTD223" s="20"/>
      <c r="NTE223" s="18"/>
      <c r="NTF223" s="19"/>
      <c r="NTG223" s="28"/>
      <c r="NTH223" s="32"/>
      <c r="NTI223" s="20"/>
      <c r="NTJ223" s="18"/>
      <c r="NTK223" s="19"/>
      <c r="NTL223" s="28"/>
      <c r="NTM223" s="32"/>
      <c r="NTN223" s="20"/>
      <c r="NTO223" s="18"/>
      <c r="NTP223" s="19"/>
      <c r="NTQ223" s="28"/>
      <c r="NTR223" s="32"/>
      <c r="NTS223" s="20"/>
      <c r="NTT223" s="18"/>
      <c r="NTU223" s="19"/>
      <c r="NTV223" s="28"/>
      <c r="NTW223" s="32"/>
      <c r="NTX223" s="20"/>
      <c r="NTY223" s="18"/>
      <c r="NTZ223" s="19"/>
      <c r="NUA223" s="28"/>
      <c r="NUB223" s="32"/>
      <c r="NUC223" s="20"/>
      <c r="NUD223" s="18"/>
      <c r="NUE223" s="19"/>
      <c r="NUF223" s="28"/>
      <c r="NUG223" s="32"/>
      <c r="NUH223" s="20"/>
      <c r="NUI223" s="18"/>
      <c r="NUJ223" s="19"/>
      <c r="NUK223" s="28"/>
      <c r="NUL223" s="32"/>
      <c r="NUM223" s="20"/>
      <c r="NUN223" s="18"/>
      <c r="NUO223" s="19"/>
      <c r="NUP223" s="28"/>
      <c r="NUQ223" s="32"/>
      <c r="NUR223" s="20"/>
      <c r="NUS223" s="18"/>
      <c r="NUT223" s="19"/>
      <c r="NUU223" s="28"/>
      <c r="NUV223" s="32"/>
      <c r="NUW223" s="20"/>
      <c r="NUX223" s="18"/>
      <c r="NUY223" s="19"/>
      <c r="NUZ223" s="28"/>
      <c r="NVA223" s="32"/>
      <c r="NVB223" s="20"/>
      <c r="NVC223" s="18"/>
      <c r="NVD223" s="19"/>
      <c r="NVE223" s="28"/>
      <c r="NVF223" s="32"/>
      <c r="NVG223" s="20"/>
      <c r="NVH223" s="18"/>
      <c r="NVI223" s="19"/>
      <c r="NVJ223" s="28"/>
      <c r="NVK223" s="32"/>
      <c r="NVL223" s="20"/>
      <c r="NVM223" s="18"/>
      <c r="NVN223" s="19"/>
      <c r="NVO223" s="28"/>
      <c r="NVP223" s="32"/>
      <c r="NVQ223" s="20"/>
      <c r="NVR223" s="18"/>
      <c r="NVS223" s="19"/>
      <c r="NVT223" s="28"/>
      <c r="NVU223" s="32"/>
      <c r="NVV223" s="20"/>
      <c r="NVW223" s="18"/>
      <c r="NVX223" s="19"/>
      <c r="NVY223" s="28"/>
      <c r="NVZ223" s="32"/>
      <c r="NWA223" s="20"/>
      <c r="NWB223" s="18"/>
      <c r="NWC223" s="19"/>
      <c r="NWD223" s="28"/>
      <c r="NWE223" s="32"/>
      <c r="NWF223" s="20"/>
      <c r="NWG223" s="18"/>
      <c r="NWH223" s="19"/>
      <c r="NWI223" s="28"/>
      <c r="NWJ223" s="32"/>
      <c r="NWK223" s="20"/>
      <c r="NWL223" s="18"/>
      <c r="NWM223" s="19"/>
      <c r="NWN223" s="28"/>
      <c r="NWO223" s="32"/>
      <c r="NWP223" s="20"/>
      <c r="NWQ223" s="18"/>
      <c r="NWR223" s="19"/>
      <c r="NWS223" s="28"/>
      <c r="NWT223" s="32"/>
      <c r="NWU223" s="20"/>
      <c r="NWV223" s="18"/>
      <c r="NWW223" s="19"/>
      <c r="NWX223" s="28"/>
      <c r="NWY223" s="32"/>
      <c r="NWZ223" s="20"/>
      <c r="NXA223" s="18"/>
      <c r="NXB223" s="19"/>
      <c r="NXC223" s="28"/>
      <c r="NXD223" s="32"/>
      <c r="NXE223" s="20"/>
      <c r="NXF223" s="18"/>
      <c r="NXG223" s="19"/>
      <c r="NXH223" s="28"/>
      <c r="NXI223" s="32"/>
      <c r="NXJ223" s="20"/>
      <c r="NXK223" s="18"/>
      <c r="NXL223" s="19"/>
      <c r="NXM223" s="28"/>
      <c r="NXN223" s="32"/>
      <c r="NXO223" s="20"/>
      <c r="NXP223" s="18"/>
      <c r="NXQ223" s="19"/>
      <c r="NXR223" s="28"/>
      <c r="NXS223" s="32"/>
      <c r="NXT223" s="20"/>
      <c r="NXU223" s="18"/>
      <c r="NXV223" s="19"/>
      <c r="NXW223" s="28"/>
      <c r="NXX223" s="32"/>
      <c r="NXY223" s="20"/>
      <c r="NXZ223" s="18"/>
      <c r="NYA223" s="19"/>
      <c r="NYB223" s="28"/>
      <c r="NYC223" s="32"/>
      <c r="NYD223" s="20"/>
      <c r="NYE223" s="18"/>
      <c r="NYF223" s="19"/>
      <c r="NYG223" s="28"/>
      <c r="NYH223" s="32"/>
      <c r="NYI223" s="20"/>
      <c r="NYJ223" s="18"/>
      <c r="NYK223" s="19"/>
      <c r="NYL223" s="28"/>
      <c r="NYM223" s="32"/>
      <c r="NYN223" s="20"/>
      <c r="NYO223" s="18"/>
      <c r="NYP223" s="19"/>
      <c r="NYQ223" s="28"/>
      <c r="NYR223" s="32"/>
      <c r="NYS223" s="20"/>
      <c r="NYT223" s="18"/>
      <c r="NYU223" s="19"/>
      <c r="NYV223" s="28"/>
      <c r="NYW223" s="32"/>
      <c r="NYX223" s="20"/>
      <c r="NYY223" s="18"/>
      <c r="NYZ223" s="19"/>
      <c r="NZA223" s="28"/>
      <c r="NZB223" s="32"/>
      <c r="NZC223" s="20"/>
      <c r="NZD223" s="18"/>
      <c r="NZE223" s="19"/>
      <c r="NZF223" s="28"/>
      <c r="NZG223" s="32"/>
      <c r="NZH223" s="20"/>
      <c r="NZI223" s="18"/>
      <c r="NZJ223" s="19"/>
      <c r="NZK223" s="28"/>
      <c r="NZL223" s="32"/>
      <c r="NZM223" s="20"/>
      <c r="NZN223" s="18"/>
      <c r="NZO223" s="19"/>
      <c r="NZP223" s="28"/>
      <c r="NZQ223" s="32"/>
      <c r="NZR223" s="20"/>
      <c r="NZS223" s="18"/>
      <c r="NZT223" s="19"/>
      <c r="NZU223" s="28"/>
      <c r="NZV223" s="32"/>
      <c r="NZW223" s="20"/>
      <c r="NZX223" s="18"/>
      <c r="NZY223" s="19"/>
      <c r="NZZ223" s="28"/>
      <c r="OAA223" s="32"/>
      <c r="OAB223" s="20"/>
      <c r="OAC223" s="18"/>
      <c r="OAD223" s="19"/>
      <c r="OAE223" s="28"/>
      <c r="OAF223" s="32"/>
      <c r="OAG223" s="20"/>
      <c r="OAH223" s="18"/>
      <c r="OAI223" s="19"/>
      <c r="OAJ223" s="28"/>
      <c r="OAK223" s="32"/>
      <c r="OAL223" s="20"/>
      <c r="OAM223" s="18"/>
      <c r="OAN223" s="19"/>
      <c r="OAO223" s="28"/>
      <c r="OAP223" s="32"/>
      <c r="OAQ223" s="20"/>
      <c r="OAR223" s="18"/>
      <c r="OAS223" s="19"/>
      <c r="OAT223" s="28"/>
      <c r="OAU223" s="32"/>
      <c r="OAV223" s="20"/>
      <c r="OAW223" s="18"/>
      <c r="OAX223" s="19"/>
      <c r="OAY223" s="28"/>
      <c r="OAZ223" s="32"/>
      <c r="OBA223" s="20"/>
      <c r="OBB223" s="18"/>
      <c r="OBC223" s="19"/>
      <c r="OBD223" s="28"/>
      <c r="OBE223" s="32"/>
      <c r="OBF223" s="20"/>
      <c r="OBG223" s="18"/>
      <c r="OBH223" s="19"/>
      <c r="OBI223" s="28"/>
      <c r="OBJ223" s="32"/>
      <c r="OBK223" s="20"/>
      <c r="OBL223" s="18"/>
      <c r="OBM223" s="19"/>
      <c r="OBN223" s="28"/>
      <c r="OBO223" s="32"/>
      <c r="OBP223" s="20"/>
      <c r="OBQ223" s="18"/>
      <c r="OBR223" s="19"/>
      <c r="OBS223" s="28"/>
      <c r="OBT223" s="32"/>
      <c r="OBU223" s="20"/>
      <c r="OBV223" s="18"/>
      <c r="OBW223" s="19"/>
      <c r="OBX223" s="28"/>
      <c r="OBY223" s="32"/>
      <c r="OBZ223" s="20"/>
      <c r="OCA223" s="18"/>
      <c r="OCB223" s="19"/>
      <c r="OCC223" s="28"/>
      <c r="OCD223" s="32"/>
      <c r="OCE223" s="20"/>
      <c r="OCF223" s="18"/>
      <c r="OCG223" s="19"/>
      <c r="OCH223" s="28"/>
      <c r="OCI223" s="32"/>
      <c r="OCJ223" s="20"/>
      <c r="OCK223" s="18"/>
      <c r="OCL223" s="19"/>
      <c r="OCM223" s="28"/>
      <c r="OCN223" s="32"/>
      <c r="OCO223" s="20"/>
      <c r="OCP223" s="18"/>
      <c r="OCQ223" s="19"/>
      <c r="OCR223" s="28"/>
      <c r="OCS223" s="32"/>
      <c r="OCT223" s="20"/>
      <c r="OCU223" s="18"/>
      <c r="OCV223" s="19"/>
      <c r="OCW223" s="28"/>
      <c r="OCX223" s="32"/>
      <c r="OCY223" s="20"/>
      <c r="OCZ223" s="18"/>
      <c r="ODA223" s="19"/>
      <c r="ODB223" s="28"/>
      <c r="ODC223" s="32"/>
      <c r="ODD223" s="20"/>
      <c r="ODE223" s="18"/>
      <c r="ODF223" s="19"/>
      <c r="ODG223" s="28"/>
      <c r="ODH223" s="32"/>
      <c r="ODI223" s="20"/>
      <c r="ODJ223" s="18"/>
      <c r="ODK223" s="19"/>
      <c r="ODL223" s="28"/>
      <c r="ODM223" s="32"/>
      <c r="ODN223" s="20"/>
      <c r="ODO223" s="18"/>
      <c r="ODP223" s="19"/>
      <c r="ODQ223" s="28"/>
      <c r="ODR223" s="32"/>
      <c r="ODS223" s="20"/>
      <c r="ODT223" s="18"/>
      <c r="ODU223" s="19"/>
      <c r="ODV223" s="28"/>
      <c r="ODW223" s="32"/>
      <c r="ODX223" s="20"/>
      <c r="ODY223" s="18"/>
      <c r="ODZ223" s="19"/>
      <c r="OEA223" s="28"/>
      <c r="OEB223" s="32"/>
      <c r="OEC223" s="20"/>
      <c r="OED223" s="18"/>
      <c r="OEE223" s="19"/>
      <c r="OEF223" s="28"/>
      <c r="OEG223" s="32"/>
      <c r="OEH223" s="20"/>
      <c r="OEI223" s="18"/>
      <c r="OEJ223" s="19"/>
      <c r="OEK223" s="28"/>
      <c r="OEL223" s="32"/>
      <c r="OEM223" s="20"/>
      <c r="OEN223" s="18"/>
      <c r="OEO223" s="19"/>
      <c r="OEP223" s="28"/>
      <c r="OEQ223" s="32"/>
      <c r="OER223" s="20"/>
      <c r="OES223" s="18"/>
      <c r="OET223" s="19"/>
      <c r="OEU223" s="28"/>
      <c r="OEV223" s="32"/>
      <c r="OEW223" s="20"/>
      <c r="OEX223" s="18"/>
      <c r="OEY223" s="19"/>
      <c r="OEZ223" s="28"/>
      <c r="OFA223" s="32"/>
      <c r="OFB223" s="20"/>
      <c r="OFC223" s="18"/>
      <c r="OFD223" s="19"/>
      <c r="OFE223" s="28"/>
      <c r="OFF223" s="32"/>
      <c r="OFG223" s="20"/>
      <c r="OFH223" s="18"/>
      <c r="OFI223" s="19"/>
      <c r="OFJ223" s="28"/>
      <c r="OFK223" s="32"/>
      <c r="OFL223" s="20"/>
      <c r="OFM223" s="18"/>
      <c r="OFN223" s="19"/>
      <c r="OFO223" s="28"/>
      <c r="OFP223" s="32"/>
      <c r="OFQ223" s="20"/>
      <c r="OFR223" s="18"/>
      <c r="OFS223" s="19"/>
      <c r="OFT223" s="28"/>
      <c r="OFU223" s="32"/>
      <c r="OFV223" s="20"/>
      <c r="OFW223" s="18"/>
      <c r="OFX223" s="19"/>
      <c r="OFY223" s="28"/>
      <c r="OFZ223" s="32"/>
      <c r="OGA223" s="20"/>
      <c r="OGB223" s="18"/>
      <c r="OGC223" s="19"/>
      <c r="OGD223" s="28"/>
      <c r="OGE223" s="32"/>
      <c r="OGF223" s="20"/>
      <c r="OGG223" s="18"/>
      <c r="OGH223" s="19"/>
      <c r="OGI223" s="28"/>
      <c r="OGJ223" s="32"/>
      <c r="OGK223" s="20"/>
      <c r="OGL223" s="18"/>
      <c r="OGM223" s="19"/>
      <c r="OGN223" s="28"/>
      <c r="OGO223" s="32"/>
      <c r="OGP223" s="20"/>
      <c r="OGQ223" s="18"/>
      <c r="OGR223" s="19"/>
      <c r="OGS223" s="28"/>
      <c r="OGT223" s="32"/>
      <c r="OGU223" s="20"/>
      <c r="OGV223" s="18"/>
      <c r="OGW223" s="19"/>
      <c r="OGX223" s="28"/>
      <c r="OGY223" s="32"/>
      <c r="OGZ223" s="20"/>
      <c r="OHA223" s="18"/>
      <c r="OHB223" s="19"/>
      <c r="OHC223" s="28"/>
      <c r="OHD223" s="32"/>
      <c r="OHE223" s="20"/>
      <c r="OHF223" s="18"/>
      <c r="OHG223" s="19"/>
      <c r="OHH223" s="28"/>
      <c r="OHI223" s="32"/>
      <c r="OHJ223" s="20"/>
      <c r="OHK223" s="18"/>
      <c r="OHL223" s="19"/>
      <c r="OHM223" s="28"/>
      <c r="OHN223" s="32"/>
      <c r="OHO223" s="20"/>
      <c r="OHP223" s="18"/>
      <c r="OHQ223" s="19"/>
      <c r="OHR223" s="28"/>
      <c r="OHS223" s="32"/>
      <c r="OHT223" s="20"/>
      <c r="OHU223" s="18"/>
      <c r="OHV223" s="19"/>
      <c r="OHW223" s="28"/>
      <c r="OHX223" s="32"/>
      <c r="OHY223" s="20"/>
      <c r="OHZ223" s="18"/>
      <c r="OIA223" s="19"/>
      <c r="OIB223" s="28"/>
      <c r="OIC223" s="32"/>
      <c r="OID223" s="20"/>
      <c r="OIE223" s="18"/>
      <c r="OIF223" s="19"/>
      <c r="OIG223" s="28"/>
      <c r="OIH223" s="32"/>
      <c r="OII223" s="20"/>
      <c r="OIJ223" s="18"/>
      <c r="OIK223" s="19"/>
      <c r="OIL223" s="28"/>
      <c r="OIM223" s="32"/>
      <c r="OIN223" s="20"/>
      <c r="OIO223" s="18"/>
      <c r="OIP223" s="19"/>
      <c r="OIQ223" s="28"/>
      <c r="OIR223" s="32"/>
      <c r="OIS223" s="20"/>
      <c r="OIT223" s="18"/>
      <c r="OIU223" s="19"/>
      <c r="OIV223" s="28"/>
      <c r="OIW223" s="32"/>
      <c r="OIX223" s="20"/>
      <c r="OIY223" s="18"/>
      <c r="OIZ223" s="19"/>
      <c r="OJA223" s="28"/>
      <c r="OJB223" s="32"/>
      <c r="OJC223" s="20"/>
      <c r="OJD223" s="18"/>
      <c r="OJE223" s="19"/>
      <c r="OJF223" s="28"/>
      <c r="OJG223" s="32"/>
      <c r="OJH223" s="20"/>
      <c r="OJI223" s="18"/>
      <c r="OJJ223" s="19"/>
      <c r="OJK223" s="28"/>
      <c r="OJL223" s="32"/>
      <c r="OJM223" s="20"/>
      <c r="OJN223" s="18"/>
      <c r="OJO223" s="19"/>
      <c r="OJP223" s="28"/>
      <c r="OJQ223" s="32"/>
      <c r="OJR223" s="20"/>
      <c r="OJS223" s="18"/>
      <c r="OJT223" s="19"/>
      <c r="OJU223" s="28"/>
      <c r="OJV223" s="32"/>
      <c r="OJW223" s="20"/>
      <c r="OJX223" s="18"/>
      <c r="OJY223" s="19"/>
      <c r="OJZ223" s="28"/>
      <c r="OKA223" s="32"/>
      <c r="OKB223" s="20"/>
      <c r="OKC223" s="18"/>
      <c r="OKD223" s="19"/>
      <c r="OKE223" s="28"/>
      <c r="OKF223" s="32"/>
      <c r="OKG223" s="20"/>
      <c r="OKH223" s="18"/>
      <c r="OKI223" s="19"/>
      <c r="OKJ223" s="28"/>
      <c r="OKK223" s="32"/>
      <c r="OKL223" s="20"/>
      <c r="OKM223" s="18"/>
      <c r="OKN223" s="19"/>
      <c r="OKO223" s="28"/>
      <c r="OKP223" s="32"/>
      <c r="OKQ223" s="20"/>
      <c r="OKR223" s="18"/>
      <c r="OKS223" s="19"/>
      <c r="OKT223" s="28"/>
      <c r="OKU223" s="32"/>
      <c r="OKV223" s="20"/>
      <c r="OKW223" s="18"/>
      <c r="OKX223" s="19"/>
      <c r="OKY223" s="28"/>
      <c r="OKZ223" s="32"/>
      <c r="OLA223" s="20"/>
      <c r="OLB223" s="18"/>
      <c r="OLC223" s="19"/>
      <c r="OLD223" s="28"/>
      <c r="OLE223" s="32"/>
      <c r="OLF223" s="20"/>
      <c r="OLG223" s="18"/>
      <c r="OLH223" s="19"/>
      <c r="OLI223" s="28"/>
      <c r="OLJ223" s="32"/>
      <c r="OLK223" s="20"/>
      <c r="OLL223" s="18"/>
      <c r="OLM223" s="19"/>
      <c r="OLN223" s="28"/>
      <c r="OLO223" s="32"/>
      <c r="OLP223" s="20"/>
      <c r="OLQ223" s="18"/>
      <c r="OLR223" s="19"/>
      <c r="OLS223" s="28"/>
      <c r="OLT223" s="32"/>
      <c r="OLU223" s="20"/>
      <c r="OLV223" s="18"/>
      <c r="OLW223" s="19"/>
      <c r="OLX223" s="28"/>
      <c r="OLY223" s="32"/>
      <c r="OLZ223" s="20"/>
      <c r="OMA223" s="18"/>
      <c r="OMB223" s="19"/>
      <c r="OMC223" s="28"/>
      <c r="OMD223" s="32"/>
      <c r="OME223" s="20"/>
      <c r="OMF223" s="18"/>
      <c r="OMG223" s="19"/>
      <c r="OMH223" s="28"/>
      <c r="OMI223" s="32"/>
      <c r="OMJ223" s="20"/>
      <c r="OMK223" s="18"/>
      <c r="OML223" s="19"/>
      <c r="OMM223" s="28"/>
      <c r="OMN223" s="32"/>
      <c r="OMO223" s="20"/>
      <c r="OMP223" s="18"/>
      <c r="OMQ223" s="19"/>
      <c r="OMR223" s="28"/>
      <c r="OMS223" s="32"/>
      <c r="OMT223" s="20"/>
      <c r="OMU223" s="18"/>
      <c r="OMV223" s="19"/>
      <c r="OMW223" s="28"/>
      <c r="OMX223" s="32"/>
      <c r="OMY223" s="20"/>
      <c r="OMZ223" s="18"/>
      <c r="ONA223" s="19"/>
      <c r="ONB223" s="28"/>
      <c r="ONC223" s="32"/>
      <c r="OND223" s="20"/>
      <c r="ONE223" s="18"/>
      <c r="ONF223" s="19"/>
      <c r="ONG223" s="28"/>
      <c r="ONH223" s="32"/>
      <c r="ONI223" s="20"/>
      <c r="ONJ223" s="18"/>
      <c r="ONK223" s="19"/>
      <c r="ONL223" s="28"/>
      <c r="ONM223" s="32"/>
      <c r="ONN223" s="20"/>
      <c r="ONO223" s="18"/>
      <c r="ONP223" s="19"/>
      <c r="ONQ223" s="28"/>
      <c r="ONR223" s="32"/>
      <c r="ONS223" s="20"/>
      <c r="ONT223" s="18"/>
      <c r="ONU223" s="19"/>
      <c r="ONV223" s="28"/>
      <c r="ONW223" s="32"/>
      <c r="ONX223" s="20"/>
      <c r="ONY223" s="18"/>
      <c r="ONZ223" s="19"/>
      <c r="OOA223" s="28"/>
      <c r="OOB223" s="32"/>
      <c r="OOC223" s="20"/>
      <c r="OOD223" s="18"/>
      <c r="OOE223" s="19"/>
      <c r="OOF223" s="28"/>
      <c r="OOG223" s="32"/>
      <c r="OOH223" s="20"/>
      <c r="OOI223" s="18"/>
      <c r="OOJ223" s="19"/>
      <c r="OOK223" s="28"/>
      <c r="OOL223" s="32"/>
      <c r="OOM223" s="20"/>
      <c r="OON223" s="18"/>
      <c r="OOO223" s="19"/>
      <c r="OOP223" s="28"/>
      <c r="OOQ223" s="32"/>
      <c r="OOR223" s="20"/>
      <c r="OOS223" s="18"/>
      <c r="OOT223" s="19"/>
      <c r="OOU223" s="28"/>
      <c r="OOV223" s="32"/>
      <c r="OOW223" s="20"/>
      <c r="OOX223" s="18"/>
      <c r="OOY223" s="19"/>
      <c r="OOZ223" s="28"/>
      <c r="OPA223" s="32"/>
      <c r="OPB223" s="20"/>
      <c r="OPC223" s="18"/>
      <c r="OPD223" s="19"/>
      <c r="OPE223" s="28"/>
      <c r="OPF223" s="32"/>
      <c r="OPG223" s="20"/>
      <c r="OPH223" s="18"/>
      <c r="OPI223" s="19"/>
      <c r="OPJ223" s="28"/>
      <c r="OPK223" s="32"/>
      <c r="OPL223" s="20"/>
      <c r="OPM223" s="18"/>
      <c r="OPN223" s="19"/>
      <c r="OPO223" s="28"/>
      <c r="OPP223" s="32"/>
      <c r="OPQ223" s="20"/>
      <c r="OPR223" s="18"/>
      <c r="OPS223" s="19"/>
      <c r="OPT223" s="28"/>
      <c r="OPU223" s="32"/>
      <c r="OPV223" s="20"/>
      <c r="OPW223" s="18"/>
      <c r="OPX223" s="19"/>
      <c r="OPY223" s="28"/>
      <c r="OPZ223" s="32"/>
      <c r="OQA223" s="20"/>
      <c r="OQB223" s="18"/>
      <c r="OQC223" s="19"/>
      <c r="OQD223" s="28"/>
      <c r="OQE223" s="32"/>
      <c r="OQF223" s="20"/>
      <c r="OQG223" s="18"/>
      <c r="OQH223" s="19"/>
      <c r="OQI223" s="28"/>
      <c r="OQJ223" s="32"/>
      <c r="OQK223" s="20"/>
      <c r="OQL223" s="18"/>
      <c r="OQM223" s="19"/>
      <c r="OQN223" s="28"/>
      <c r="OQO223" s="32"/>
      <c r="OQP223" s="20"/>
      <c r="OQQ223" s="18"/>
      <c r="OQR223" s="19"/>
      <c r="OQS223" s="28"/>
      <c r="OQT223" s="32"/>
      <c r="OQU223" s="20"/>
      <c r="OQV223" s="18"/>
      <c r="OQW223" s="19"/>
      <c r="OQX223" s="28"/>
      <c r="OQY223" s="32"/>
      <c r="OQZ223" s="20"/>
      <c r="ORA223" s="18"/>
      <c r="ORB223" s="19"/>
      <c r="ORC223" s="28"/>
      <c r="ORD223" s="32"/>
      <c r="ORE223" s="20"/>
      <c r="ORF223" s="18"/>
      <c r="ORG223" s="19"/>
      <c r="ORH223" s="28"/>
      <c r="ORI223" s="32"/>
      <c r="ORJ223" s="20"/>
      <c r="ORK223" s="18"/>
      <c r="ORL223" s="19"/>
      <c r="ORM223" s="28"/>
      <c r="ORN223" s="32"/>
      <c r="ORO223" s="20"/>
      <c r="ORP223" s="18"/>
      <c r="ORQ223" s="19"/>
      <c r="ORR223" s="28"/>
      <c r="ORS223" s="32"/>
      <c r="ORT223" s="20"/>
      <c r="ORU223" s="18"/>
      <c r="ORV223" s="19"/>
      <c r="ORW223" s="28"/>
      <c r="ORX223" s="32"/>
      <c r="ORY223" s="20"/>
      <c r="ORZ223" s="18"/>
      <c r="OSA223" s="19"/>
      <c r="OSB223" s="28"/>
      <c r="OSC223" s="32"/>
      <c r="OSD223" s="20"/>
      <c r="OSE223" s="18"/>
      <c r="OSF223" s="19"/>
      <c r="OSG223" s="28"/>
      <c r="OSH223" s="32"/>
      <c r="OSI223" s="20"/>
      <c r="OSJ223" s="18"/>
      <c r="OSK223" s="19"/>
      <c r="OSL223" s="28"/>
      <c r="OSM223" s="32"/>
      <c r="OSN223" s="20"/>
      <c r="OSO223" s="18"/>
      <c r="OSP223" s="19"/>
      <c r="OSQ223" s="28"/>
      <c r="OSR223" s="32"/>
      <c r="OSS223" s="20"/>
      <c r="OST223" s="18"/>
      <c r="OSU223" s="19"/>
      <c r="OSV223" s="28"/>
      <c r="OSW223" s="32"/>
      <c r="OSX223" s="20"/>
      <c r="OSY223" s="18"/>
      <c r="OSZ223" s="19"/>
      <c r="OTA223" s="28"/>
      <c r="OTB223" s="32"/>
      <c r="OTC223" s="20"/>
      <c r="OTD223" s="18"/>
      <c r="OTE223" s="19"/>
      <c r="OTF223" s="28"/>
      <c r="OTG223" s="32"/>
      <c r="OTH223" s="20"/>
      <c r="OTI223" s="18"/>
      <c r="OTJ223" s="19"/>
      <c r="OTK223" s="28"/>
      <c r="OTL223" s="32"/>
      <c r="OTM223" s="20"/>
      <c r="OTN223" s="18"/>
      <c r="OTO223" s="19"/>
      <c r="OTP223" s="28"/>
      <c r="OTQ223" s="32"/>
      <c r="OTR223" s="20"/>
      <c r="OTS223" s="18"/>
      <c r="OTT223" s="19"/>
      <c r="OTU223" s="28"/>
      <c r="OTV223" s="32"/>
      <c r="OTW223" s="20"/>
      <c r="OTX223" s="18"/>
      <c r="OTY223" s="19"/>
      <c r="OTZ223" s="28"/>
      <c r="OUA223" s="32"/>
      <c r="OUB223" s="20"/>
      <c r="OUC223" s="18"/>
      <c r="OUD223" s="19"/>
      <c r="OUE223" s="28"/>
      <c r="OUF223" s="32"/>
      <c r="OUG223" s="20"/>
      <c r="OUH223" s="18"/>
      <c r="OUI223" s="19"/>
      <c r="OUJ223" s="28"/>
      <c r="OUK223" s="32"/>
      <c r="OUL223" s="20"/>
      <c r="OUM223" s="18"/>
      <c r="OUN223" s="19"/>
      <c r="OUO223" s="28"/>
      <c r="OUP223" s="32"/>
      <c r="OUQ223" s="20"/>
      <c r="OUR223" s="18"/>
      <c r="OUS223" s="19"/>
      <c r="OUT223" s="28"/>
      <c r="OUU223" s="32"/>
      <c r="OUV223" s="20"/>
      <c r="OUW223" s="18"/>
      <c r="OUX223" s="19"/>
      <c r="OUY223" s="28"/>
      <c r="OUZ223" s="32"/>
      <c r="OVA223" s="20"/>
      <c r="OVB223" s="18"/>
      <c r="OVC223" s="19"/>
      <c r="OVD223" s="28"/>
      <c r="OVE223" s="32"/>
      <c r="OVF223" s="20"/>
      <c r="OVG223" s="18"/>
      <c r="OVH223" s="19"/>
      <c r="OVI223" s="28"/>
      <c r="OVJ223" s="32"/>
      <c r="OVK223" s="20"/>
      <c r="OVL223" s="18"/>
      <c r="OVM223" s="19"/>
      <c r="OVN223" s="28"/>
      <c r="OVO223" s="32"/>
      <c r="OVP223" s="20"/>
      <c r="OVQ223" s="18"/>
      <c r="OVR223" s="19"/>
      <c r="OVS223" s="28"/>
      <c r="OVT223" s="32"/>
      <c r="OVU223" s="20"/>
      <c r="OVV223" s="18"/>
      <c r="OVW223" s="19"/>
      <c r="OVX223" s="28"/>
      <c r="OVY223" s="32"/>
      <c r="OVZ223" s="20"/>
      <c r="OWA223" s="18"/>
      <c r="OWB223" s="19"/>
      <c r="OWC223" s="28"/>
      <c r="OWD223" s="32"/>
      <c r="OWE223" s="20"/>
      <c r="OWF223" s="18"/>
      <c r="OWG223" s="19"/>
      <c r="OWH223" s="28"/>
      <c r="OWI223" s="32"/>
      <c r="OWJ223" s="20"/>
      <c r="OWK223" s="18"/>
      <c r="OWL223" s="19"/>
      <c r="OWM223" s="28"/>
      <c r="OWN223" s="32"/>
      <c r="OWO223" s="20"/>
      <c r="OWP223" s="18"/>
      <c r="OWQ223" s="19"/>
      <c r="OWR223" s="28"/>
      <c r="OWS223" s="32"/>
      <c r="OWT223" s="20"/>
      <c r="OWU223" s="18"/>
      <c r="OWV223" s="19"/>
      <c r="OWW223" s="28"/>
      <c r="OWX223" s="32"/>
      <c r="OWY223" s="20"/>
      <c r="OWZ223" s="18"/>
      <c r="OXA223" s="19"/>
      <c r="OXB223" s="28"/>
      <c r="OXC223" s="32"/>
      <c r="OXD223" s="20"/>
      <c r="OXE223" s="18"/>
      <c r="OXF223" s="19"/>
      <c r="OXG223" s="28"/>
      <c r="OXH223" s="32"/>
      <c r="OXI223" s="20"/>
      <c r="OXJ223" s="18"/>
      <c r="OXK223" s="19"/>
      <c r="OXL223" s="28"/>
      <c r="OXM223" s="32"/>
      <c r="OXN223" s="20"/>
      <c r="OXO223" s="18"/>
      <c r="OXP223" s="19"/>
      <c r="OXQ223" s="28"/>
      <c r="OXR223" s="32"/>
      <c r="OXS223" s="20"/>
      <c r="OXT223" s="18"/>
      <c r="OXU223" s="19"/>
      <c r="OXV223" s="28"/>
      <c r="OXW223" s="32"/>
      <c r="OXX223" s="20"/>
      <c r="OXY223" s="18"/>
      <c r="OXZ223" s="19"/>
      <c r="OYA223" s="28"/>
      <c r="OYB223" s="32"/>
      <c r="OYC223" s="20"/>
      <c r="OYD223" s="18"/>
      <c r="OYE223" s="19"/>
      <c r="OYF223" s="28"/>
      <c r="OYG223" s="32"/>
      <c r="OYH223" s="20"/>
      <c r="OYI223" s="18"/>
      <c r="OYJ223" s="19"/>
      <c r="OYK223" s="28"/>
      <c r="OYL223" s="32"/>
      <c r="OYM223" s="20"/>
      <c r="OYN223" s="18"/>
      <c r="OYO223" s="19"/>
      <c r="OYP223" s="28"/>
      <c r="OYQ223" s="32"/>
      <c r="OYR223" s="20"/>
      <c r="OYS223" s="18"/>
      <c r="OYT223" s="19"/>
      <c r="OYU223" s="28"/>
      <c r="OYV223" s="32"/>
      <c r="OYW223" s="20"/>
      <c r="OYX223" s="18"/>
      <c r="OYY223" s="19"/>
      <c r="OYZ223" s="28"/>
      <c r="OZA223" s="32"/>
      <c r="OZB223" s="20"/>
      <c r="OZC223" s="18"/>
      <c r="OZD223" s="19"/>
      <c r="OZE223" s="28"/>
      <c r="OZF223" s="32"/>
      <c r="OZG223" s="20"/>
      <c r="OZH223" s="18"/>
      <c r="OZI223" s="19"/>
      <c r="OZJ223" s="28"/>
      <c r="OZK223" s="32"/>
      <c r="OZL223" s="20"/>
      <c r="OZM223" s="18"/>
      <c r="OZN223" s="19"/>
      <c r="OZO223" s="28"/>
      <c r="OZP223" s="32"/>
      <c r="OZQ223" s="20"/>
      <c r="OZR223" s="18"/>
      <c r="OZS223" s="19"/>
      <c r="OZT223" s="28"/>
      <c r="OZU223" s="32"/>
      <c r="OZV223" s="20"/>
      <c r="OZW223" s="18"/>
      <c r="OZX223" s="19"/>
      <c r="OZY223" s="28"/>
      <c r="OZZ223" s="32"/>
      <c r="PAA223" s="20"/>
      <c r="PAB223" s="18"/>
      <c r="PAC223" s="19"/>
      <c r="PAD223" s="28"/>
      <c r="PAE223" s="32"/>
      <c r="PAF223" s="20"/>
      <c r="PAG223" s="18"/>
      <c r="PAH223" s="19"/>
      <c r="PAI223" s="28"/>
      <c r="PAJ223" s="32"/>
      <c r="PAK223" s="20"/>
      <c r="PAL223" s="18"/>
      <c r="PAM223" s="19"/>
      <c r="PAN223" s="28"/>
      <c r="PAO223" s="32"/>
      <c r="PAP223" s="20"/>
      <c r="PAQ223" s="18"/>
      <c r="PAR223" s="19"/>
      <c r="PAS223" s="28"/>
      <c r="PAT223" s="32"/>
      <c r="PAU223" s="20"/>
      <c r="PAV223" s="18"/>
      <c r="PAW223" s="19"/>
      <c r="PAX223" s="28"/>
      <c r="PAY223" s="32"/>
      <c r="PAZ223" s="20"/>
      <c r="PBA223" s="18"/>
      <c r="PBB223" s="19"/>
      <c r="PBC223" s="28"/>
      <c r="PBD223" s="32"/>
      <c r="PBE223" s="20"/>
      <c r="PBF223" s="18"/>
      <c r="PBG223" s="19"/>
      <c r="PBH223" s="28"/>
      <c r="PBI223" s="32"/>
      <c r="PBJ223" s="20"/>
      <c r="PBK223" s="18"/>
      <c r="PBL223" s="19"/>
      <c r="PBM223" s="28"/>
      <c r="PBN223" s="32"/>
      <c r="PBO223" s="20"/>
      <c r="PBP223" s="18"/>
      <c r="PBQ223" s="19"/>
      <c r="PBR223" s="28"/>
      <c r="PBS223" s="32"/>
      <c r="PBT223" s="20"/>
      <c r="PBU223" s="18"/>
      <c r="PBV223" s="19"/>
      <c r="PBW223" s="28"/>
      <c r="PBX223" s="32"/>
      <c r="PBY223" s="20"/>
      <c r="PBZ223" s="18"/>
      <c r="PCA223" s="19"/>
      <c r="PCB223" s="28"/>
      <c r="PCC223" s="32"/>
      <c r="PCD223" s="20"/>
      <c r="PCE223" s="18"/>
      <c r="PCF223" s="19"/>
      <c r="PCG223" s="28"/>
      <c r="PCH223" s="32"/>
      <c r="PCI223" s="20"/>
      <c r="PCJ223" s="18"/>
      <c r="PCK223" s="19"/>
      <c r="PCL223" s="28"/>
      <c r="PCM223" s="32"/>
      <c r="PCN223" s="20"/>
      <c r="PCO223" s="18"/>
      <c r="PCP223" s="19"/>
      <c r="PCQ223" s="28"/>
      <c r="PCR223" s="32"/>
      <c r="PCS223" s="20"/>
      <c r="PCT223" s="18"/>
      <c r="PCU223" s="19"/>
      <c r="PCV223" s="28"/>
      <c r="PCW223" s="32"/>
      <c r="PCX223" s="20"/>
      <c r="PCY223" s="18"/>
      <c r="PCZ223" s="19"/>
      <c r="PDA223" s="28"/>
      <c r="PDB223" s="32"/>
      <c r="PDC223" s="20"/>
      <c r="PDD223" s="18"/>
      <c r="PDE223" s="19"/>
      <c r="PDF223" s="28"/>
      <c r="PDG223" s="32"/>
      <c r="PDH223" s="20"/>
      <c r="PDI223" s="18"/>
      <c r="PDJ223" s="19"/>
      <c r="PDK223" s="28"/>
      <c r="PDL223" s="32"/>
      <c r="PDM223" s="20"/>
      <c r="PDN223" s="18"/>
      <c r="PDO223" s="19"/>
      <c r="PDP223" s="28"/>
      <c r="PDQ223" s="32"/>
      <c r="PDR223" s="20"/>
      <c r="PDS223" s="18"/>
      <c r="PDT223" s="19"/>
      <c r="PDU223" s="28"/>
      <c r="PDV223" s="32"/>
      <c r="PDW223" s="20"/>
      <c r="PDX223" s="18"/>
      <c r="PDY223" s="19"/>
      <c r="PDZ223" s="28"/>
      <c r="PEA223" s="32"/>
      <c r="PEB223" s="20"/>
      <c r="PEC223" s="18"/>
      <c r="PED223" s="19"/>
      <c r="PEE223" s="28"/>
      <c r="PEF223" s="32"/>
      <c r="PEG223" s="20"/>
      <c r="PEH223" s="18"/>
      <c r="PEI223" s="19"/>
      <c r="PEJ223" s="28"/>
      <c r="PEK223" s="32"/>
      <c r="PEL223" s="20"/>
      <c r="PEM223" s="18"/>
      <c r="PEN223" s="19"/>
      <c r="PEO223" s="28"/>
      <c r="PEP223" s="32"/>
      <c r="PEQ223" s="20"/>
      <c r="PER223" s="18"/>
      <c r="PES223" s="19"/>
      <c r="PET223" s="28"/>
      <c r="PEU223" s="32"/>
      <c r="PEV223" s="20"/>
      <c r="PEW223" s="18"/>
      <c r="PEX223" s="19"/>
      <c r="PEY223" s="28"/>
      <c r="PEZ223" s="32"/>
      <c r="PFA223" s="20"/>
      <c r="PFB223" s="18"/>
      <c r="PFC223" s="19"/>
      <c r="PFD223" s="28"/>
      <c r="PFE223" s="32"/>
      <c r="PFF223" s="20"/>
      <c r="PFG223" s="18"/>
      <c r="PFH223" s="19"/>
      <c r="PFI223" s="28"/>
      <c r="PFJ223" s="32"/>
      <c r="PFK223" s="20"/>
      <c r="PFL223" s="18"/>
      <c r="PFM223" s="19"/>
      <c r="PFN223" s="28"/>
      <c r="PFO223" s="32"/>
      <c r="PFP223" s="20"/>
      <c r="PFQ223" s="18"/>
      <c r="PFR223" s="19"/>
      <c r="PFS223" s="28"/>
      <c r="PFT223" s="32"/>
      <c r="PFU223" s="20"/>
      <c r="PFV223" s="18"/>
      <c r="PFW223" s="19"/>
      <c r="PFX223" s="28"/>
      <c r="PFY223" s="32"/>
      <c r="PFZ223" s="20"/>
      <c r="PGA223" s="18"/>
      <c r="PGB223" s="19"/>
      <c r="PGC223" s="28"/>
      <c r="PGD223" s="32"/>
      <c r="PGE223" s="20"/>
      <c r="PGF223" s="18"/>
      <c r="PGG223" s="19"/>
      <c r="PGH223" s="28"/>
      <c r="PGI223" s="32"/>
      <c r="PGJ223" s="20"/>
      <c r="PGK223" s="18"/>
      <c r="PGL223" s="19"/>
      <c r="PGM223" s="28"/>
      <c r="PGN223" s="32"/>
      <c r="PGO223" s="20"/>
      <c r="PGP223" s="18"/>
      <c r="PGQ223" s="19"/>
      <c r="PGR223" s="28"/>
      <c r="PGS223" s="32"/>
      <c r="PGT223" s="20"/>
      <c r="PGU223" s="18"/>
      <c r="PGV223" s="19"/>
      <c r="PGW223" s="28"/>
      <c r="PGX223" s="32"/>
      <c r="PGY223" s="20"/>
      <c r="PGZ223" s="18"/>
      <c r="PHA223" s="19"/>
      <c r="PHB223" s="28"/>
      <c r="PHC223" s="32"/>
      <c r="PHD223" s="20"/>
      <c r="PHE223" s="18"/>
      <c r="PHF223" s="19"/>
      <c r="PHG223" s="28"/>
      <c r="PHH223" s="32"/>
      <c r="PHI223" s="20"/>
      <c r="PHJ223" s="18"/>
      <c r="PHK223" s="19"/>
      <c r="PHL223" s="28"/>
      <c r="PHM223" s="32"/>
      <c r="PHN223" s="20"/>
      <c r="PHO223" s="18"/>
      <c r="PHP223" s="19"/>
      <c r="PHQ223" s="28"/>
      <c r="PHR223" s="32"/>
      <c r="PHS223" s="20"/>
      <c r="PHT223" s="18"/>
      <c r="PHU223" s="19"/>
      <c r="PHV223" s="28"/>
      <c r="PHW223" s="32"/>
      <c r="PHX223" s="20"/>
      <c r="PHY223" s="18"/>
      <c r="PHZ223" s="19"/>
      <c r="PIA223" s="28"/>
      <c r="PIB223" s="32"/>
      <c r="PIC223" s="20"/>
      <c r="PID223" s="18"/>
      <c r="PIE223" s="19"/>
      <c r="PIF223" s="28"/>
      <c r="PIG223" s="32"/>
      <c r="PIH223" s="20"/>
      <c r="PII223" s="18"/>
      <c r="PIJ223" s="19"/>
      <c r="PIK223" s="28"/>
      <c r="PIL223" s="32"/>
      <c r="PIM223" s="20"/>
      <c r="PIN223" s="18"/>
      <c r="PIO223" s="19"/>
      <c r="PIP223" s="28"/>
      <c r="PIQ223" s="32"/>
      <c r="PIR223" s="20"/>
      <c r="PIS223" s="18"/>
      <c r="PIT223" s="19"/>
      <c r="PIU223" s="28"/>
      <c r="PIV223" s="32"/>
      <c r="PIW223" s="20"/>
      <c r="PIX223" s="18"/>
      <c r="PIY223" s="19"/>
      <c r="PIZ223" s="28"/>
      <c r="PJA223" s="32"/>
      <c r="PJB223" s="20"/>
      <c r="PJC223" s="18"/>
      <c r="PJD223" s="19"/>
      <c r="PJE223" s="28"/>
      <c r="PJF223" s="32"/>
      <c r="PJG223" s="20"/>
      <c r="PJH223" s="18"/>
      <c r="PJI223" s="19"/>
      <c r="PJJ223" s="28"/>
      <c r="PJK223" s="32"/>
      <c r="PJL223" s="20"/>
      <c r="PJM223" s="18"/>
      <c r="PJN223" s="19"/>
      <c r="PJO223" s="28"/>
      <c r="PJP223" s="32"/>
      <c r="PJQ223" s="20"/>
      <c r="PJR223" s="18"/>
      <c r="PJS223" s="19"/>
      <c r="PJT223" s="28"/>
      <c r="PJU223" s="32"/>
      <c r="PJV223" s="20"/>
      <c r="PJW223" s="18"/>
      <c r="PJX223" s="19"/>
      <c r="PJY223" s="28"/>
      <c r="PJZ223" s="32"/>
      <c r="PKA223" s="20"/>
      <c r="PKB223" s="18"/>
      <c r="PKC223" s="19"/>
      <c r="PKD223" s="28"/>
      <c r="PKE223" s="32"/>
      <c r="PKF223" s="20"/>
      <c r="PKG223" s="18"/>
      <c r="PKH223" s="19"/>
      <c r="PKI223" s="28"/>
      <c r="PKJ223" s="32"/>
      <c r="PKK223" s="20"/>
      <c r="PKL223" s="18"/>
      <c r="PKM223" s="19"/>
      <c r="PKN223" s="28"/>
      <c r="PKO223" s="32"/>
      <c r="PKP223" s="20"/>
      <c r="PKQ223" s="18"/>
      <c r="PKR223" s="19"/>
      <c r="PKS223" s="28"/>
      <c r="PKT223" s="32"/>
      <c r="PKU223" s="20"/>
      <c r="PKV223" s="18"/>
      <c r="PKW223" s="19"/>
      <c r="PKX223" s="28"/>
      <c r="PKY223" s="32"/>
      <c r="PKZ223" s="20"/>
      <c r="PLA223" s="18"/>
      <c r="PLB223" s="19"/>
      <c r="PLC223" s="28"/>
      <c r="PLD223" s="32"/>
      <c r="PLE223" s="20"/>
      <c r="PLF223" s="18"/>
      <c r="PLG223" s="19"/>
      <c r="PLH223" s="28"/>
      <c r="PLI223" s="32"/>
      <c r="PLJ223" s="20"/>
      <c r="PLK223" s="18"/>
      <c r="PLL223" s="19"/>
      <c r="PLM223" s="28"/>
      <c r="PLN223" s="32"/>
      <c r="PLO223" s="20"/>
      <c r="PLP223" s="18"/>
      <c r="PLQ223" s="19"/>
      <c r="PLR223" s="28"/>
      <c r="PLS223" s="32"/>
      <c r="PLT223" s="20"/>
      <c r="PLU223" s="18"/>
      <c r="PLV223" s="19"/>
      <c r="PLW223" s="28"/>
      <c r="PLX223" s="32"/>
      <c r="PLY223" s="20"/>
      <c r="PLZ223" s="18"/>
      <c r="PMA223" s="19"/>
      <c r="PMB223" s="28"/>
      <c r="PMC223" s="32"/>
      <c r="PMD223" s="20"/>
      <c r="PME223" s="18"/>
      <c r="PMF223" s="19"/>
      <c r="PMG223" s="28"/>
      <c r="PMH223" s="32"/>
      <c r="PMI223" s="20"/>
      <c r="PMJ223" s="18"/>
      <c r="PMK223" s="19"/>
      <c r="PML223" s="28"/>
      <c r="PMM223" s="32"/>
      <c r="PMN223" s="20"/>
      <c r="PMO223" s="18"/>
      <c r="PMP223" s="19"/>
      <c r="PMQ223" s="28"/>
      <c r="PMR223" s="32"/>
      <c r="PMS223" s="20"/>
      <c r="PMT223" s="18"/>
      <c r="PMU223" s="19"/>
      <c r="PMV223" s="28"/>
      <c r="PMW223" s="32"/>
      <c r="PMX223" s="20"/>
      <c r="PMY223" s="18"/>
      <c r="PMZ223" s="19"/>
      <c r="PNA223" s="28"/>
      <c r="PNB223" s="32"/>
      <c r="PNC223" s="20"/>
      <c r="PND223" s="18"/>
      <c r="PNE223" s="19"/>
      <c r="PNF223" s="28"/>
      <c r="PNG223" s="32"/>
      <c r="PNH223" s="20"/>
      <c r="PNI223" s="18"/>
      <c r="PNJ223" s="19"/>
      <c r="PNK223" s="28"/>
      <c r="PNL223" s="32"/>
      <c r="PNM223" s="20"/>
      <c r="PNN223" s="18"/>
      <c r="PNO223" s="19"/>
      <c r="PNP223" s="28"/>
      <c r="PNQ223" s="32"/>
      <c r="PNR223" s="20"/>
      <c r="PNS223" s="18"/>
      <c r="PNT223" s="19"/>
      <c r="PNU223" s="28"/>
      <c r="PNV223" s="32"/>
      <c r="PNW223" s="20"/>
      <c r="PNX223" s="18"/>
      <c r="PNY223" s="19"/>
      <c r="PNZ223" s="28"/>
      <c r="POA223" s="32"/>
      <c r="POB223" s="20"/>
      <c r="POC223" s="18"/>
      <c r="POD223" s="19"/>
      <c r="POE223" s="28"/>
      <c r="POF223" s="32"/>
      <c r="POG223" s="20"/>
      <c r="POH223" s="18"/>
      <c r="POI223" s="19"/>
      <c r="POJ223" s="28"/>
      <c r="POK223" s="32"/>
      <c r="POL223" s="20"/>
      <c r="POM223" s="18"/>
      <c r="PON223" s="19"/>
      <c r="POO223" s="28"/>
      <c r="POP223" s="32"/>
      <c r="POQ223" s="20"/>
      <c r="POR223" s="18"/>
      <c r="POS223" s="19"/>
      <c r="POT223" s="28"/>
      <c r="POU223" s="32"/>
      <c r="POV223" s="20"/>
      <c r="POW223" s="18"/>
      <c r="POX223" s="19"/>
      <c r="POY223" s="28"/>
      <c r="POZ223" s="32"/>
      <c r="PPA223" s="20"/>
      <c r="PPB223" s="18"/>
      <c r="PPC223" s="19"/>
      <c r="PPD223" s="28"/>
      <c r="PPE223" s="32"/>
      <c r="PPF223" s="20"/>
      <c r="PPG223" s="18"/>
      <c r="PPH223" s="19"/>
      <c r="PPI223" s="28"/>
      <c r="PPJ223" s="32"/>
      <c r="PPK223" s="20"/>
      <c r="PPL223" s="18"/>
      <c r="PPM223" s="19"/>
      <c r="PPN223" s="28"/>
      <c r="PPO223" s="32"/>
      <c r="PPP223" s="20"/>
      <c r="PPQ223" s="18"/>
      <c r="PPR223" s="19"/>
      <c r="PPS223" s="28"/>
      <c r="PPT223" s="32"/>
      <c r="PPU223" s="20"/>
      <c r="PPV223" s="18"/>
      <c r="PPW223" s="19"/>
      <c r="PPX223" s="28"/>
      <c r="PPY223" s="32"/>
      <c r="PPZ223" s="20"/>
      <c r="PQA223" s="18"/>
      <c r="PQB223" s="19"/>
      <c r="PQC223" s="28"/>
      <c r="PQD223" s="32"/>
      <c r="PQE223" s="20"/>
      <c r="PQF223" s="18"/>
      <c r="PQG223" s="19"/>
      <c r="PQH223" s="28"/>
      <c r="PQI223" s="32"/>
      <c r="PQJ223" s="20"/>
      <c r="PQK223" s="18"/>
      <c r="PQL223" s="19"/>
      <c r="PQM223" s="28"/>
      <c r="PQN223" s="32"/>
      <c r="PQO223" s="20"/>
      <c r="PQP223" s="18"/>
      <c r="PQQ223" s="19"/>
      <c r="PQR223" s="28"/>
      <c r="PQS223" s="32"/>
      <c r="PQT223" s="20"/>
      <c r="PQU223" s="18"/>
      <c r="PQV223" s="19"/>
      <c r="PQW223" s="28"/>
      <c r="PQX223" s="32"/>
      <c r="PQY223" s="20"/>
      <c r="PQZ223" s="18"/>
      <c r="PRA223" s="19"/>
      <c r="PRB223" s="28"/>
      <c r="PRC223" s="32"/>
      <c r="PRD223" s="20"/>
      <c r="PRE223" s="18"/>
      <c r="PRF223" s="19"/>
      <c r="PRG223" s="28"/>
      <c r="PRH223" s="32"/>
      <c r="PRI223" s="20"/>
      <c r="PRJ223" s="18"/>
      <c r="PRK223" s="19"/>
      <c r="PRL223" s="28"/>
      <c r="PRM223" s="32"/>
      <c r="PRN223" s="20"/>
      <c r="PRO223" s="18"/>
      <c r="PRP223" s="19"/>
      <c r="PRQ223" s="28"/>
      <c r="PRR223" s="32"/>
      <c r="PRS223" s="20"/>
      <c r="PRT223" s="18"/>
      <c r="PRU223" s="19"/>
      <c r="PRV223" s="28"/>
      <c r="PRW223" s="32"/>
      <c r="PRX223" s="20"/>
      <c r="PRY223" s="18"/>
      <c r="PRZ223" s="19"/>
      <c r="PSA223" s="28"/>
      <c r="PSB223" s="32"/>
      <c r="PSC223" s="20"/>
      <c r="PSD223" s="18"/>
      <c r="PSE223" s="19"/>
      <c r="PSF223" s="28"/>
      <c r="PSG223" s="32"/>
      <c r="PSH223" s="20"/>
      <c r="PSI223" s="18"/>
      <c r="PSJ223" s="19"/>
      <c r="PSK223" s="28"/>
      <c r="PSL223" s="32"/>
      <c r="PSM223" s="20"/>
      <c r="PSN223" s="18"/>
      <c r="PSO223" s="19"/>
      <c r="PSP223" s="28"/>
      <c r="PSQ223" s="32"/>
      <c r="PSR223" s="20"/>
      <c r="PSS223" s="18"/>
      <c r="PST223" s="19"/>
      <c r="PSU223" s="28"/>
      <c r="PSV223" s="32"/>
      <c r="PSW223" s="20"/>
      <c r="PSX223" s="18"/>
      <c r="PSY223" s="19"/>
      <c r="PSZ223" s="28"/>
      <c r="PTA223" s="32"/>
      <c r="PTB223" s="20"/>
      <c r="PTC223" s="18"/>
      <c r="PTD223" s="19"/>
      <c r="PTE223" s="28"/>
      <c r="PTF223" s="32"/>
      <c r="PTG223" s="20"/>
      <c r="PTH223" s="18"/>
      <c r="PTI223" s="19"/>
      <c r="PTJ223" s="28"/>
      <c r="PTK223" s="32"/>
      <c r="PTL223" s="20"/>
      <c r="PTM223" s="18"/>
      <c r="PTN223" s="19"/>
      <c r="PTO223" s="28"/>
      <c r="PTP223" s="32"/>
      <c r="PTQ223" s="20"/>
      <c r="PTR223" s="18"/>
      <c r="PTS223" s="19"/>
      <c r="PTT223" s="28"/>
      <c r="PTU223" s="32"/>
      <c r="PTV223" s="20"/>
      <c r="PTW223" s="18"/>
      <c r="PTX223" s="19"/>
      <c r="PTY223" s="28"/>
      <c r="PTZ223" s="32"/>
      <c r="PUA223" s="20"/>
      <c r="PUB223" s="18"/>
      <c r="PUC223" s="19"/>
      <c r="PUD223" s="28"/>
      <c r="PUE223" s="32"/>
      <c r="PUF223" s="20"/>
      <c r="PUG223" s="18"/>
      <c r="PUH223" s="19"/>
      <c r="PUI223" s="28"/>
      <c r="PUJ223" s="32"/>
      <c r="PUK223" s="20"/>
      <c r="PUL223" s="18"/>
      <c r="PUM223" s="19"/>
      <c r="PUN223" s="28"/>
      <c r="PUO223" s="32"/>
      <c r="PUP223" s="20"/>
      <c r="PUQ223" s="18"/>
      <c r="PUR223" s="19"/>
      <c r="PUS223" s="28"/>
      <c r="PUT223" s="32"/>
      <c r="PUU223" s="20"/>
      <c r="PUV223" s="18"/>
      <c r="PUW223" s="19"/>
      <c r="PUX223" s="28"/>
      <c r="PUY223" s="32"/>
      <c r="PUZ223" s="20"/>
      <c r="PVA223" s="18"/>
      <c r="PVB223" s="19"/>
      <c r="PVC223" s="28"/>
      <c r="PVD223" s="32"/>
      <c r="PVE223" s="20"/>
      <c r="PVF223" s="18"/>
      <c r="PVG223" s="19"/>
      <c r="PVH223" s="28"/>
      <c r="PVI223" s="32"/>
      <c r="PVJ223" s="20"/>
      <c r="PVK223" s="18"/>
      <c r="PVL223" s="19"/>
      <c r="PVM223" s="28"/>
      <c r="PVN223" s="32"/>
      <c r="PVO223" s="20"/>
      <c r="PVP223" s="18"/>
      <c r="PVQ223" s="19"/>
      <c r="PVR223" s="28"/>
      <c r="PVS223" s="32"/>
      <c r="PVT223" s="20"/>
      <c r="PVU223" s="18"/>
      <c r="PVV223" s="19"/>
      <c r="PVW223" s="28"/>
      <c r="PVX223" s="32"/>
      <c r="PVY223" s="20"/>
      <c r="PVZ223" s="18"/>
      <c r="PWA223" s="19"/>
      <c r="PWB223" s="28"/>
      <c r="PWC223" s="32"/>
      <c r="PWD223" s="20"/>
      <c r="PWE223" s="18"/>
      <c r="PWF223" s="19"/>
      <c r="PWG223" s="28"/>
      <c r="PWH223" s="32"/>
      <c r="PWI223" s="20"/>
      <c r="PWJ223" s="18"/>
      <c r="PWK223" s="19"/>
      <c r="PWL223" s="28"/>
      <c r="PWM223" s="32"/>
      <c r="PWN223" s="20"/>
      <c r="PWO223" s="18"/>
      <c r="PWP223" s="19"/>
      <c r="PWQ223" s="28"/>
      <c r="PWR223" s="32"/>
      <c r="PWS223" s="20"/>
      <c r="PWT223" s="18"/>
      <c r="PWU223" s="19"/>
      <c r="PWV223" s="28"/>
      <c r="PWW223" s="32"/>
      <c r="PWX223" s="20"/>
      <c r="PWY223" s="18"/>
      <c r="PWZ223" s="19"/>
      <c r="PXA223" s="28"/>
      <c r="PXB223" s="32"/>
      <c r="PXC223" s="20"/>
      <c r="PXD223" s="18"/>
      <c r="PXE223" s="19"/>
      <c r="PXF223" s="28"/>
      <c r="PXG223" s="32"/>
      <c r="PXH223" s="20"/>
      <c r="PXI223" s="18"/>
      <c r="PXJ223" s="19"/>
      <c r="PXK223" s="28"/>
      <c r="PXL223" s="32"/>
      <c r="PXM223" s="20"/>
      <c r="PXN223" s="18"/>
      <c r="PXO223" s="19"/>
      <c r="PXP223" s="28"/>
      <c r="PXQ223" s="32"/>
      <c r="PXR223" s="20"/>
      <c r="PXS223" s="18"/>
      <c r="PXT223" s="19"/>
      <c r="PXU223" s="28"/>
      <c r="PXV223" s="32"/>
      <c r="PXW223" s="20"/>
      <c r="PXX223" s="18"/>
      <c r="PXY223" s="19"/>
      <c r="PXZ223" s="28"/>
      <c r="PYA223" s="32"/>
      <c r="PYB223" s="20"/>
      <c r="PYC223" s="18"/>
      <c r="PYD223" s="19"/>
      <c r="PYE223" s="28"/>
      <c r="PYF223" s="32"/>
      <c r="PYG223" s="20"/>
      <c r="PYH223" s="18"/>
      <c r="PYI223" s="19"/>
      <c r="PYJ223" s="28"/>
      <c r="PYK223" s="32"/>
      <c r="PYL223" s="20"/>
      <c r="PYM223" s="18"/>
      <c r="PYN223" s="19"/>
      <c r="PYO223" s="28"/>
      <c r="PYP223" s="32"/>
      <c r="PYQ223" s="20"/>
      <c r="PYR223" s="18"/>
      <c r="PYS223" s="19"/>
      <c r="PYT223" s="28"/>
      <c r="PYU223" s="32"/>
      <c r="PYV223" s="20"/>
      <c r="PYW223" s="18"/>
      <c r="PYX223" s="19"/>
      <c r="PYY223" s="28"/>
      <c r="PYZ223" s="32"/>
      <c r="PZA223" s="20"/>
      <c r="PZB223" s="18"/>
      <c r="PZC223" s="19"/>
      <c r="PZD223" s="28"/>
      <c r="PZE223" s="32"/>
      <c r="PZF223" s="20"/>
      <c r="PZG223" s="18"/>
      <c r="PZH223" s="19"/>
      <c r="PZI223" s="28"/>
      <c r="PZJ223" s="32"/>
      <c r="PZK223" s="20"/>
      <c r="PZL223" s="18"/>
      <c r="PZM223" s="19"/>
      <c r="PZN223" s="28"/>
      <c r="PZO223" s="32"/>
      <c r="PZP223" s="20"/>
      <c r="PZQ223" s="18"/>
      <c r="PZR223" s="19"/>
      <c r="PZS223" s="28"/>
      <c r="PZT223" s="32"/>
      <c r="PZU223" s="20"/>
      <c r="PZV223" s="18"/>
      <c r="PZW223" s="19"/>
      <c r="PZX223" s="28"/>
      <c r="PZY223" s="32"/>
      <c r="PZZ223" s="20"/>
      <c r="QAA223" s="18"/>
      <c r="QAB223" s="19"/>
      <c r="QAC223" s="28"/>
      <c r="QAD223" s="32"/>
      <c r="QAE223" s="20"/>
      <c r="QAF223" s="18"/>
      <c r="QAG223" s="19"/>
      <c r="QAH223" s="28"/>
      <c r="QAI223" s="32"/>
      <c r="QAJ223" s="20"/>
      <c r="QAK223" s="18"/>
      <c r="QAL223" s="19"/>
      <c r="QAM223" s="28"/>
      <c r="QAN223" s="32"/>
      <c r="QAO223" s="20"/>
      <c r="QAP223" s="18"/>
      <c r="QAQ223" s="19"/>
      <c r="QAR223" s="28"/>
      <c r="QAS223" s="32"/>
      <c r="QAT223" s="20"/>
      <c r="QAU223" s="18"/>
      <c r="QAV223" s="19"/>
      <c r="QAW223" s="28"/>
      <c r="QAX223" s="32"/>
      <c r="QAY223" s="20"/>
      <c r="QAZ223" s="18"/>
      <c r="QBA223" s="19"/>
      <c r="QBB223" s="28"/>
      <c r="QBC223" s="32"/>
      <c r="QBD223" s="20"/>
      <c r="QBE223" s="18"/>
      <c r="QBF223" s="19"/>
      <c r="QBG223" s="28"/>
      <c r="QBH223" s="32"/>
      <c r="QBI223" s="20"/>
      <c r="QBJ223" s="18"/>
      <c r="QBK223" s="19"/>
      <c r="QBL223" s="28"/>
      <c r="QBM223" s="32"/>
      <c r="QBN223" s="20"/>
      <c r="QBO223" s="18"/>
      <c r="QBP223" s="19"/>
      <c r="QBQ223" s="28"/>
      <c r="QBR223" s="32"/>
      <c r="QBS223" s="20"/>
      <c r="QBT223" s="18"/>
      <c r="QBU223" s="19"/>
      <c r="QBV223" s="28"/>
      <c r="QBW223" s="32"/>
      <c r="QBX223" s="20"/>
      <c r="QBY223" s="18"/>
      <c r="QBZ223" s="19"/>
      <c r="QCA223" s="28"/>
      <c r="QCB223" s="32"/>
      <c r="QCC223" s="20"/>
      <c r="QCD223" s="18"/>
      <c r="QCE223" s="19"/>
      <c r="QCF223" s="28"/>
      <c r="QCG223" s="32"/>
      <c r="QCH223" s="20"/>
      <c r="QCI223" s="18"/>
      <c r="QCJ223" s="19"/>
      <c r="QCK223" s="28"/>
      <c r="QCL223" s="32"/>
      <c r="QCM223" s="20"/>
      <c r="QCN223" s="18"/>
      <c r="QCO223" s="19"/>
      <c r="QCP223" s="28"/>
      <c r="QCQ223" s="32"/>
      <c r="QCR223" s="20"/>
      <c r="QCS223" s="18"/>
      <c r="QCT223" s="19"/>
      <c r="QCU223" s="28"/>
      <c r="QCV223" s="32"/>
      <c r="QCW223" s="20"/>
      <c r="QCX223" s="18"/>
      <c r="QCY223" s="19"/>
      <c r="QCZ223" s="28"/>
      <c r="QDA223" s="32"/>
      <c r="QDB223" s="20"/>
      <c r="QDC223" s="18"/>
      <c r="QDD223" s="19"/>
      <c r="QDE223" s="28"/>
      <c r="QDF223" s="32"/>
      <c r="QDG223" s="20"/>
      <c r="QDH223" s="18"/>
      <c r="QDI223" s="19"/>
      <c r="QDJ223" s="28"/>
      <c r="QDK223" s="32"/>
      <c r="QDL223" s="20"/>
      <c r="QDM223" s="18"/>
      <c r="QDN223" s="19"/>
      <c r="QDO223" s="28"/>
      <c r="QDP223" s="32"/>
      <c r="QDQ223" s="20"/>
      <c r="QDR223" s="18"/>
      <c r="QDS223" s="19"/>
      <c r="QDT223" s="28"/>
      <c r="QDU223" s="32"/>
      <c r="QDV223" s="20"/>
      <c r="QDW223" s="18"/>
      <c r="QDX223" s="19"/>
      <c r="QDY223" s="28"/>
      <c r="QDZ223" s="32"/>
      <c r="QEA223" s="20"/>
      <c r="QEB223" s="18"/>
      <c r="QEC223" s="19"/>
      <c r="QED223" s="28"/>
      <c r="QEE223" s="32"/>
      <c r="QEF223" s="20"/>
      <c r="QEG223" s="18"/>
      <c r="QEH223" s="19"/>
      <c r="QEI223" s="28"/>
      <c r="QEJ223" s="32"/>
      <c r="QEK223" s="20"/>
      <c r="QEL223" s="18"/>
      <c r="QEM223" s="19"/>
      <c r="QEN223" s="28"/>
      <c r="QEO223" s="32"/>
      <c r="QEP223" s="20"/>
      <c r="QEQ223" s="18"/>
      <c r="QER223" s="19"/>
      <c r="QES223" s="28"/>
      <c r="QET223" s="32"/>
      <c r="QEU223" s="20"/>
      <c r="QEV223" s="18"/>
      <c r="QEW223" s="19"/>
      <c r="QEX223" s="28"/>
      <c r="QEY223" s="32"/>
      <c r="QEZ223" s="20"/>
      <c r="QFA223" s="18"/>
      <c r="QFB223" s="19"/>
      <c r="QFC223" s="28"/>
      <c r="QFD223" s="32"/>
      <c r="QFE223" s="20"/>
      <c r="QFF223" s="18"/>
      <c r="QFG223" s="19"/>
      <c r="QFH223" s="28"/>
      <c r="QFI223" s="32"/>
      <c r="QFJ223" s="20"/>
      <c r="QFK223" s="18"/>
      <c r="QFL223" s="19"/>
      <c r="QFM223" s="28"/>
      <c r="QFN223" s="32"/>
      <c r="QFO223" s="20"/>
      <c r="QFP223" s="18"/>
      <c r="QFQ223" s="19"/>
      <c r="QFR223" s="28"/>
      <c r="QFS223" s="32"/>
      <c r="QFT223" s="20"/>
      <c r="QFU223" s="18"/>
      <c r="QFV223" s="19"/>
      <c r="QFW223" s="28"/>
      <c r="QFX223" s="32"/>
      <c r="QFY223" s="20"/>
      <c r="QFZ223" s="18"/>
      <c r="QGA223" s="19"/>
      <c r="QGB223" s="28"/>
      <c r="QGC223" s="32"/>
      <c r="QGD223" s="20"/>
      <c r="QGE223" s="18"/>
      <c r="QGF223" s="19"/>
      <c r="QGG223" s="28"/>
      <c r="QGH223" s="32"/>
      <c r="QGI223" s="20"/>
      <c r="QGJ223" s="18"/>
      <c r="QGK223" s="19"/>
      <c r="QGL223" s="28"/>
      <c r="QGM223" s="32"/>
      <c r="QGN223" s="20"/>
      <c r="QGO223" s="18"/>
      <c r="QGP223" s="19"/>
      <c r="QGQ223" s="28"/>
      <c r="QGR223" s="32"/>
      <c r="QGS223" s="20"/>
      <c r="QGT223" s="18"/>
      <c r="QGU223" s="19"/>
      <c r="QGV223" s="28"/>
      <c r="QGW223" s="32"/>
      <c r="QGX223" s="20"/>
      <c r="QGY223" s="18"/>
      <c r="QGZ223" s="19"/>
      <c r="QHA223" s="28"/>
      <c r="QHB223" s="32"/>
      <c r="QHC223" s="20"/>
      <c r="QHD223" s="18"/>
      <c r="QHE223" s="19"/>
      <c r="QHF223" s="28"/>
      <c r="QHG223" s="32"/>
      <c r="QHH223" s="20"/>
      <c r="QHI223" s="18"/>
      <c r="QHJ223" s="19"/>
      <c r="QHK223" s="28"/>
      <c r="QHL223" s="32"/>
      <c r="QHM223" s="20"/>
      <c r="QHN223" s="18"/>
      <c r="QHO223" s="19"/>
      <c r="QHP223" s="28"/>
      <c r="QHQ223" s="32"/>
      <c r="QHR223" s="20"/>
      <c r="QHS223" s="18"/>
      <c r="QHT223" s="19"/>
      <c r="QHU223" s="28"/>
      <c r="QHV223" s="32"/>
      <c r="QHW223" s="20"/>
      <c r="QHX223" s="18"/>
      <c r="QHY223" s="19"/>
      <c r="QHZ223" s="28"/>
      <c r="QIA223" s="32"/>
      <c r="QIB223" s="20"/>
      <c r="QIC223" s="18"/>
      <c r="QID223" s="19"/>
      <c r="QIE223" s="28"/>
      <c r="QIF223" s="32"/>
      <c r="QIG223" s="20"/>
      <c r="QIH223" s="18"/>
      <c r="QII223" s="19"/>
      <c r="QIJ223" s="28"/>
      <c r="QIK223" s="32"/>
      <c r="QIL223" s="20"/>
      <c r="QIM223" s="18"/>
      <c r="QIN223" s="19"/>
      <c r="QIO223" s="28"/>
      <c r="QIP223" s="32"/>
      <c r="QIQ223" s="20"/>
      <c r="QIR223" s="18"/>
      <c r="QIS223" s="19"/>
      <c r="QIT223" s="28"/>
      <c r="QIU223" s="32"/>
      <c r="QIV223" s="20"/>
      <c r="QIW223" s="18"/>
      <c r="QIX223" s="19"/>
      <c r="QIY223" s="28"/>
      <c r="QIZ223" s="32"/>
      <c r="QJA223" s="20"/>
      <c r="QJB223" s="18"/>
      <c r="QJC223" s="19"/>
      <c r="QJD223" s="28"/>
      <c r="QJE223" s="32"/>
      <c r="QJF223" s="20"/>
      <c r="QJG223" s="18"/>
      <c r="QJH223" s="19"/>
      <c r="QJI223" s="28"/>
      <c r="QJJ223" s="32"/>
      <c r="QJK223" s="20"/>
      <c r="QJL223" s="18"/>
      <c r="QJM223" s="19"/>
      <c r="QJN223" s="28"/>
      <c r="QJO223" s="32"/>
      <c r="QJP223" s="20"/>
      <c r="QJQ223" s="18"/>
      <c r="QJR223" s="19"/>
      <c r="QJS223" s="28"/>
      <c r="QJT223" s="32"/>
      <c r="QJU223" s="20"/>
      <c r="QJV223" s="18"/>
      <c r="QJW223" s="19"/>
      <c r="QJX223" s="28"/>
      <c r="QJY223" s="32"/>
      <c r="QJZ223" s="20"/>
      <c r="QKA223" s="18"/>
      <c r="QKB223" s="19"/>
      <c r="QKC223" s="28"/>
      <c r="QKD223" s="32"/>
      <c r="QKE223" s="20"/>
      <c r="QKF223" s="18"/>
      <c r="QKG223" s="19"/>
      <c r="QKH223" s="28"/>
      <c r="QKI223" s="32"/>
      <c r="QKJ223" s="20"/>
      <c r="QKK223" s="18"/>
      <c r="QKL223" s="19"/>
      <c r="QKM223" s="28"/>
      <c r="QKN223" s="32"/>
      <c r="QKO223" s="20"/>
      <c r="QKP223" s="18"/>
      <c r="QKQ223" s="19"/>
      <c r="QKR223" s="28"/>
      <c r="QKS223" s="32"/>
      <c r="QKT223" s="20"/>
      <c r="QKU223" s="18"/>
      <c r="QKV223" s="19"/>
      <c r="QKW223" s="28"/>
      <c r="QKX223" s="32"/>
      <c r="QKY223" s="20"/>
      <c r="QKZ223" s="18"/>
      <c r="QLA223" s="19"/>
      <c r="QLB223" s="28"/>
      <c r="QLC223" s="32"/>
      <c r="QLD223" s="20"/>
      <c r="QLE223" s="18"/>
      <c r="QLF223" s="19"/>
      <c r="QLG223" s="28"/>
      <c r="QLH223" s="32"/>
      <c r="QLI223" s="20"/>
      <c r="QLJ223" s="18"/>
      <c r="QLK223" s="19"/>
      <c r="QLL223" s="28"/>
      <c r="QLM223" s="32"/>
      <c r="QLN223" s="20"/>
      <c r="QLO223" s="18"/>
      <c r="QLP223" s="19"/>
      <c r="QLQ223" s="28"/>
      <c r="QLR223" s="32"/>
      <c r="QLS223" s="20"/>
      <c r="QLT223" s="18"/>
      <c r="QLU223" s="19"/>
      <c r="QLV223" s="28"/>
      <c r="QLW223" s="32"/>
      <c r="QLX223" s="20"/>
      <c r="QLY223" s="18"/>
      <c r="QLZ223" s="19"/>
      <c r="QMA223" s="28"/>
      <c r="QMB223" s="32"/>
      <c r="QMC223" s="20"/>
      <c r="QMD223" s="18"/>
      <c r="QME223" s="19"/>
      <c r="QMF223" s="28"/>
      <c r="QMG223" s="32"/>
      <c r="QMH223" s="20"/>
      <c r="QMI223" s="18"/>
      <c r="QMJ223" s="19"/>
      <c r="QMK223" s="28"/>
      <c r="QML223" s="32"/>
      <c r="QMM223" s="20"/>
      <c r="QMN223" s="18"/>
      <c r="QMO223" s="19"/>
      <c r="QMP223" s="28"/>
      <c r="QMQ223" s="32"/>
      <c r="QMR223" s="20"/>
      <c r="QMS223" s="18"/>
      <c r="QMT223" s="19"/>
      <c r="QMU223" s="28"/>
      <c r="QMV223" s="32"/>
      <c r="QMW223" s="20"/>
      <c r="QMX223" s="18"/>
      <c r="QMY223" s="19"/>
      <c r="QMZ223" s="28"/>
      <c r="QNA223" s="32"/>
      <c r="QNB223" s="20"/>
      <c r="QNC223" s="18"/>
      <c r="QND223" s="19"/>
      <c r="QNE223" s="28"/>
      <c r="QNF223" s="32"/>
      <c r="QNG223" s="20"/>
      <c r="QNH223" s="18"/>
      <c r="QNI223" s="19"/>
      <c r="QNJ223" s="28"/>
      <c r="QNK223" s="32"/>
      <c r="QNL223" s="20"/>
      <c r="QNM223" s="18"/>
      <c r="QNN223" s="19"/>
      <c r="QNO223" s="28"/>
      <c r="QNP223" s="32"/>
      <c r="QNQ223" s="20"/>
      <c r="QNR223" s="18"/>
      <c r="QNS223" s="19"/>
      <c r="QNT223" s="28"/>
      <c r="QNU223" s="32"/>
      <c r="QNV223" s="20"/>
      <c r="QNW223" s="18"/>
      <c r="QNX223" s="19"/>
      <c r="QNY223" s="28"/>
      <c r="QNZ223" s="32"/>
      <c r="QOA223" s="20"/>
      <c r="QOB223" s="18"/>
      <c r="QOC223" s="19"/>
      <c r="QOD223" s="28"/>
      <c r="QOE223" s="32"/>
      <c r="QOF223" s="20"/>
      <c r="QOG223" s="18"/>
      <c r="QOH223" s="19"/>
      <c r="QOI223" s="28"/>
      <c r="QOJ223" s="32"/>
      <c r="QOK223" s="20"/>
      <c r="QOL223" s="18"/>
      <c r="QOM223" s="19"/>
      <c r="QON223" s="28"/>
      <c r="QOO223" s="32"/>
      <c r="QOP223" s="20"/>
      <c r="QOQ223" s="18"/>
      <c r="QOR223" s="19"/>
      <c r="QOS223" s="28"/>
      <c r="QOT223" s="32"/>
      <c r="QOU223" s="20"/>
      <c r="QOV223" s="18"/>
      <c r="QOW223" s="19"/>
      <c r="QOX223" s="28"/>
      <c r="QOY223" s="32"/>
      <c r="QOZ223" s="20"/>
      <c r="QPA223" s="18"/>
      <c r="QPB223" s="19"/>
      <c r="QPC223" s="28"/>
      <c r="QPD223" s="32"/>
      <c r="QPE223" s="20"/>
      <c r="QPF223" s="18"/>
      <c r="QPG223" s="19"/>
      <c r="QPH223" s="28"/>
      <c r="QPI223" s="32"/>
      <c r="QPJ223" s="20"/>
      <c r="QPK223" s="18"/>
      <c r="QPL223" s="19"/>
      <c r="QPM223" s="28"/>
      <c r="QPN223" s="32"/>
      <c r="QPO223" s="20"/>
      <c r="QPP223" s="18"/>
      <c r="QPQ223" s="19"/>
      <c r="QPR223" s="28"/>
      <c r="QPS223" s="32"/>
      <c r="QPT223" s="20"/>
      <c r="QPU223" s="18"/>
      <c r="QPV223" s="19"/>
      <c r="QPW223" s="28"/>
      <c r="QPX223" s="32"/>
      <c r="QPY223" s="20"/>
      <c r="QPZ223" s="18"/>
      <c r="QQA223" s="19"/>
      <c r="QQB223" s="28"/>
      <c r="QQC223" s="32"/>
      <c r="QQD223" s="20"/>
      <c r="QQE223" s="18"/>
      <c r="QQF223" s="19"/>
      <c r="QQG223" s="28"/>
      <c r="QQH223" s="32"/>
      <c r="QQI223" s="20"/>
      <c r="QQJ223" s="18"/>
      <c r="QQK223" s="19"/>
      <c r="QQL223" s="28"/>
      <c r="QQM223" s="32"/>
      <c r="QQN223" s="20"/>
      <c r="QQO223" s="18"/>
      <c r="QQP223" s="19"/>
      <c r="QQQ223" s="28"/>
      <c r="QQR223" s="32"/>
      <c r="QQS223" s="20"/>
      <c r="QQT223" s="18"/>
      <c r="QQU223" s="19"/>
      <c r="QQV223" s="28"/>
      <c r="QQW223" s="32"/>
      <c r="QQX223" s="20"/>
      <c r="QQY223" s="18"/>
      <c r="QQZ223" s="19"/>
      <c r="QRA223" s="28"/>
      <c r="QRB223" s="32"/>
      <c r="QRC223" s="20"/>
      <c r="QRD223" s="18"/>
      <c r="QRE223" s="19"/>
      <c r="QRF223" s="28"/>
      <c r="QRG223" s="32"/>
      <c r="QRH223" s="20"/>
      <c r="QRI223" s="18"/>
      <c r="QRJ223" s="19"/>
      <c r="QRK223" s="28"/>
      <c r="QRL223" s="32"/>
      <c r="QRM223" s="20"/>
      <c r="QRN223" s="18"/>
      <c r="QRO223" s="19"/>
      <c r="QRP223" s="28"/>
      <c r="QRQ223" s="32"/>
      <c r="QRR223" s="20"/>
      <c r="QRS223" s="18"/>
      <c r="QRT223" s="19"/>
      <c r="QRU223" s="28"/>
      <c r="QRV223" s="32"/>
      <c r="QRW223" s="20"/>
      <c r="QRX223" s="18"/>
      <c r="QRY223" s="19"/>
      <c r="QRZ223" s="28"/>
      <c r="QSA223" s="32"/>
      <c r="QSB223" s="20"/>
      <c r="QSC223" s="18"/>
      <c r="QSD223" s="19"/>
      <c r="QSE223" s="28"/>
      <c r="QSF223" s="32"/>
      <c r="QSG223" s="20"/>
      <c r="QSH223" s="18"/>
      <c r="QSI223" s="19"/>
      <c r="QSJ223" s="28"/>
      <c r="QSK223" s="32"/>
      <c r="QSL223" s="20"/>
      <c r="QSM223" s="18"/>
      <c r="QSN223" s="19"/>
      <c r="QSO223" s="28"/>
      <c r="QSP223" s="32"/>
      <c r="QSQ223" s="20"/>
      <c r="QSR223" s="18"/>
      <c r="QSS223" s="19"/>
      <c r="QST223" s="28"/>
      <c r="QSU223" s="32"/>
      <c r="QSV223" s="20"/>
      <c r="QSW223" s="18"/>
      <c r="QSX223" s="19"/>
      <c r="QSY223" s="28"/>
      <c r="QSZ223" s="32"/>
      <c r="QTA223" s="20"/>
      <c r="QTB223" s="18"/>
      <c r="QTC223" s="19"/>
      <c r="QTD223" s="28"/>
      <c r="QTE223" s="32"/>
      <c r="QTF223" s="20"/>
      <c r="QTG223" s="18"/>
      <c r="QTH223" s="19"/>
      <c r="QTI223" s="28"/>
      <c r="QTJ223" s="32"/>
      <c r="QTK223" s="20"/>
      <c r="QTL223" s="18"/>
      <c r="QTM223" s="19"/>
      <c r="QTN223" s="28"/>
      <c r="QTO223" s="32"/>
      <c r="QTP223" s="20"/>
      <c r="QTQ223" s="18"/>
      <c r="QTR223" s="19"/>
      <c r="QTS223" s="28"/>
      <c r="QTT223" s="32"/>
      <c r="QTU223" s="20"/>
      <c r="QTV223" s="18"/>
      <c r="QTW223" s="19"/>
      <c r="QTX223" s="28"/>
      <c r="QTY223" s="32"/>
      <c r="QTZ223" s="20"/>
      <c r="QUA223" s="18"/>
      <c r="QUB223" s="19"/>
      <c r="QUC223" s="28"/>
      <c r="QUD223" s="32"/>
      <c r="QUE223" s="20"/>
      <c r="QUF223" s="18"/>
      <c r="QUG223" s="19"/>
      <c r="QUH223" s="28"/>
      <c r="QUI223" s="32"/>
      <c r="QUJ223" s="20"/>
      <c r="QUK223" s="18"/>
      <c r="QUL223" s="19"/>
      <c r="QUM223" s="28"/>
      <c r="QUN223" s="32"/>
      <c r="QUO223" s="20"/>
      <c r="QUP223" s="18"/>
      <c r="QUQ223" s="19"/>
      <c r="QUR223" s="28"/>
      <c r="QUS223" s="32"/>
      <c r="QUT223" s="20"/>
      <c r="QUU223" s="18"/>
      <c r="QUV223" s="19"/>
      <c r="QUW223" s="28"/>
      <c r="QUX223" s="32"/>
      <c r="QUY223" s="20"/>
      <c r="QUZ223" s="18"/>
      <c r="QVA223" s="19"/>
      <c r="QVB223" s="28"/>
      <c r="QVC223" s="32"/>
      <c r="QVD223" s="20"/>
      <c r="QVE223" s="18"/>
      <c r="QVF223" s="19"/>
      <c r="QVG223" s="28"/>
      <c r="QVH223" s="32"/>
      <c r="QVI223" s="20"/>
      <c r="QVJ223" s="18"/>
      <c r="QVK223" s="19"/>
      <c r="QVL223" s="28"/>
      <c r="QVM223" s="32"/>
      <c r="QVN223" s="20"/>
      <c r="QVO223" s="18"/>
      <c r="QVP223" s="19"/>
      <c r="QVQ223" s="28"/>
      <c r="QVR223" s="32"/>
      <c r="QVS223" s="20"/>
      <c r="QVT223" s="18"/>
      <c r="QVU223" s="19"/>
      <c r="QVV223" s="28"/>
      <c r="QVW223" s="32"/>
      <c r="QVX223" s="20"/>
      <c r="QVY223" s="18"/>
      <c r="QVZ223" s="19"/>
      <c r="QWA223" s="28"/>
      <c r="QWB223" s="32"/>
      <c r="QWC223" s="20"/>
      <c r="QWD223" s="18"/>
      <c r="QWE223" s="19"/>
      <c r="QWF223" s="28"/>
      <c r="QWG223" s="32"/>
      <c r="QWH223" s="20"/>
      <c r="QWI223" s="18"/>
      <c r="QWJ223" s="19"/>
      <c r="QWK223" s="28"/>
      <c r="QWL223" s="32"/>
      <c r="QWM223" s="20"/>
      <c r="QWN223" s="18"/>
      <c r="QWO223" s="19"/>
      <c r="QWP223" s="28"/>
      <c r="QWQ223" s="32"/>
      <c r="QWR223" s="20"/>
      <c r="QWS223" s="18"/>
      <c r="QWT223" s="19"/>
      <c r="QWU223" s="28"/>
      <c r="QWV223" s="32"/>
      <c r="QWW223" s="20"/>
      <c r="QWX223" s="18"/>
      <c r="QWY223" s="19"/>
      <c r="QWZ223" s="28"/>
      <c r="QXA223" s="32"/>
      <c r="QXB223" s="20"/>
      <c r="QXC223" s="18"/>
      <c r="QXD223" s="19"/>
      <c r="QXE223" s="28"/>
      <c r="QXF223" s="32"/>
      <c r="QXG223" s="20"/>
      <c r="QXH223" s="18"/>
      <c r="QXI223" s="19"/>
      <c r="QXJ223" s="28"/>
      <c r="QXK223" s="32"/>
      <c r="QXL223" s="20"/>
      <c r="QXM223" s="18"/>
      <c r="QXN223" s="19"/>
      <c r="QXO223" s="28"/>
      <c r="QXP223" s="32"/>
      <c r="QXQ223" s="20"/>
      <c r="QXR223" s="18"/>
      <c r="QXS223" s="19"/>
      <c r="QXT223" s="28"/>
      <c r="QXU223" s="32"/>
      <c r="QXV223" s="20"/>
      <c r="QXW223" s="18"/>
      <c r="QXX223" s="19"/>
      <c r="QXY223" s="28"/>
      <c r="QXZ223" s="32"/>
      <c r="QYA223" s="20"/>
      <c r="QYB223" s="18"/>
      <c r="QYC223" s="19"/>
      <c r="QYD223" s="28"/>
      <c r="QYE223" s="32"/>
      <c r="QYF223" s="20"/>
      <c r="QYG223" s="18"/>
      <c r="QYH223" s="19"/>
      <c r="QYI223" s="28"/>
      <c r="QYJ223" s="32"/>
      <c r="QYK223" s="20"/>
      <c r="QYL223" s="18"/>
      <c r="QYM223" s="19"/>
      <c r="QYN223" s="28"/>
      <c r="QYO223" s="32"/>
      <c r="QYP223" s="20"/>
      <c r="QYQ223" s="18"/>
      <c r="QYR223" s="19"/>
      <c r="QYS223" s="28"/>
      <c r="QYT223" s="32"/>
      <c r="QYU223" s="20"/>
      <c r="QYV223" s="18"/>
      <c r="QYW223" s="19"/>
      <c r="QYX223" s="28"/>
      <c r="QYY223" s="32"/>
      <c r="QYZ223" s="20"/>
      <c r="QZA223" s="18"/>
      <c r="QZB223" s="19"/>
      <c r="QZC223" s="28"/>
      <c r="QZD223" s="32"/>
      <c r="QZE223" s="20"/>
      <c r="QZF223" s="18"/>
      <c r="QZG223" s="19"/>
      <c r="QZH223" s="28"/>
      <c r="QZI223" s="32"/>
      <c r="QZJ223" s="20"/>
      <c r="QZK223" s="18"/>
      <c r="QZL223" s="19"/>
      <c r="QZM223" s="28"/>
      <c r="QZN223" s="32"/>
      <c r="QZO223" s="20"/>
      <c r="QZP223" s="18"/>
      <c r="QZQ223" s="19"/>
      <c r="QZR223" s="28"/>
      <c r="QZS223" s="32"/>
      <c r="QZT223" s="20"/>
      <c r="QZU223" s="18"/>
      <c r="QZV223" s="19"/>
      <c r="QZW223" s="28"/>
      <c r="QZX223" s="32"/>
      <c r="QZY223" s="20"/>
      <c r="QZZ223" s="18"/>
      <c r="RAA223" s="19"/>
      <c r="RAB223" s="28"/>
      <c r="RAC223" s="32"/>
      <c r="RAD223" s="20"/>
      <c r="RAE223" s="18"/>
      <c r="RAF223" s="19"/>
      <c r="RAG223" s="28"/>
      <c r="RAH223" s="32"/>
      <c r="RAI223" s="20"/>
      <c r="RAJ223" s="18"/>
      <c r="RAK223" s="19"/>
      <c r="RAL223" s="28"/>
      <c r="RAM223" s="32"/>
      <c r="RAN223" s="20"/>
      <c r="RAO223" s="18"/>
      <c r="RAP223" s="19"/>
      <c r="RAQ223" s="28"/>
      <c r="RAR223" s="32"/>
      <c r="RAS223" s="20"/>
      <c r="RAT223" s="18"/>
      <c r="RAU223" s="19"/>
      <c r="RAV223" s="28"/>
      <c r="RAW223" s="32"/>
      <c r="RAX223" s="20"/>
      <c r="RAY223" s="18"/>
      <c r="RAZ223" s="19"/>
      <c r="RBA223" s="28"/>
      <c r="RBB223" s="32"/>
      <c r="RBC223" s="20"/>
      <c r="RBD223" s="18"/>
      <c r="RBE223" s="19"/>
      <c r="RBF223" s="28"/>
      <c r="RBG223" s="32"/>
      <c r="RBH223" s="20"/>
      <c r="RBI223" s="18"/>
      <c r="RBJ223" s="19"/>
      <c r="RBK223" s="28"/>
      <c r="RBL223" s="32"/>
      <c r="RBM223" s="20"/>
      <c r="RBN223" s="18"/>
      <c r="RBO223" s="19"/>
      <c r="RBP223" s="28"/>
      <c r="RBQ223" s="32"/>
      <c r="RBR223" s="20"/>
      <c r="RBS223" s="18"/>
      <c r="RBT223" s="19"/>
      <c r="RBU223" s="28"/>
      <c r="RBV223" s="32"/>
      <c r="RBW223" s="20"/>
      <c r="RBX223" s="18"/>
      <c r="RBY223" s="19"/>
      <c r="RBZ223" s="28"/>
      <c r="RCA223" s="32"/>
      <c r="RCB223" s="20"/>
      <c r="RCC223" s="18"/>
      <c r="RCD223" s="19"/>
      <c r="RCE223" s="28"/>
      <c r="RCF223" s="32"/>
      <c r="RCG223" s="20"/>
      <c r="RCH223" s="18"/>
      <c r="RCI223" s="19"/>
      <c r="RCJ223" s="28"/>
      <c r="RCK223" s="32"/>
      <c r="RCL223" s="20"/>
      <c r="RCM223" s="18"/>
      <c r="RCN223" s="19"/>
      <c r="RCO223" s="28"/>
      <c r="RCP223" s="32"/>
      <c r="RCQ223" s="20"/>
      <c r="RCR223" s="18"/>
      <c r="RCS223" s="19"/>
      <c r="RCT223" s="28"/>
      <c r="RCU223" s="32"/>
      <c r="RCV223" s="20"/>
      <c r="RCW223" s="18"/>
      <c r="RCX223" s="19"/>
      <c r="RCY223" s="28"/>
      <c r="RCZ223" s="32"/>
      <c r="RDA223" s="20"/>
      <c r="RDB223" s="18"/>
      <c r="RDC223" s="19"/>
      <c r="RDD223" s="28"/>
      <c r="RDE223" s="32"/>
      <c r="RDF223" s="20"/>
      <c r="RDG223" s="18"/>
      <c r="RDH223" s="19"/>
      <c r="RDI223" s="28"/>
      <c r="RDJ223" s="32"/>
      <c r="RDK223" s="20"/>
      <c r="RDL223" s="18"/>
      <c r="RDM223" s="19"/>
      <c r="RDN223" s="28"/>
      <c r="RDO223" s="32"/>
      <c r="RDP223" s="20"/>
      <c r="RDQ223" s="18"/>
      <c r="RDR223" s="19"/>
      <c r="RDS223" s="28"/>
      <c r="RDT223" s="32"/>
      <c r="RDU223" s="20"/>
      <c r="RDV223" s="18"/>
      <c r="RDW223" s="19"/>
      <c r="RDX223" s="28"/>
      <c r="RDY223" s="32"/>
      <c r="RDZ223" s="20"/>
      <c r="REA223" s="18"/>
      <c r="REB223" s="19"/>
      <c r="REC223" s="28"/>
      <c r="RED223" s="32"/>
      <c r="REE223" s="20"/>
      <c r="REF223" s="18"/>
      <c r="REG223" s="19"/>
      <c r="REH223" s="28"/>
      <c r="REI223" s="32"/>
      <c r="REJ223" s="20"/>
      <c r="REK223" s="18"/>
      <c r="REL223" s="19"/>
      <c r="REM223" s="28"/>
      <c r="REN223" s="32"/>
      <c r="REO223" s="20"/>
      <c r="REP223" s="18"/>
      <c r="REQ223" s="19"/>
      <c r="RER223" s="28"/>
      <c r="RES223" s="32"/>
      <c r="RET223" s="20"/>
      <c r="REU223" s="18"/>
      <c r="REV223" s="19"/>
      <c r="REW223" s="28"/>
      <c r="REX223" s="32"/>
      <c r="REY223" s="20"/>
      <c r="REZ223" s="18"/>
      <c r="RFA223" s="19"/>
      <c r="RFB223" s="28"/>
      <c r="RFC223" s="32"/>
      <c r="RFD223" s="20"/>
      <c r="RFE223" s="18"/>
      <c r="RFF223" s="19"/>
      <c r="RFG223" s="28"/>
      <c r="RFH223" s="32"/>
      <c r="RFI223" s="20"/>
      <c r="RFJ223" s="18"/>
      <c r="RFK223" s="19"/>
      <c r="RFL223" s="28"/>
      <c r="RFM223" s="32"/>
      <c r="RFN223" s="20"/>
      <c r="RFO223" s="18"/>
      <c r="RFP223" s="19"/>
      <c r="RFQ223" s="28"/>
      <c r="RFR223" s="32"/>
      <c r="RFS223" s="20"/>
      <c r="RFT223" s="18"/>
      <c r="RFU223" s="19"/>
      <c r="RFV223" s="28"/>
      <c r="RFW223" s="32"/>
      <c r="RFX223" s="20"/>
      <c r="RFY223" s="18"/>
      <c r="RFZ223" s="19"/>
      <c r="RGA223" s="28"/>
      <c r="RGB223" s="32"/>
      <c r="RGC223" s="20"/>
      <c r="RGD223" s="18"/>
      <c r="RGE223" s="19"/>
      <c r="RGF223" s="28"/>
      <c r="RGG223" s="32"/>
      <c r="RGH223" s="20"/>
      <c r="RGI223" s="18"/>
      <c r="RGJ223" s="19"/>
      <c r="RGK223" s="28"/>
      <c r="RGL223" s="32"/>
      <c r="RGM223" s="20"/>
      <c r="RGN223" s="18"/>
      <c r="RGO223" s="19"/>
      <c r="RGP223" s="28"/>
      <c r="RGQ223" s="32"/>
      <c r="RGR223" s="20"/>
      <c r="RGS223" s="18"/>
      <c r="RGT223" s="19"/>
      <c r="RGU223" s="28"/>
      <c r="RGV223" s="32"/>
      <c r="RGW223" s="20"/>
      <c r="RGX223" s="18"/>
      <c r="RGY223" s="19"/>
      <c r="RGZ223" s="28"/>
      <c r="RHA223" s="32"/>
      <c r="RHB223" s="20"/>
      <c r="RHC223" s="18"/>
      <c r="RHD223" s="19"/>
      <c r="RHE223" s="28"/>
      <c r="RHF223" s="32"/>
      <c r="RHG223" s="20"/>
      <c r="RHH223" s="18"/>
      <c r="RHI223" s="19"/>
      <c r="RHJ223" s="28"/>
      <c r="RHK223" s="32"/>
      <c r="RHL223" s="20"/>
      <c r="RHM223" s="18"/>
      <c r="RHN223" s="19"/>
      <c r="RHO223" s="28"/>
      <c r="RHP223" s="32"/>
      <c r="RHQ223" s="20"/>
      <c r="RHR223" s="18"/>
      <c r="RHS223" s="19"/>
      <c r="RHT223" s="28"/>
      <c r="RHU223" s="32"/>
      <c r="RHV223" s="20"/>
      <c r="RHW223" s="18"/>
      <c r="RHX223" s="19"/>
      <c r="RHY223" s="28"/>
      <c r="RHZ223" s="32"/>
      <c r="RIA223" s="20"/>
      <c r="RIB223" s="18"/>
      <c r="RIC223" s="19"/>
      <c r="RID223" s="28"/>
      <c r="RIE223" s="32"/>
      <c r="RIF223" s="20"/>
      <c r="RIG223" s="18"/>
      <c r="RIH223" s="19"/>
      <c r="RII223" s="28"/>
      <c r="RIJ223" s="32"/>
      <c r="RIK223" s="20"/>
      <c r="RIL223" s="18"/>
      <c r="RIM223" s="19"/>
      <c r="RIN223" s="28"/>
      <c r="RIO223" s="32"/>
      <c r="RIP223" s="20"/>
      <c r="RIQ223" s="18"/>
      <c r="RIR223" s="19"/>
      <c r="RIS223" s="28"/>
      <c r="RIT223" s="32"/>
      <c r="RIU223" s="20"/>
      <c r="RIV223" s="18"/>
      <c r="RIW223" s="19"/>
      <c r="RIX223" s="28"/>
      <c r="RIY223" s="32"/>
      <c r="RIZ223" s="20"/>
      <c r="RJA223" s="18"/>
      <c r="RJB223" s="19"/>
      <c r="RJC223" s="28"/>
      <c r="RJD223" s="32"/>
      <c r="RJE223" s="20"/>
      <c r="RJF223" s="18"/>
      <c r="RJG223" s="19"/>
      <c r="RJH223" s="28"/>
      <c r="RJI223" s="32"/>
      <c r="RJJ223" s="20"/>
      <c r="RJK223" s="18"/>
      <c r="RJL223" s="19"/>
      <c r="RJM223" s="28"/>
      <c r="RJN223" s="32"/>
      <c r="RJO223" s="20"/>
      <c r="RJP223" s="18"/>
      <c r="RJQ223" s="19"/>
      <c r="RJR223" s="28"/>
      <c r="RJS223" s="32"/>
      <c r="RJT223" s="20"/>
      <c r="RJU223" s="18"/>
      <c r="RJV223" s="19"/>
      <c r="RJW223" s="28"/>
      <c r="RJX223" s="32"/>
      <c r="RJY223" s="20"/>
      <c r="RJZ223" s="18"/>
      <c r="RKA223" s="19"/>
      <c r="RKB223" s="28"/>
      <c r="RKC223" s="32"/>
      <c r="RKD223" s="20"/>
      <c r="RKE223" s="18"/>
      <c r="RKF223" s="19"/>
      <c r="RKG223" s="28"/>
      <c r="RKH223" s="32"/>
      <c r="RKI223" s="20"/>
      <c r="RKJ223" s="18"/>
      <c r="RKK223" s="19"/>
      <c r="RKL223" s="28"/>
      <c r="RKM223" s="32"/>
      <c r="RKN223" s="20"/>
      <c r="RKO223" s="18"/>
      <c r="RKP223" s="19"/>
      <c r="RKQ223" s="28"/>
      <c r="RKR223" s="32"/>
      <c r="RKS223" s="20"/>
      <c r="RKT223" s="18"/>
      <c r="RKU223" s="19"/>
      <c r="RKV223" s="28"/>
      <c r="RKW223" s="32"/>
      <c r="RKX223" s="20"/>
      <c r="RKY223" s="18"/>
      <c r="RKZ223" s="19"/>
      <c r="RLA223" s="28"/>
      <c r="RLB223" s="32"/>
      <c r="RLC223" s="20"/>
      <c r="RLD223" s="18"/>
      <c r="RLE223" s="19"/>
      <c r="RLF223" s="28"/>
      <c r="RLG223" s="32"/>
      <c r="RLH223" s="20"/>
      <c r="RLI223" s="18"/>
      <c r="RLJ223" s="19"/>
      <c r="RLK223" s="28"/>
      <c r="RLL223" s="32"/>
      <c r="RLM223" s="20"/>
      <c r="RLN223" s="18"/>
      <c r="RLO223" s="19"/>
      <c r="RLP223" s="28"/>
      <c r="RLQ223" s="32"/>
      <c r="RLR223" s="20"/>
      <c r="RLS223" s="18"/>
      <c r="RLT223" s="19"/>
      <c r="RLU223" s="28"/>
      <c r="RLV223" s="32"/>
      <c r="RLW223" s="20"/>
      <c r="RLX223" s="18"/>
      <c r="RLY223" s="19"/>
      <c r="RLZ223" s="28"/>
      <c r="RMA223" s="32"/>
      <c r="RMB223" s="20"/>
      <c r="RMC223" s="18"/>
      <c r="RMD223" s="19"/>
      <c r="RME223" s="28"/>
      <c r="RMF223" s="32"/>
      <c r="RMG223" s="20"/>
      <c r="RMH223" s="18"/>
      <c r="RMI223" s="19"/>
      <c r="RMJ223" s="28"/>
      <c r="RMK223" s="32"/>
      <c r="RML223" s="20"/>
      <c r="RMM223" s="18"/>
      <c r="RMN223" s="19"/>
      <c r="RMO223" s="28"/>
      <c r="RMP223" s="32"/>
      <c r="RMQ223" s="20"/>
      <c r="RMR223" s="18"/>
      <c r="RMS223" s="19"/>
      <c r="RMT223" s="28"/>
      <c r="RMU223" s="32"/>
      <c r="RMV223" s="20"/>
      <c r="RMW223" s="18"/>
      <c r="RMX223" s="19"/>
      <c r="RMY223" s="28"/>
      <c r="RMZ223" s="32"/>
      <c r="RNA223" s="20"/>
      <c r="RNB223" s="18"/>
      <c r="RNC223" s="19"/>
      <c r="RND223" s="28"/>
      <c r="RNE223" s="32"/>
      <c r="RNF223" s="20"/>
      <c r="RNG223" s="18"/>
      <c r="RNH223" s="19"/>
      <c r="RNI223" s="28"/>
      <c r="RNJ223" s="32"/>
      <c r="RNK223" s="20"/>
      <c r="RNL223" s="18"/>
      <c r="RNM223" s="19"/>
      <c r="RNN223" s="28"/>
      <c r="RNO223" s="32"/>
      <c r="RNP223" s="20"/>
      <c r="RNQ223" s="18"/>
      <c r="RNR223" s="19"/>
      <c r="RNS223" s="28"/>
      <c r="RNT223" s="32"/>
      <c r="RNU223" s="20"/>
      <c r="RNV223" s="18"/>
      <c r="RNW223" s="19"/>
      <c r="RNX223" s="28"/>
      <c r="RNY223" s="32"/>
      <c r="RNZ223" s="20"/>
      <c r="ROA223" s="18"/>
      <c r="ROB223" s="19"/>
      <c r="ROC223" s="28"/>
      <c r="ROD223" s="32"/>
      <c r="ROE223" s="20"/>
      <c r="ROF223" s="18"/>
      <c r="ROG223" s="19"/>
      <c r="ROH223" s="28"/>
      <c r="ROI223" s="32"/>
      <c r="ROJ223" s="20"/>
      <c r="ROK223" s="18"/>
      <c r="ROL223" s="19"/>
      <c r="ROM223" s="28"/>
      <c r="RON223" s="32"/>
      <c r="ROO223" s="20"/>
      <c r="ROP223" s="18"/>
      <c r="ROQ223" s="19"/>
      <c r="ROR223" s="28"/>
      <c r="ROS223" s="32"/>
      <c r="ROT223" s="20"/>
      <c r="ROU223" s="18"/>
      <c r="ROV223" s="19"/>
      <c r="ROW223" s="28"/>
      <c r="ROX223" s="32"/>
      <c r="ROY223" s="20"/>
      <c r="ROZ223" s="18"/>
      <c r="RPA223" s="19"/>
      <c r="RPB223" s="28"/>
      <c r="RPC223" s="32"/>
      <c r="RPD223" s="20"/>
      <c r="RPE223" s="18"/>
      <c r="RPF223" s="19"/>
      <c r="RPG223" s="28"/>
      <c r="RPH223" s="32"/>
      <c r="RPI223" s="20"/>
      <c r="RPJ223" s="18"/>
      <c r="RPK223" s="19"/>
      <c r="RPL223" s="28"/>
      <c r="RPM223" s="32"/>
      <c r="RPN223" s="20"/>
      <c r="RPO223" s="18"/>
      <c r="RPP223" s="19"/>
      <c r="RPQ223" s="28"/>
      <c r="RPR223" s="32"/>
      <c r="RPS223" s="20"/>
      <c r="RPT223" s="18"/>
      <c r="RPU223" s="19"/>
      <c r="RPV223" s="28"/>
      <c r="RPW223" s="32"/>
      <c r="RPX223" s="20"/>
      <c r="RPY223" s="18"/>
      <c r="RPZ223" s="19"/>
      <c r="RQA223" s="28"/>
      <c r="RQB223" s="32"/>
      <c r="RQC223" s="20"/>
      <c r="RQD223" s="18"/>
      <c r="RQE223" s="19"/>
      <c r="RQF223" s="28"/>
      <c r="RQG223" s="32"/>
      <c r="RQH223" s="20"/>
      <c r="RQI223" s="18"/>
      <c r="RQJ223" s="19"/>
      <c r="RQK223" s="28"/>
      <c r="RQL223" s="32"/>
      <c r="RQM223" s="20"/>
      <c r="RQN223" s="18"/>
      <c r="RQO223" s="19"/>
      <c r="RQP223" s="28"/>
      <c r="RQQ223" s="32"/>
      <c r="RQR223" s="20"/>
      <c r="RQS223" s="18"/>
      <c r="RQT223" s="19"/>
      <c r="RQU223" s="28"/>
      <c r="RQV223" s="32"/>
      <c r="RQW223" s="20"/>
      <c r="RQX223" s="18"/>
      <c r="RQY223" s="19"/>
      <c r="RQZ223" s="28"/>
      <c r="RRA223" s="32"/>
      <c r="RRB223" s="20"/>
      <c r="RRC223" s="18"/>
      <c r="RRD223" s="19"/>
      <c r="RRE223" s="28"/>
      <c r="RRF223" s="32"/>
      <c r="RRG223" s="20"/>
      <c r="RRH223" s="18"/>
      <c r="RRI223" s="19"/>
      <c r="RRJ223" s="28"/>
      <c r="RRK223" s="32"/>
      <c r="RRL223" s="20"/>
      <c r="RRM223" s="18"/>
      <c r="RRN223" s="19"/>
      <c r="RRO223" s="28"/>
      <c r="RRP223" s="32"/>
      <c r="RRQ223" s="20"/>
      <c r="RRR223" s="18"/>
      <c r="RRS223" s="19"/>
      <c r="RRT223" s="28"/>
      <c r="RRU223" s="32"/>
      <c r="RRV223" s="20"/>
      <c r="RRW223" s="18"/>
      <c r="RRX223" s="19"/>
      <c r="RRY223" s="28"/>
      <c r="RRZ223" s="32"/>
      <c r="RSA223" s="20"/>
      <c r="RSB223" s="18"/>
      <c r="RSC223" s="19"/>
      <c r="RSD223" s="28"/>
      <c r="RSE223" s="32"/>
      <c r="RSF223" s="20"/>
      <c r="RSG223" s="18"/>
      <c r="RSH223" s="19"/>
      <c r="RSI223" s="28"/>
      <c r="RSJ223" s="32"/>
      <c r="RSK223" s="20"/>
      <c r="RSL223" s="18"/>
      <c r="RSM223" s="19"/>
      <c r="RSN223" s="28"/>
      <c r="RSO223" s="32"/>
      <c r="RSP223" s="20"/>
      <c r="RSQ223" s="18"/>
      <c r="RSR223" s="19"/>
      <c r="RSS223" s="28"/>
      <c r="RST223" s="32"/>
      <c r="RSU223" s="20"/>
      <c r="RSV223" s="18"/>
      <c r="RSW223" s="19"/>
      <c r="RSX223" s="28"/>
      <c r="RSY223" s="32"/>
      <c r="RSZ223" s="20"/>
      <c r="RTA223" s="18"/>
      <c r="RTB223" s="19"/>
      <c r="RTC223" s="28"/>
      <c r="RTD223" s="32"/>
      <c r="RTE223" s="20"/>
      <c r="RTF223" s="18"/>
      <c r="RTG223" s="19"/>
      <c r="RTH223" s="28"/>
      <c r="RTI223" s="32"/>
      <c r="RTJ223" s="20"/>
      <c r="RTK223" s="18"/>
      <c r="RTL223" s="19"/>
      <c r="RTM223" s="28"/>
      <c r="RTN223" s="32"/>
      <c r="RTO223" s="20"/>
      <c r="RTP223" s="18"/>
      <c r="RTQ223" s="19"/>
      <c r="RTR223" s="28"/>
      <c r="RTS223" s="32"/>
      <c r="RTT223" s="20"/>
      <c r="RTU223" s="18"/>
      <c r="RTV223" s="19"/>
      <c r="RTW223" s="28"/>
      <c r="RTX223" s="32"/>
      <c r="RTY223" s="20"/>
      <c r="RTZ223" s="18"/>
      <c r="RUA223" s="19"/>
      <c r="RUB223" s="28"/>
      <c r="RUC223" s="32"/>
      <c r="RUD223" s="20"/>
      <c r="RUE223" s="18"/>
      <c r="RUF223" s="19"/>
      <c r="RUG223" s="28"/>
      <c r="RUH223" s="32"/>
      <c r="RUI223" s="20"/>
      <c r="RUJ223" s="18"/>
      <c r="RUK223" s="19"/>
      <c r="RUL223" s="28"/>
      <c r="RUM223" s="32"/>
      <c r="RUN223" s="20"/>
      <c r="RUO223" s="18"/>
      <c r="RUP223" s="19"/>
      <c r="RUQ223" s="28"/>
      <c r="RUR223" s="32"/>
      <c r="RUS223" s="20"/>
      <c r="RUT223" s="18"/>
      <c r="RUU223" s="19"/>
      <c r="RUV223" s="28"/>
      <c r="RUW223" s="32"/>
      <c r="RUX223" s="20"/>
      <c r="RUY223" s="18"/>
      <c r="RUZ223" s="19"/>
      <c r="RVA223" s="28"/>
      <c r="RVB223" s="32"/>
      <c r="RVC223" s="20"/>
      <c r="RVD223" s="18"/>
      <c r="RVE223" s="19"/>
      <c r="RVF223" s="28"/>
      <c r="RVG223" s="32"/>
      <c r="RVH223" s="20"/>
      <c r="RVI223" s="18"/>
      <c r="RVJ223" s="19"/>
      <c r="RVK223" s="28"/>
      <c r="RVL223" s="32"/>
      <c r="RVM223" s="20"/>
      <c r="RVN223" s="18"/>
      <c r="RVO223" s="19"/>
      <c r="RVP223" s="28"/>
      <c r="RVQ223" s="32"/>
      <c r="RVR223" s="20"/>
      <c r="RVS223" s="18"/>
      <c r="RVT223" s="19"/>
      <c r="RVU223" s="28"/>
      <c r="RVV223" s="32"/>
      <c r="RVW223" s="20"/>
      <c r="RVX223" s="18"/>
      <c r="RVY223" s="19"/>
      <c r="RVZ223" s="28"/>
      <c r="RWA223" s="32"/>
      <c r="RWB223" s="20"/>
      <c r="RWC223" s="18"/>
      <c r="RWD223" s="19"/>
      <c r="RWE223" s="28"/>
      <c r="RWF223" s="32"/>
      <c r="RWG223" s="20"/>
      <c r="RWH223" s="18"/>
      <c r="RWI223" s="19"/>
      <c r="RWJ223" s="28"/>
      <c r="RWK223" s="32"/>
      <c r="RWL223" s="20"/>
      <c r="RWM223" s="18"/>
      <c r="RWN223" s="19"/>
      <c r="RWO223" s="28"/>
      <c r="RWP223" s="32"/>
      <c r="RWQ223" s="20"/>
      <c r="RWR223" s="18"/>
      <c r="RWS223" s="19"/>
      <c r="RWT223" s="28"/>
      <c r="RWU223" s="32"/>
      <c r="RWV223" s="20"/>
      <c r="RWW223" s="18"/>
      <c r="RWX223" s="19"/>
      <c r="RWY223" s="28"/>
      <c r="RWZ223" s="32"/>
      <c r="RXA223" s="20"/>
      <c r="RXB223" s="18"/>
      <c r="RXC223" s="19"/>
      <c r="RXD223" s="28"/>
      <c r="RXE223" s="32"/>
      <c r="RXF223" s="20"/>
      <c r="RXG223" s="18"/>
      <c r="RXH223" s="19"/>
      <c r="RXI223" s="28"/>
      <c r="RXJ223" s="32"/>
      <c r="RXK223" s="20"/>
      <c r="RXL223" s="18"/>
      <c r="RXM223" s="19"/>
      <c r="RXN223" s="28"/>
      <c r="RXO223" s="32"/>
      <c r="RXP223" s="20"/>
      <c r="RXQ223" s="18"/>
      <c r="RXR223" s="19"/>
      <c r="RXS223" s="28"/>
      <c r="RXT223" s="32"/>
      <c r="RXU223" s="20"/>
      <c r="RXV223" s="18"/>
      <c r="RXW223" s="19"/>
      <c r="RXX223" s="28"/>
      <c r="RXY223" s="32"/>
      <c r="RXZ223" s="20"/>
      <c r="RYA223" s="18"/>
      <c r="RYB223" s="19"/>
      <c r="RYC223" s="28"/>
      <c r="RYD223" s="32"/>
      <c r="RYE223" s="20"/>
      <c r="RYF223" s="18"/>
      <c r="RYG223" s="19"/>
      <c r="RYH223" s="28"/>
      <c r="RYI223" s="32"/>
      <c r="RYJ223" s="20"/>
      <c r="RYK223" s="18"/>
      <c r="RYL223" s="19"/>
      <c r="RYM223" s="28"/>
      <c r="RYN223" s="32"/>
      <c r="RYO223" s="20"/>
      <c r="RYP223" s="18"/>
      <c r="RYQ223" s="19"/>
      <c r="RYR223" s="28"/>
      <c r="RYS223" s="32"/>
      <c r="RYT223" s="20"/>
      <c r="RYU223" s="18"/>
      <c r="RYV223" s="19"/>
      <c r="RYW223" s="28"/>
      <c r="RYX223" s="32"/>
      <c r="RYY223" s="20"/>
      <c r="RYZ223" s="18"/>
      <c r="RZA223" s="19"/>
      <c r="RZB223" s="28"/>
      <c r="RZC223" s="32"/>
      <c r="RZD223" s="20"/>
      <c r="RZE223" s="18"/>
      <c r="RZF223" s="19"/>
      <c r="RZG223" s="28"/>
      <c r="RZH223" s="32"/>
      <c r="RZI223" s="20"/>
      <c r="RZJ223" s="18"/>
      <c r="RZK223" s="19"/>
      <c r="RZL223" s="28"/>
      <c r="RZM223" s="32"/>
      <c r="RZN223" s="20"/>
      <c r="RZO223" s="18"/>
      <c r="RZP223" s="19"/>
      <c r="RZQ223" s="28"/>
      <c r="RZR223" s="32"/>
      <c r="RZS223" s="20"/>
      <c r="RZT223" s="18"/>
      <c r="RZU223" s="19"/>
      <c r="RZV223" s="28"/>
      <c r="RZW223" s="32"/>
      <c r="RZX223" s="20"/>
      <c r="RZY223" s="18"/>
      <c r="RZZ223" s="19"/>
      <c r="SAA223" s="28"/>
      <c r="SAB223" s="32"/>
      <c r="SAC223" s="20"/>
      <c r="SAD223" s="18"/>
      <c r="SAE223" s="19"/>
      <c r="SAF223" s="28"/>
      <c r="SAG223" s="32"/>
      <c r="SAH223" s="20"/>
      <c r="SAI223" s="18"/>
      <c r="SAJ223" s="19"/>
      <c r="SAK223" s="28"/>
      <c r="SAL223" s="32"/>
      <c r="SAM223" s="20"/>
      <c r="SAN223" s="18"/>
      <c r="SAO223" s="19"/>
      <c r="SAP223" s="28"/>
      <c r="SAQ223" s="32"/>
      <c r="SAR223" s="20"/>
      <c r="SAS223" s="18"/>
      <c r="SAT223" s="19"/>
      <c r="SAU223" s="28"/>
      <c r="SAV223" s="32"/>
      <c r="SAW223" s="20"/>
      <c r="SAX223" s="18"/>
      <c r="SAY223" s="19"/>
      <c r="SAZ223" s="28"/>
      <c r="SBA223" s="32"/>
      <c r="SBB223" s="20"/>
      <c r="SBC223" s="18"/>
      <c r="SBD223" s="19"/>
      <c r="SBE223" s="28"/>
      <c r="SBF223" s="32"/>
      <c r="SBG223" s="20"/>
      <c r="SBH223" s="18"/>
      <c r="SBI223" s="19"/>
      <c r="SBJ223" s="28"/>
      <c r="SBK223" s="32"/>
      <c r="SBL223" s="20"/>
      <c r="SBM223" s="18"/>
      <c r="SBN223" s="19"/>
      <c r="SBO223" s="28"/>
      <c r="SBP223" s="32"/>
      <c r="SBQ223" s="20"/>
      <c r="SBR223" s="18"/>
      <c r="SBS223" s="19"/>
      <c r="SBT223" s="28"/>
      <c r="SBU223" s="32"/>
      <c r="SBV223" s="20"/>
      <c r="SBW223" s="18"/>
      <c r="SBX223" s="19"/>
      <c r="SBY223" s="28"/>
      <c r="SBZ223" s="32"/>
      <c r="SCA223" s="20"/>
      <c r="SCB223" s="18"/>
      <c r="SCC223" s="19"/>
      <c r="SCD223" s="28"/>
      <c r="SCE223" s="32"/>
      <c r="SCF223" s="20"/>
      <c r="SCG223" s="18"/>
      <c r="SCH223" s="19"/>
      <c r="SCI223" s="28"/>
      <c r="SCJ223" s="32"/>
      <c r="SCK223" s="20"/>
      <c r="SCL223" s="18"/>
      <c r="SCM223" s="19"/>
      <c r="SCN223" s="28"/>
      <c r="SCO223" s="32"/>
      <c r="SCP223" s="20"/>
      <c r="SCQ223" s="18"/>
      <c r="SCR223" s="19"/>
      <c r="SCS223" s="28"/>
      <c r="SCT223" s="32"/>
      <c r="SCU223" s="20"/>
      <c r="SCV223" s="18"/>
      <c r="SCW223" s="19"/>
      <c r="SCX223" s="28"/>
      <c r="SCY223" s="32"/>
      <c r="SCZ223" s="20"/>
      <c r="SDA223" s="18"/>
      <c r="SDB223" s="19"/>
      <c r="SDC223" s="28"/>
      <c r="SDD223" s="32"/>
      <c r="SDE223" s="20"/>
      <c r="SDF223" s="18"/>
      <c r="SDG223" s="19"/>
      <c r="SDH223" s="28"/>
      <c r="SDI223" s="32"/>
      <c r="SDJ223" s="20"/>
      <c r="SDK223" s="18"/>
      <c r="SDL223" s="19"/>
      <c r="SDM223" s="28"/>
      <c r="SDN223" s="32"/>
      <c r="SDO223" s="20"/>
      <c r="SDP223" s="18"/>
      <c r="SDQ223" s="19"/>
      <c r="SDR223" s="28"/>
      <c r="SDS223" s="32"/>
      <c r="SDT223" s="20"/>
      <c r="SDU223" s="18"/>
      <c r="SDV223" s="19"/>
      <c r="SDW223" s="28"/>
      <c r="SDX223" s="32"/>
      <c r="SDY223" s="20"/>
      <c r="SDZ223" s="18"/>
      <c r="SEA223" s="19"/>
      <c r="SEB223" s="28"/>
      <c r="SEC223" s="32"/>
      <c r="SED223" s="20"/>
      <c r="SEE223" s="18"/>
      <c r="SEF223" s="19"/>
      <c r="SEG223" s="28"/>
      <c r="SEH223" s="32"/>
      <c r="SEI223" s="20"/>
      <c r="SEJ223" s="18"/>
      <c r="SEK223" s="19"/>
      <c r="SEL223" s="28"/>
      <c r="SEM223" s="32"/>
      <c r="SEN223" s="20"/>
      <c r="SEO223" s="18"/>
      <c r="SEP223" s="19"/>
      <c r="SEQ223" s="28"/>
      <c r="SER223" s="32"/>
      <c r="SES223" s="20"/>
      <c r="SET223" s="18"/>
      <c r="SEU223" s="19"/>
      <c r="SEV223" s="28"/>
      <c r="SEW223" s="32"/>
      <c r="SEX223" s="20"/>
      <c r="SEY223" s="18"/>
      <c r="SEZ223" s="19"/>
      <c r="SFA223" s="28"/>
      <c r="SFB223" s="32"/>
      <c r="SFC223" s="20"/>
      <c r="SFD223" s="18"/>
      <c r="SFE223" s="19"/>
      <c r="SFF223" s="28"/>
      <c r="SFG223" s="32"/>
      <c r="SFH223" s="20"/>
      <c r="SFI223" s="18"/>
      <c r="SFJ223" s="19"/>
      <c r="SFK223" s="28"/>
      <c r="SFL223" s="32"/>
      <c r="SFM223" s="20"/>
      <c r="SFN223" s="18"/>
      <c r="SFO223" s="19"/>
      <c r="SFP223" s="28"/>
      <c r="SFQ223" s="32"/>
      <c r="SFR223" s="20"/>
      <c r="SFS223" s="18"/>
      <c r="SFT223" s="19"/>
      <c r="SFU223" s="28"/>
      <c r="SFV223" s="32"/>
      <c r="SFW223" s="20"/>
      <c r="SFX223" s="18"/>
      <c r="SFY223" s="19"/>
      <c r="SFZ223" s="28"/>
      <c r="SGA223" s="32"/>
      <c r="SGB223" s="20"/>
      <c r="SGC223" s="18"/>
      <c r="SGD223" s="19"/>
      <c r="SGE223" s="28"/>
      <c r="SGF223" s="32"/>
      <c r="SGG223" s="20"/>
      <c r="SGH223" s="18"/>
      <c r="SGI223" s="19"/>
      <c r="SGJ223" s="28"/>
      <c r="SGK223" s="32"/>
      <c r="SGL223" s="20"/>
      <c r="SGM223" s="18"/>
      <c r="SGN223" s="19"/>
      <c r="SGO223" s="28"/>
      <c r="SGP223" s="32"/>
      <c r="SGQ223" s="20"/>
      <c r="SGR223" s="18"/>
      <c r="SGS223" s="19"/>
      <c r="SGT223" s="28"/>
      <c r="SGU223" s="32"/>
      <c r="SGV223" s="20"/>
      <c r="SGW223" s="18"/>
      <c r="SGX223" s="19"/>
      <c r="SGY223" s="28"/>
      <c r="SGZ223" s="32"/>
      <c r="SHA223" s="20"/>
      <c r="SHB223" s="18"/>
      <c r="SHC223" s="19"/>
      <c r="SHD223" s="28"/>
      <c r="SHE223" s="32"/>
      <c r="SHF223" s="20"/>
      <c r="SHG223" s="18"/>
      <c r="SHH223" s="19"/>
      <c r="SHI223" s="28"/>
      <c r="SHJ223" s="32"/>
      <c r="SHK223" s="20"/>
      <c r="SHL223" s="18"/>
      <c r="SHM223" s="19"/>
      <c r="SHN223" s="28"/>
      <c r="SHO223" s="32"/>
      <c r="SHP223" s="20"/>
      <c r="SHQ223" s="18"/>
      <c r="SHR223" s="19"/>
      <c r="SHS223" s="28"/>
      <c r="SHT223" s="32"/>
      <c r="SHU223" s="20"/>
      <c r="SHV223" s="18"/>
      <c r="SHW223" s="19"/>
      <c r="SHX223" s="28"/>
      <c r="SHY223" s="32"/>
      <c r="SHZ223" s="20"/>
      <c r="SIA223" s="18"/>
      <c r="SIB223" s="19"/>
      <c r="SIC223" s="28"/>
      <c r="SID223" s="32"/>
      <c r="SIE223" s="20"/>
      <c r="SIF223" s="18"/>
      <c r="SIG223" s="19"/>
      <c r="SIH223" s="28"/>
      <c r="SII223" s="32"/>
      <c r="SIJ223" s="20"/>
      <c r="SIK223" s="18"/>
      <c r="SIL223" s="19"/>
      <c r="SIM223" s="28"/>
      <c r="SIN223" s="32"/>
      <c r="SIO223" s="20"/>
      <c r="SIP223" s="18"/>
      <c r="SIQ223" s="19"/>
      <c r="SIR223" s="28"/>
      <c r="SIS223" s="32"/>
      <c r="SIT223" s="20"/>
      <c r="SIU223" s="18"/>
      <c r="SIV223" s="19"/>
      <c r="SIW223" s="28"/>
      <c r="SIX223" s="32"/>
      <c r="SIY223" s="20"/>
      <c r="SIZ223" s="18"/>
      <c r="SJA223" s="19"/>
      <c r="SJB223" s="28"/>
      <c r="SJC223" s="32"/>
      <c r="SJD223" s="20"/>
      <c r="SJE223" s="18"/>
      <c r="SJF223" s="19"/>
      <c r="SJG223" s="28"/>
      <c r="SJH223" s="32"/>
      <c r="SJI223" s="20"/>
      <c r="SJJ223" s="18"/>
      <c r="SJK223" s="19"/>
      <c r="SJL223" s="28"/>
      <c r="SJM223" s="32"/>
      <c r="SJN223" s="20"/>
      <c r="SJO223" s="18"/>
      <c r="SJP223" s="19"/>
      <c r="SJQ223" s="28"/>
      <c r="SJR223" s="32"/>
      <c r="SJS223" s="20"/>
      <c r="SJT223" s="18"/>
      <c r="SJU223" s="19"/>
      <c r="SJV223" s="28"/>
      <c r="SJW223" s="32"/>
      <c r="SJX223" s="20"/>
      <c r="SJY223" s="18"/>
      <c r="SJZ223" s="19"/>
      <c r="SKA223" s="28"/>
      <c r="SKB223" s="32"/>
      <c r="SKC223" s="20"/>
      <c r="SKD223" s="18"/>
      <c r="SKE223" s="19"/>
      <c r="SKF223" s="28"/>
      <c r="SKG223" s="32"/>
      <c r="SKH223" s="20"/>
      <c r="SKI223" s="18"/>
      <c r="SKJ223" s="19"/>
      <c r="SKK223" s="28"/>
      <c r="SKL223" s="32"/>
      <c r="SKM223" s="20"/>
      <c r="SKN223" s="18"/>
      <c r="SKO223" s="19"/>
      <c r="SKP223" s="28"/>
      <c r="SKQ223" s="32"/>
      <c r="SKR223" s="20"/>
      <c r="SKS223" s="18"/>
      <c r="SKT223" s="19"/>
      <c r="SKU223" s="28"/>
      <c r="SKV223" s="32"/>
      <c r="SKW223" s="20"/>
      <c r="SKX223" s="18"/>
      <c r="SKY223" s="19"/>
      <c r="SKZ223" s="28"/>
      <c r="SLA223" s="32"/>
      <c r="SLB223" s="20"/>
      <c r="SLC223" s="18"/>
      <c r="SLD223" s="19"/>
      <c r="SLE223" s="28"/>
      <c r="SLF223" s="32"/>
      <c r="SLG223" s="20"/>
      <c r="SLH223" s="18"/>
      <c r="SLI223" s="19"/>
      <c r="SLJ223" s="28"/>
      <c r="SLK223" s="32"/>
      <c r="SLL223" s="20"/>
      <c r="SLM223" s="18"/>
      <c r="SLN223" s="19"/>
      <c r="SLO223" s="28"/>
      <c r="SLP223" s="32"/>
      <c r="SLQ223" s="20"/>
      <c r="SLR223" s="18"/>
      <c r="SLS223" s="19"/>
      <c r="SLT223" s="28"/>
      <c r="SLU223" s="32"/>
      <c r="SLV223" s="20"/>
      <c r="SLW223" s="18"/>
      <c r="SLX223" s="19"/>
      <c r="SLY223" s="28"/>
      <c r="SLZ223" s="32"/>
      <c r="SMA223" s="20"/>
      <c r="SMB223" s="18"/>
      <c r="SMC223" s="19"/>
      <c r="SMD223" s="28"/>
      <c r="SME223" s="32"/>
      <c r="SMF223" s="20"/>
      <c r="SMG223" s="18"/>
      <c r="SMH223" s="19"/>
      <c r="SMI223" s="28"/>
      <c r="SMJ223" s="32"/>
      <c r="SMK223" s="20"/>
      <c r="SML223" s="18"/>
      <c r="SMM223" s="19"/>
      <c r="SMN223" s="28"/>
      <c r="SMO223" s="32"/>
      <c r="SMP223" s="20"/>
      <c r="SMQ223" s="18"/>
      <c r="SMR223" s="19"/>
      <c r="SMS223" s="28"/>
      <c r="SMT223" s="32"/>
      <c r="SMU223" s="20"/>
      <c r="SMV223" s="18"/>
      <c r="SMW223" s="19"/>
      <c r="SMX223" s="28"/>
      <c r="SMY223" s="32"/>
      <c r="SMZ223" s="20"/>
      <c r="SNA223" s="18"/>
      <c r="SNB223" s="19"/>
      <c r="SNC223" s="28"/>
      <c r="SND223" s="32"/>
      <c r="SNE223" s="20"/>
      <c r="SNF223" s="18"/>
      <c r="SNG223" s="19"/>
      <c r="SNH223" s="28"/>
      <c r="SNI223" s="32"/>
      <c r="SNJ223" s="20"/>
      <c r="SNK223" s="18"/>
      <c r="SNL223" s="19"/>
      <c r="SNM223" s="28"/>
      <c r="SNN223" s="32"/>
      <c r="SNO223" s="20"/>
      <c r="SNP223" s="18"/>
      <c r="SNQ223" s="19"/>
      <c r="SNR223" s="28"/>
      <c r="SNS223" s="32"/>
      <c r="SNT223" s="20"/>
      <c r="SNU223" s="18"/>
      <c r="SNV223" s="19"/>
      <c r="SNW223" s="28"/>
      <c r="SNX223" s="32"/>
      <c r="SNY223" s="20"/>
      <c r="SNZ223" s="18"/>
      <c r="SOA223" s="19"/>
      <c r="SOB223" s="28"/>
      <c r="SOC223" s="32"/>
      <c r="SOD223" s="20"/>
      <c r="SOE223" s="18"/>
      <c r="SOF223" s="19"/>
      <c r="SOG223" s="28"/>
      <c r="SOH223" s="32"/>
      <c r="SOI223" s="20"/>
      <c r="SOJ223" s="18"/>
      <c r="SOK223" s="19"/>
      <c r="SOL223" s="28"/>
      <c r="SOM223" s="32"/>
      <c r="SON223" s="20"/>
      <c r="SOO223" s="18"/>
      <c r="SOP223" s="19"/>
      <c r="SOQ223" s="28"/>
      <c r="SOR223" s="32"/>
      <c r="SOS223" s="20"/>
      <c r="SOT223" s="18"/>
      <c r="SOU223" s="19"/>
      <c r="SOV223" s="28"/>
      <c r="SOW223" s="32"/>
      <c r="SOX223" s="20"/>
      <c r="SOY223" s="18"/>
      <c r="SOZ223" s="19"/>
      <c r="SPA223" s="28"/>
      <c r="SPB223" s="32"/>
      <c r="SPC223" s="20"/>
      <c r="SPD223" s="18"/>
      <c r="SPE223" s="19"/>
      <c r="SPF223" s="28"/>
      <c r="SPG223" s="32"/>
      <c r="SPH223" s="20"/>
      <c r="SPI223" s="18"/>
      <c r="SPJ223" s="19"/>
      <c r="SPK223" s="28"/>
      <c r="SPL223" s="32"/>
      <c r="SPM223" s="20"/>
      <c r="SPN223" s="18"/>
      <c r="SPO223" s="19"/>
      <c r="SPP223" s="28"/>
      <c r="SPQ223" s="32"/>
      <c r="SPR223" s="20"/>
      <c r="SPS223" s="18"/>
      <c r="SPT223" s="19"/>
      <c r="SPU223" s="28"/>
      <c r="SPV223" s="32"/>
      <c r="SPW223" s="20"/>
      <c r="SPX223" s="18"/>
      <c r="SPY223" s="19"/>
      <c r="SPZ223" s="28"/>
      <c r="SQA223" s="32"/>
      <c r="SQB223" s="20"/>
      <c r="SQC223" s="18"/>
      <c r="SQD223" s="19"/>
      <c r="SQE223" s="28"/>
      <c r="SQF223" s="32"/>
      <c r="SQG223" s="20"/>
      <c r="SQH223" s="18"/>
      <c r="SQI223" s="19"/>
      <c r="SQJ223" s="28"/>
      <c r="SQK223" s="32"/>
      <c r="SQL223" s="20"/>
      <c r="SQM223" s="18"/>
      <c r="SQN223" s="19"/>
      <c r="SQO223" s="28"/>
      <c r="SQP223" s="32"/>
      <c r="SQQ223" s="20"/>
      <c r="SQR223" s="18"/>
      <c r="SQS223" s="19"/>
      <c r="SQT223" s="28"/>
      <c r="SQU223" s="32"/>
      <c r="SQV223" s="20"/>
      <c r="SQW223" s="18"/>
      <c r="SQX223" s="19"/>
      <c r="SQY223" s="28"/>
      <c r="SQZ223" s="32"/>
      <c r="SRA223" s="20"/>
      <c r="SRB223" s="18"/>
      <c r="SRC223" s="19"/>
      <c r="SRD223" s="28"/>
      <c r="SRE223" s="32"/>
      <c r="SRF223" s="20"/>
      <c r="SRG223" s="18"/>
      <c r="SRH223" s="19"/>
      <c r="SRI223" s="28"/>
      <c r="SRJ223" s="32"/>
      <c r="SRK223" s="20"/>
      <c r="SRL223" s="18"/>
      <c r="SRM223" s="19"/>
      <c r="SRN223" s="28"/>
      <c r="SRO223" s="32"/>
      <c r="SRP223" s="20"/>
      <c r="SRQ223" s="18"/>
      <c r="SRR223" s="19"/>
      <c r="SRS223" s="28"/>
      <c r="SRT223" s="32"/>
      <c r="SRU223" s="20"/>
      <c r="SRV223" s="18"/>
      <c r="SRW223" s="19"/>
      <c r="SRX223" s="28"/>
      <c r="SRY223" s="32"/>
      <c r="SRZ223" s="20"/>
      <c r="SSA223" s="18"/>
      <c r="SSB223" s="19"/>
      <c r="SSC223" s="28"/>
      <c r="SSD223" s="32"/>
      <c r="SSE223" s="20"/>
      <c r="SSF223" s="18"/>
      <c r="SSG223" s="19"/>
      <c r="SSH223" s="28"/>
      <c r="SSI223" s="32"/>
      <c r="SSJ223" s="20"/>
      <c r="SSK223" s="18"/>
      <c r="SSL223" s="19"/>
      <c r="SSM223" s="28"/>
      <c r="SSN223" s="32"/>
      <c r="SSO223" s="20"/>
      <c r="SSP223" s="18"/>
      <c r="SSQ223" s="19"/>
      <c r="SSR223" s="28"/>
      <c r="SSS223" s="32"/>
      <c r="SST223" s="20"/>
      <c r="SSU223" s="18"/>
      <c r="SSV223" s="19"/>
      <c r="SSW223" s="28"/>
      <c r="SSX223" s="32"/>
      <c r="SSY223" s="20"/>
      <c r="SSZ223" s="18"/>
      <c r="STA223" s="19"/>
      <c r="STB223" s="28"/>
      <c r="STC223" s="32"/>
      <c r="STD223" s="20"/>
      <c r="STE223" s="18"/>
      <c r="STF223" s="19"/>
      <c r="STG223" s="28"/>
      <c r="STH223" s="32"/>
      <c r="STI223" s="20"/>
      <c r="STJ223" s="18"/>
      <c r="STK223" s="19"/>
      <c r="STL223" s="28"/>
      <c r="STM223" s="32"/>
      <c r="STN223" s="20"/>
      <c r="STO223" s="18"/>
      <c r="STP223" s="19"/>
      <c r="STQ223" s="28"/>
      <c r="STR223" s="32"/>
      <c r="STS223" s="20"/>
      <c r="STT223" s="18"/>
      <c r="STU223" s="19"/>
      <c r="STV223" s="28"/>
      <c r="STW223" s="32"/>
      <c r="STX223" s="20"/>
      <c r="STY223" s="18"/>
      <c r="STZ223" s="19"/>
      <c r="SUA223" s="28"/>
      <c r="SUB223" s="32"/>
      <c r="SUC223" s="20"/>
      <c r="SUD223" s="18"/>
      <c r="SUE223" s="19"/>
      <c r="SUF223" s="28"/>
      <c r="SUG223" s="32"/>
      <c r="SUH223" s="20"/>
      <c r="SUI223" s="18"/>
      <c r="SUJ223" s="19"/>
      <c r="SUK223" s="28"/>
      <c r="SUL223" s="32"/>
      <c r="SUM223" s="20"/>
      <c r="SUN223" s="18"/>
      <c r="SUO223" s="19"/>
      <c r="SUP223" s="28"/>
      <c r="SUQ223" s="32"/>
      <c r="SUR223" s="20"/>
      <c r="SUS223" s="18"/>
      <c r="SUT223" s="19"/>
      <c r="SUU223" s="28"/>
      <c r="SUV223" s="32"/>
      <c r="SUW223" s="20"/>
      <c r="SUX223" s="18"/>
      <c r="SUY223" s="19"/>
      <c r="SUZ223" s="28"/>
      <c r="SVA223" s="32"/>
      <c r="SVB223" s="20"/>
      <c r="SVC223" s="18"/>
      <c r="SVD223" s="19"/>
      <c r="SVE223" s="28"/>
      <c r="SVF223" s="32"/>
      <c r="SVG223" s="20"/>
      <c r="SVH223" s="18"/>
      <c r="SVI223" s="19"/>
      <c r="SVJ223" s="28"/>
      <c r="SVK223" s="32"/>
      <c r="SVL223" s="20"/>
      <c r="SVM223" s="18"/>
      <c r="SVN223" s="19"/>
      <c r="SVO223" s="28"/>
      <c r="SVP223" s="32"/>
      <c r="SVQ223" s="20"/>
      <c r="SVR223" s="18"/>
      <c r="SVS223" s="19"/>
      <c r="SVT223" s="28"/>
      <c r="SVU223" s="32"/>
      <c r="SVV223" s="20"/>
      <c r="SVW223" s="18"/>
      <c r="SVX223" s="19"/>
      <c r="SVY223" s="28"/>
      <c r="SVZ223" s="32"/>
      <c r="SWA223" s="20"/>
      <c r="SWB223" s="18"/>
      <c r="SWC223" s="19"/>
      <c r="SWD223" s="28"/>
      <c r="SWE223" s="32"/>
      <c r="SWF223" s="20"/>
      <c r="SWG223" s="18"/>
      <c r="SWH223" s="19"/>
      <c r="SWI223" s="28"/>
      <c r="SWJ223" s="32"/>
      <c r="SWK223" s="20"/>
      <c r="SWL223" s="18"/>
      <c r="SWM223" s="19"/>
      <c r="SWN223" s="28"/>
      <c r="SWO223" s="32"/>
      <c r="SWP223" s="20"/>
      <c r="SWQ223" s="18"/>
      <c r="SWR223" s="19"/>
      <c r="SWS223" s="28"/>
      <c r="SWT223" s="32"/>
      <c r="SWU223" s="20"/>
      <c r="SWV223" s="18"/>
      <c r="SWW223" s="19"/>
      <c r="SWX223" s="28"/>
      <c r="SWY223" s="32"/>
      <c r="SWZ223" s="20"/>
      <c r="SXA223" s="18"/>
      <c r="SXB223" s="19"/>
      <c r="SXC223" s="28"/>
      <c r="SXD223" s="32"/>
      <c r="SXE223" s="20"/>
      <c r="SXF223" s="18"/>
      <c r="SXG223" s="19"/>
      <c r="SXH223" s="28"/>
      <c r="SXI223" s="32"/>
      <c r="SXJ223" s="20"/>
      <c r="SXK223" s="18"/>
      <c r="SXL223" s="19"/>
      <c r="SXM223" s="28"/>
      <c r="SXN223" s="32"/>
      <c r="SXO223" s="20"/>
      <c r="SXP223" s="18"/>
      <c r="SXQ223" s="19"/>
      <c r="SXR223" s="28"/>
      <c r="SXS223" s="32"/>
      <c r="SXT223" s="20"/>
      <c r="SXU223" s="18"/>
      <c r="SXV223" s="19"/>
      <c r="SXW223" s="28"/>
      <c r="SXX223" s="32"/>
      <c r="SXY223" s="20"/>
      <c r="SXZ223" s="18"/>
      <c r="SYA223" s="19"/>
      <c r="SYB223" s="28"/>
      <c r="SYC223" s="32"/>
      <c r="SYD223" s="20"/>
      <c r="SYE223" s="18"/>
      <c r="SYF223" s="19"/>
      <c r="SYG223" s="28"/>
      <c r="SYH223" s="32"/>
      <c r="SYI223" s="20"/>
      <c r="SYJ223" s="18"/>
      <c r="SYK223" s="19"/>
      <c r="SYL223" s="28"/>
      <c r="SYM223" s="32"/>
      <c r="SYN223" s="20"/>
      <c r="SYO223" s="18"/>
      <c r="SYP223" s="19"/>
      <c r="SYQ223" s="28"/>
      <c r="SYR223" s="32"/>
      <c r="SYS223" s="20"/>
      <c r="SYT223" s="18"/>
      <c r="SYU223" s="19"/>
      <c r="SYV223" s="28"/>
      <c r="SYW223" s="32"/>
      <c r="SYX223" s="20"/>
      <c r="SYY223" s="18"/>
      <c r="SYZ223" s="19"/>
      <c r="SZA223" s="28"/>
      <c r="SZB223" s="32"/>
      <c r="SZC223" s="20"/>
      <c r="SZD223" s="18"/>
      <c r="SZE223" s="19"/>
      <c r="SZF223" s="28"/>
      <c r="SZG223" s="32"/>
      <c r="SZH223" s="20"/>
      <c r="SZI223" s="18"/>
      <c r="SZJ223" s="19"/>
      <c r="SZK223" s="28"/>
      <c r="SZL223" s="32"/>
      <c r="SZM223" s="20"/>
      <c r="SZN223" s="18"/>
      <c r="SZO223" s="19"/>
      <c r="SZP223" s="28"/>
      <c r="SZQ223" s="32"/>
      <c r="SZR223" s="20"/>
      <c r="SZS223" s="18"/>
      <c r="SZT223" s="19"/>
      <c r="SZU223" s="28"/>
      <c r="SZV223" s="32"/>
      <c r="SZW223" s="20"/>
      <c r="SZX223" s="18"/>
      <c r="SZY223" s="19"/>
      <c r="SZZ223" s="28"/>
      <c r="TAA223" s="32"/>
      <c r="TAB223" s="20"/>
      <c r="TAC223" s="18"/>
      <c r="TAD223" s="19"/>
      <c r="TAE223" s="28"/>
      <c r="TAF223" s="32"/>
      <c r="TAG223" s="20"/>
      <c r="TAH223" s="18"/>
      <c r="TAI223" s="19"/>
      <c r="TAJ223" s="28"/>
      <c r="TAK223" s="32"/>
      <c r="TAL223" s="20"/>
      <c r="TAM223" s="18"/>
      <c r="TAN223" s="19"/>
      <c r="TAO223" s="28"/>
      <c r="TAP223" s="32"/>
      <c r="TAQ223" s="20"/>
      <c r="TAR223" s="18"/>
      <c r="TAS223" s="19"/>
      <c r="TAT223" s="28"/>
      <c r="TAU223" s="32"/>
      <c r="TAV223" s="20"/>
      <c r="TAW223" s="18"/>
      <c r="TAX223" s="19"/>
      <c r="TAY223" s="28"/>
      <c r="TAZ223" s="32"/>
      <c r="TBA223" s="20"/>
      <c r="TBB223" s="18"/>
      <c r="TBC223" s="19"/>
      <c r="TBD223" s="28"/>
      <c r="TBE223" s="32"/>
      <c r="TBF223" s="20"/>
      <c r="TBG223" s="18"/>
      <c r="TBH223" s="19"/>
      <c r="TBI223" s="28"/>
      <c r="TBJ223" s="32"/>
      <c r="TBK223" s="20"/>
      <c r="TBL223" s="18"/>
      <c r="TBM223" s="19"/>
      <c r="TBN223" s="28"/>
      <c r="TBO223" s="32"/>
      <c r="TBP223" s="20"/>
      <c r="TBQ223" s="18"/>
      <c r="TBR223" s="19"/>
      <c r="TBS223" s="28"/>
      <c r="TBT223" s="32"/>
      <c r="TBU223" s="20"/>
      <c r="TBV223" s="18"/>
      <c r="TBW223" s="19"/>
      <c r="TBX223" s="28"/>
      <c r="TBY223" s="32"/>
      <c r="TBZ223" s="20"/>
      <c r="TCA223" s="18"/>
      <c r="TCB223" s="19"/>
      <c r="TCC223" s="28"/>
      <c r="TCD223" s="32"/>
      <c r="TCE223" s="20"/>
      <c r="TCF223" s="18"/>
      <c r="TCG223" s="19"/>
      <c r="TCH223" s="28"/>
      <c r="TCI223" s="32"/>
      <c r="TCJ223" s="20"/>
      <c r="TCK223" s="18"/>
      <c r="TCL223" s="19"/>
      <c r="TCM223" s="28"/>
      <c r="TCN223" s="32"/>
      <c r="TCO223" s="20"/>
      <c r="TCP223" s="18"/>
      <c r="TCQ223" s="19"/>
      <c r="TCR223" s="28"/>
      <c r="TCS223" s="32"/>
      <c r="TCT223" s="20"/>
      <c r="TCU223" s="18"/>
      <c r="TCV223" s="19"/>
      <c r="TCW223" s="28"/>
      <c r="TCX223" s="32"/>
      <c r="TCY223" s="20"/>
      <c r="TCZ223" s="18"/>
      <c r="TDA223" s="19"/>
      <c r="TDB223" s="28"/>
      <c r="TDC223" s="32"/>
      <c r="TDD223" s="20"/>
      <c r="TDE223" s="18"/>
      <c r="TDF223" s="19"/>
      <c r="TDG223" s="28"/>
      <c r="TDH223" s="32"/>
      <c r="TDI223" s="20"/>
      <c r="TDJ223" s="18"/>
      <c r="TDK223" s="19"/>
      <c r="TDL223" s="28"/>
      <c r="TDM223" s="32"/>
      <c r="TDN223" s="20"/>
      <c r="TDO223" s="18"/>
      <c r="TDP223" s="19"/>
      <c r="TDQ223" s="28"/>
      <c r="TDR223" s="32"/>
      <c r="TDS223" s="20"/>
      <c r="TDT223" s="18"/>
      <c r="TDU223" s="19"/>
      <c r="TDV223" s="28"/>
      <c r="TDW223" s="32"/>
      <c r="TDX223" s="20"/>
      <c r="TDY223" s="18"/>
      <c r="TDZ223" s="19"/>
      <c r="TEA223" s="28"/>
      <c r="TEB223" s="32"/>
      <c r="TEC223" s="20"/>
      <c r="TED223" s="18"/>
      <c r="TEE223" s="19"/>
      <c r="TEF223" s="28"/>
      <c r="TEG223" s="32"/>
      <c r="TEH223" s="20"/>
      <c r="TEI223" s="18"/>
      <c r="TEJ223" s="19"/>
      <c r="TEK223" s="28"/>
      <c r="TEL223" s="32"/>
      <c r="TEM223" s="20"/>
      <c r="TEN223" s="18"/>
      <c r="TEO223" s="19"/>
      <c r="TEP223" s="28"/>
      <c r="TEQ223" s="32"/>
      <c r="TER223" s="20"/>
      <c r="TES223" s="18"/>
      <c r="TET223" s="19"/>
      <c r="TEU223" s="28"/>
      <c r="TEV223" s="32"/>
      <c r="TEW223" s="20"/>
      <c r="TEX223" s="18"/>
      <c r="TEY223" s="19"/>
      <c r="TEZ223" s="28"/>
      <c r="TFA223" s="32"/>
      <c r="TFB223" s="20"/>
      <c r="TFC223" s="18"/>
      <c r="TFD223" s="19"/>
      <c r="TFE223" s="28"/>
      <c r="TFF223" s="32"/>
      <c r="TFG223" s="20"/>
      <c r="TFH223" s="18"/>
      <c r="TFI223" s="19"/>
      <c r="TFJ223" s="28"/>
      <c r="TFK223" s="32"/>
      <c r="TFL223" s="20"/>
      <c r="TFM223" s="18"/>
      <c r="TFN223" s="19"/>
      <c r="TFO223" s="28"/>
      <c r="TFP223" s="32"/>
      <c r="TFQ223" s="20"/>
      <c r="TFR223" s="18"/>
      <c r="TFS223" s="19"/>
      <c r="TFT223" s="28"/>
      <c r="TFU223" s="32"/>
      <c r="TFV223" s="20"/>
      <c r="TFW223" s="18"/>
      <c r="TFX223" s="19"/>
      <c r="TFY223" s="28"/>
      <c r="TFZ223" s="32"/>
      <c r="TGA223" s="20"/>
      <c r="TGB223" s="18"/>
      <c r="TGC223" s="19"/>
      <c r="TGD223" s="28"/>
      <c r="TGE223" s="32"/>
      <c r="TGF223" s="20"/>
      <c r="TGG223" s="18"/>
      <c r="TGH223" s="19"/>
      <c r="TGI223" s="28"/>
      <c r="TGJ223" s="32"/>
      <c r="TGK223" s="20"/>
      <c r="TGL223" s="18"/>
      <c r="TGM223" s="19"/>
      <c r="TGN223" s="28"/>
      <c r="TGO223" s="32"/>
      <c r="TGP223" s="20"/>
      <c r="TGQ223" s="18"/>
      <c r="TGR223" s="19"/>
      <c r="TGS223" s="28"/>
      <c r="TGT223" s="32"/>
      <c r="TGU223" s="20"/>
      <c r="TGV223" s="18"/>
      <c r="TGW223" s="19"/>
      <c r="TGX223" s="28"/>
      <c r="TGY223" s="32"/>
      <c r="TGZ223" s="20"/>
      <c r="THA223" s="18"/>
      <c r="THB223" s="19"/>
      <c r="THC223" s="28"/>
      <c r="THD223" s="32"/>
      <c r="THE223" s="20"/>
      <c r="THF223" s="18"/>
      <c r="THG223" s="19"/>
      <c r="THH223" s="28"/>
      <c r="THI223" s="32"/>
      <c r="THJ223" s="20"/>
      <c r="THK223" s="18"/>
      <c r="THL223" s="19"/>
      <c r="THM223" s="28"/>
      <c r="THN223" s="32"/>
      <c r="THO223" s="20"/>
      <c r="THP223" s="18"/>
      <c r="THQ223" s="19"/>
      <c r="THR223" s="28"/>
      <c r="THS223" s="32"/>
      <c r="THT223" s="20"/>
      <c r="THU223" s="18"/>
      <c r="THV223" s="19"/>
      <c r="THW223" s="28"/>
      <c r="THX223" s="32"/>
      <c r="THY223" s="20"/>
      <c r="THZ223" s="18"/>
      <c r="TIA223" s="19"/>
      <c r="TIB223" s="28"/>
      <c r="TIC223" s="32"/>
      <c r="TID223" s="20"/>
      <c r="TIE223" s="18"/>
      <c r="TIF223" s="19"/>
      <c r="TIG223" s="28"/>
      <c r="TIH223" s="32"/>
      <c r="TII223" s="20"/>
      <c r="TIJ223" s="18"/>
      <c r="TIK223" s="19"/>
      <c r="TIL223" s="28"/>
      <c r="TIM223" s="32"/>
      <c r="TIN223" s="20"/>
      <c r="TIO223" s="18"/>
      <c r="TIP223" s="19"/>
      <c r="TIQ223" s="28"/>
      <c r="TIR223" s="32"/>
      <c r="TIS223" s="20"/>
      <c r="TIT223" s="18"/>
      <c r="TIU223" s="19"/>
      <c r="TIV223" s="28"/>
      <c r="TIW223" s="32"/>
      <c r="TIX223" s="20"/>
      <c r="TIY223" s="18"/>
      <c r="TIZ223" s="19"/>
      <c r="TJA223" s="28"/>
      <c r="TJB223" s="32"/>
      <c r="TJC223" s="20"/>
      <c r="TJD223" s="18"/>
      <c r="TJE223" s="19"/>
      <c r="TJF223" s="28"/>
      <c r="TJG223" s="32"/>
      <c r="TJH223" s="20"/>
      <c r="TJI223" s="18"/>
      <c r="TJJ223" s="19"/>
      <c r="TJK223" s="28"/>
      <c r="TJL223" s="32"/>
      <c r="TJM223" s="20"/>
      <c r="TJN223" s="18"/>
      <c r="TJO223" s="19"/>
      <c r="TJP223" s="28"/>
      <c r="TJQ223" s="32"/>
      <c r="TJR223" s="20"/>
      <c r="TJS223" s="18"/>
      <c r="TJT223" s="19"/>
      <c r="TJU223" s="28"/>
      <c r="TJV223" s="32"/>
      <c r="TJW223" s="20"/>
      <c r="TJX223" s="18"/>
      <c r="TJY223" s="19"/>
      <c r="TJZ223" s="28"/>
      <c r="TKA223" s="32"/>
      <c r="TKB223" s="20"/>
      <c r="TKC223" s="18"/>
      <c r="TKD223" s="19"/>
      <c r="TKE223" s="28"/>
      <c r="TKF223" s="32"/>
      <c r="TKG223" s="20"/>
      <c r="TKH223" s="18"/>
      <c r="TKI223" s="19"/>
      <c r="TKJ223" s="28"/>
      <c r="TKK223" s="32"/>
      <c r="TKL223" s="20"/>
      <c r="TKM223" s="18"/>
      <c r="TKN223" s="19"/>
      <c r="TKO223" s="28"/>
      <c r="TKP223" s="32"/>
      <c r="TKQ223" s="20"/>
      <c r="TKR223" s="18"/>
      <c r="TKS223" s="19"/>
      <c r="TKT223" s="28"/>
      <c r="TKU223" s="32"/>
      <c r="TKV223" s="20"/>
      <c r="TKW223" s="18"/>
      <c r="TKX223" s="19"/>
      <c r="TKY223" s="28"/>
      <c r="TKZ223" s="32"/>
      <c r="TLA223" s="20"/>
      <c r="TLB223" s="18"/>
      <c r="TLC223" s="19"/>
      <c r="TLD223" s="28"/>
      <c r="TLE223" s="32"/>
      <c r="TLF223" s="20"/>
      <c r="TLG223" s="18"/>
      <c r="TLH223" s="19"/>
      <c r="TLI223" s="28"/>
      <c r="TLJ223" s="32"/>
      <c r="TLK223" s="20"/>
      <c r="TLL223" s="18"/>
      <c r="TLM223" s="19"/>
      <c r="TLN223" s="28"/>
      <c r="TLO223" s="32"/>
      <c r="TLP223" s="20"/>
      <c r="TLQ223" s="18"/>
      <c r="TLR223" s="19"/>
      <c r="TLS223" s="28"/>
      <c r="TLT223" s="32"/>
      <c r="TLU223" s="20"/>
      <c r="TLV223" s="18"/>
      <c r="TLW223" s="19"/>
      <c r="TLX223" s="28"/>
      <c r="TLY223" s="32"/>
      <c r="TLZ223" s="20"/>
      <c r="TMA223" s="18"/>
      <c r="TMB223" s="19"/>
      <c r="TMC223" s="28"/>
      <c r="TMD223" s="32"/>
      <c r="TME223" s="20"/>
      <c r="TMF223" s="18"/>
      <c r="TMG223" s="19"/>
      <c r="TMH223" s="28"/>
      <c r="TMI223" s="32"/>
      <c r="TMJ223" s="20"/>
      <c r="TMK223" s="18"/>
      <c r="TML223" s="19"/>
      <c r="TMM223" s="28"/>
      <c r="TMN223" s="32"/>
      <c r="TMO223" s="20"/>
      <c r="TMP223" s="18"/>
      <c r="TMQ223" s="19"/>
      <c r="TMR223" s="28"/>
      <c r="TMS223" s="32"/>
      <c r="TMT223" s="20"/>
      <c r="TMU223" s="18"/>
      <c r="TMV223" s="19"/>
      <c r="TMW223" s="28"/>
      <c r="TMX223" s="32"/>
      <c r="TMY223" s="20"/>
      <c r="TMZ223" s="18"/>
      <c r="TNA223" s="19"/>
      <c r="TNB223" s="28"/>
      <c r="TNC223" s="32"/>
      <c r="TND223" s="20"/>
      <c r="TNE223" s="18"/>
      <c r="TNF223" s="19"/>
      <c r="TNG223" s="28"/>
      <c r="TNH223" s="32"/>
      <c r="TNI223" s="20"/>
      <c r="TNJ223" s="18"/>
      <c r="TNK223" s="19"/>
      <c r="TNL223" s="28"/>
      <c r="TNM223" s="32"/>
      <c r="TNN223" s="20"/>
      <c r="TNO223" s="18"/>
      <c r="TNP223" s="19"/>
      <c r="TNQ223" s="28"/>
      <c r="TNR223" s="32"/>
      <c r="TNS223" s="20"/>
      <c r="TNT223" s="18"/>
      <c r="TNU223" s="19"/>
      <c r="TNV223" s="28"/>
      <c r="TNW223" s="32"/>
      <c r="TNX223" s="20"/>
      <c r="TNY223" s="18"/>
      <c r="TNZ223" s="19"/>
      <c r="TOA223" s="28"/>
      <c r="TOB223" s="32"/>
      <c r="TOC223" s="20"/>
      <c r="TOD223" s="18"/>
      <c r="TOE223" s="19"/>
      <c r="TOF223" s="28"/>
      <c r="TOG223" s="32"/>
      <c r="TOH223" s="20"/>
      <c r="TOI223" s="18"/>
      <c r="TOJ223" s="19"/>
      <c r="TOK223" s="28"/>
      <c r="TOL223" s="32"/>
      <c r="TOM223" s="20"/>
      <c r="TON223" s="18"/>
      <c r="TOO223" s="19"/>
      <c r="TOP223" s="28"/>
      <c r="TOQ223" s="32"/>
      <c r="TOR223" s="20"/>
      <c r="TOS223" s="18"/>
      <c r="TOT223" s="19"/>
      <c r="TOU223" s="28"/>
      <c r="TOV223" s="32"/>
      <c r="TOW223" s="20"/>
      <c r="TOX223" s="18"/>
      <c r="TOY223" s="19"/>
      <c r="TOZ223" s="28"/>
      <c r="TPA223" s="32"/>
      <c r="TPB223" s="20"/>
      <c r="TPC223" s="18"/>
      <c r="TPD223" s="19"/>
      <c r="TPE223" s="28"/>
      <c r="TPF223" s="32"/>
      <c r="TPG223" s="20"/>
      <c r="TPH223" s="18"/>
      <c r="TPI223" s="19"/>
      <c r="TPJ223" s="28"/>
      <c r="TPK223" s="32"/>
      <c r="TPL223" s="20"/>
      <c r="TPM223" s="18"/>
      <c r="TPN223" s="19"/>
      <c r="TPO223" s="28"/>
      <c r="TPP223" s="32"/>
      <c r="TPQ223" s="20"/>
      <c r="TPR223" s="18"/>
      <c r="TPS223" s="19"/>
      <c r="TPT223" s="28"/>
      <c r="TPU223" s="32"/>
      <c r="TPV223" s="20"/>
      <c r="TPW223" s="18"/>
      <c r="TPX223" s="19"/>
      <c r="TPY223" s="28"/>
      <c r="TPZ223" s="32"/>
      <c r="TQA223" s="20"/>
      <c r="TQB223" s="18"/>
      <c r="TQC223" s="19"/>
      <c r="TQD223" s="28"/>
      <c r="TQE223" s="32"/>
      <c r="TQF223" s="20"/>
      <c r="TQG223" s="18"/>
      <c r="TQH223" s="19"/>
      <c r="TQI223" s="28"/>
      <c r="TQJ223" s="32"/>
      <c r="TQK223" s="20"/>
      <c r="TQL223" s="18"/>
      <c r="TQM223" s="19"/>
      <c r="TQN223" s="28"/>
      <c r="TQO223" s="32"/>
      <c r="TQP223" s="20"/>
      <c r="TQQ223" s="18"/>
      <c r="TQR223" s="19"/>
      <c r="TQS223" s="28"/>
      <c r="TQT223" s="32"/>
      <c r="TQU223" s="20"/>
      <c r="TQV223" s="18"/>
      <c r="TQW223" s="19"/>
      <c r="TQX223" s="28"/>
      <c r="TQY223" s="32"/>
      <c r="TQZ223" s="20"/>
      <c r="TRA223" s="18"/>
      <c r="TRB223" s="19"/>
      <c r="TRC223" s="28"/>
      <c r="TRD223" s="32"/>
      <c r="TRE223" s="20"/>
      <c r="TRF223" s="18"/>
      <c r="TRG223" s="19"/>
      <c r="TRH223" s="28"/>
      <c r="TRI223" s="32"/>
      <c r="TRJ223" s="20"/>
      <c r="TRK223" s="18"/>
      <c r="TRL223" s="19"/>
      <c r="TRM223" s="28"/>
      <c r="TRN223" s="32"/>
      <c r="TRO223" s="20"/>
      <c r="TRP223" s="18"/>
      <c r="TRQ223" s="19"/>
      <c r="TRR223" s="28"/>
      <c r="TRS223" s="32"/>
      <c r="TRT223" s="20"/>
      <c r="TRU223" s="18"/>
      <c r="TRV223" s="19"/>
      <c r="TRW223" s="28"/>
      <c r="TRX223" s="32"/>
      <c r="TRY223" s="20"/>
      <c r="TRZ223" s="18"/>
      <c r="TSA223" s="19"/>
      <c r="TSB223" s="28"/>
      <c r="TSC223" s="32"/>
      <c r="TSD223" s="20"/>
      <c r="TSE223" s="18"/>
      <c r="TSF223" s="19"/>
      <c r="TSG223" s="28"/>
      <c r="TSH223" s="32"/>
      <c r="TSI223" s="20"/>
      <c r="TSJ223" s="18"/>
      <c r="TSK223" s="19"/>
      <c r="TSL223" s="28"/>
      <c r="TSM223" s="32"/>
      <c r="TSN223" s="20"/>
      <c r="TSO223" s="18"/>
      <c r="TSP223" s="19"/>
      <c r="TSQ223" s="28"/>
      <c r="TSR223" s="32"/>
      <c r="TSS223" s="20"/>
      <c r="TST223" s="18"/>
      <c r="TSU223" s="19"/>
      <c r="TSV223" s="28"/>
      <c r="TSW223" s="32"/>
      <c r="TSX223" s="20"/>
      <c r="TSY223" s="18"/>
      <c r="TSZ223" s="19"/>
      <c r="TTA223" s="28"/>
      <c r="TTB223" s="32"/>
      <c r="TTC223" s="20"/>
      <c r="TTD223" s="18"/>
      <c r="TTE223" s="19"/>
      <c r="TTF223" s="28"/>
      <c r="TTG223" s="32"/>
      <c r="TTH223" s="20"/>
      <c r="TTI223" s="18"/>
      <c r="TTJ223" s="19"/>
      <c r="TTK223" s="28"/>
      <c r="TTL223" s="32"/>
      <c r="TTM223" s="20"/>
      <c r="TTN223" s="18"/>
      <c r="TTO223" s="19"/>
      <c r="TTP223" s="28"/>
      <c r="TTQ223" s="32"/>
      <c r="TTR223" s="20"/>
      <c r="TTS223" s="18"/>
      <c r="TTT223" s="19"/>
      <c r="TTU223" s="28"/>
      <c r="TTV223" s="32"/>
      <c r="TTW223" s="20"/>
      <c r="TTX223" s="18"/>
      <c r="TTY223" s="19"/>
      <c r="TTZ223" s="28"/>
      <c r="TUA223" s="32"/>
      <c r="TUB223" s="20"/>
      <c r="TUC223" s="18"/>
      <c r="TUD223" s="19"/>
      <c r="TUE223" s="28"/>
      <c r="TUF223" s="32"/>
      <c r="TUG223" s="20"/>
      <c r="TUH223" s="18"/>
      <c r="TUI223" s="19"/>
      <c r="TUJ223" s="28"/>
      <c r="TUK223" s="32"/>
      <c r="TUL223" s="20"/>
      <c r="TUM223" s="18"/>
      <c r="TUN223" s="19"/>
      <c r="TUO223" s="28"/>
      <c r="TUP223" s="32"/>
      <c r="TUQ223" s="20"/>
      <c r="TUR223" s="18"/>
      <c r="TUS223" s="19"/>
      <c r="TUT223" s="28"/>
      <c r="TUU223" s="32"/>
      <c r="TUV223" s="20"/>
      <c r="TUW223" s="18"/>
      <c r="TUX223" s="19"/>
      <c r="TUY223" s="28"/>
      <c r="TUZ223" s="32"/>
      <c r="TVA223" s="20"/>
      <c r="TVB223" s="18"/>
      <c r="TVC223" s="19"/>
      <c r="TVD223" s="28"/>
      <c r="TVE223" s="32"/>
      <c r="TVF223" s="20"/>
      <c r="TVG223" s="18"/>
      <c r="TVH223" s="19"/>
      <c r="TVI223" s="28"/>
      <c r="TVJ223" s="32"/>
      <c r="TVK223" s="20"/>
      <c r="TVL223" s="18"/>
      <c r="TVM223" s="19"/>
      <c r="TVN223" s="28"/>
      <c r="TVO223" s="32"/>
      <c r="TVP223" s="20"/>
      <c r="TVQ223" s="18"/>
      <c r="TVR223" s="19"/>
      <c r="TVS223" s="28"/>
      <c r="TVT223" s="32"/>
      <c r="TVU223" s="20"/>
      <c r="TVV223" s="18"/>
      <c r="TVW223" s="19"/>
      <c r="TVX223" s="28"/>
      <c r="TVY223" s="32"/>
      <c r="TVZ223" s="20"/>
      <c r="TWA223" s="18"/>
      <c r="TWB223" s="19"/>
      <c r="TWC223" s="28"/>
      <c r="TWD223" s="32"/>
      <c r="TWE223" s="20"/>
      <c r="TWF223" s="18"/>
      <c r="TWG223" s="19"/>
      <c r="TWH223" s="28"/>
      <c r="TWI223" s="32"/>
      <c r="TWJ223" s="20"/>
      <c r="TWK223" s="18"/>
      <c r="TWL223" s="19"/>
      <c r="TWM223" s="28"/>
      <c r="TWN223" s="32"/>
      <c r="TWO223" s="20"/>
      <c r="TWP223" s="18"/>
      <c r="TWQ223" s="19"/>
      <c r="TWR223" s="28"/>
      <c r="TWS223" s="32"/>
      <c r="TWT223" s="20"/>
      <c r="TWU223" s="18"/>
      <c r="TWV223" s="19"/>
      <c r="TWW223" s="28"/>
      <c r="TWX223" s="32"/>
      <c r="TWY223" s="20"/>
      <c r="TWZ223" s="18"/>
      <c r="TXA223" s="19"/>
      <c r="TXB223" s="28"/>
      <c r="TXC223" s="32"/>
      <c r="TXD223" s="20"/>
      <c r="TXE223" s="18"/>
      <c r="TXF223" s="19"/>
      <c r="TXG223" s="28"/>
      <c r="TXH223" s="32"/>
      <c r="TXI223" s="20"/>
      <c r="TXJ223" s="18"/>
      <c r="TXK223" s="19"/>
      <c r="TXL223" s="28"/>
      <c r="TXM223" s="32"/>
      <c r="TXN223" s="20"/>
      <c r="TXO223" s="18"/>
      <c r="TXP223" s="19"/>
      <c r="TXQ223" s="28"/>
      <c r="TXR223" s="32"/>
      <c r="TXS223" s="20"/>
      <c r="TXT223" s="18"/>
      <c r="TXU223" s="19"/>
      <c r="TXV223" s="28"/>
      <c r="TXW223" s="32"/>
      <c r="TXX223" s="20"/>
      <c r="TXY223" s="18"/>
      <c r="TXZ223" s="19"/>
      <c r="TYA223" s="28"/>
      <c r="TYB223" s="32"/>
      <c r="TYC223" s="20"/>
      <c r="TYD223" s="18"/>
      <c r="TYE223" s="19"/>
      <c r="TYF223" s="28"/>
      <c r="TYG223" s="32"/>
      <c r="TYH223" s="20"/>
      <c r="TYI223" s="18"/>
      <c r="TYJ223" s="19"/>
      <c r="TYK223" s="28"/>
      <c r="TYL223" s="32"/>
      <c r="TYM223" s="20"/>
      <c r="TYN223" s="18"/>
      <c r="TYO223" s="19"/>
      <c r="TYP223" s="28"/>
      <c r="TYQ223" s="32"/>
      <c r="TYR223" s="20"/>
      <c r="TYS223" s="18"/>
      <c r="TYT223" s="19"/>
      <c r="TYU223" s="28"/>
      <c r="TYV223" s="32"/>
      <c r="TYW223" s="20"/>
      <c r="TYX223" s="18"/>
      <c r="TYY223" s="19"/>
      <c r="TYZ223" s="28"/>
      <c r="TZA223" s="32"/>
      <c r="TZB223" s="20"/>
      <c r="TZC223" s="18"/>
      <c r="TZD223" s="19"/>
      <c r="TZE223" s="28"/>
      <c r="TZF223" s="32"/>
      <c r="TZG223" s="20"/>
      <c r="TZH223" s="18"/>
      <c r="TZI223" s="19"/>
      <c r="TZJ223" s="28"/>
      <c r="TZK223" s="32"/>
      <c r="TZL223" s="20"/>
      <c r="TZM223" s="18"/>
      <c r="TZN223" s="19"/>
      <c r="TZO223" s="28"/>
      <c r="TZP223" s="32"/>
      <c r="TZQ223" s="20"/>
      <c r="TZR223" s="18"/>
      <c r="TZS223" s="19"/>
      <c r="TZT223" s="28"/>
      <c r="TZU223" s="32"/>
      <c r="TZV223" s="20"/>
      <c r="TZW223" s="18"/>
      <c r="TZX223" s="19"/>
      <c r="TZY223" s="28"/>
      <c r="TZZ223" s="32"/>
      <c r="UAA223" s="20"/>
      <c r="UAB223" s="18"/>
      <c r="UAC223" s="19"/>
      <c r="UAD223" s="28"/>
      <c r="UAE223" s="32"/>
      <c r="UAF223" s="20"/>
      <c r="UAG223" s="18"/>
      <c r="UAH223" s="19"/>
      <c r="UAI223" s="28"/>
      <c r="UAJ223" s="32"/>
      <c r="UAK223" s="20"/>
      <c r="UAL223" s="18"/>
      <c r="UAM223" s="19"/>
      <c r="UAN223" s="28"/>
      <c r="UAO223" s="32"/>
      <c r="UAP223" s="20"/>
      <c r="UAQ223" s="18"/>
      <c r="UAR223" s="19"/>
      <c r="UAS223" s="28"/>
      <c r="UAT223" s="32"/>
      <c r="UAU223" s="20"/>
      <c r="UAV223" s="18"/>
      <c r="UAW223" s="19"/>
      <c r="UAX223" s="28"/>
      <c r="UAY223" s="32"/>
      <c r="UAZ223" s="20"/>
      <c r="UBA223" s="18"/>
      <c r="UBB223" s="19"/>
      <c r="UBC223" s="28"/>
      <c r="UBD223" s="32"/>
      <c r="UBE223" s="20"/>
      <c r="UBF223" s="18"/>
      <c r="UBG223" s="19"/>
      <c r="UBH223" s="28"/>
      <c r="UBI223" s="32"/>
      <c r="UBJ223" s="20"/>
      <c r="UBK223" s="18"/>
      <c r="UBL223" s="19"/>
      <c r="UBM223" s="28"/>
      <c r="UBN223" s="32"/>
      <c r="UBO223" s="20"/>
      <c r="UBP223" s="18"/>
      <c r="UBQ223" s="19"/>
      <c r="UBR223" s="28"/>
      <c r="UBS223" s="32"/>
      <c r="UBT223" s="20"/>
      <c r="UBU223" s="18"/>
      <c r="UBV223" s="19"/>
      <c r="UBW223" s="28"/>
      <c r="UBX223" s="32"/>
      <c r="UBY223" s="20"/>
      <c r="UBZ223" s="18"/>
      <c r="UCA223" s="19"/>
      <c r="UCB223" s="28"/>
      <c r="UCC223" s="32"/>
      <c r="UCD223" s="20"/>
      <c r="UCE223" s="18"/>
      <c r="UCF223" s="19"/>
      <c r="UCG223" s="28"/>
      <c r="UCH223" s="32"/>
      <c r="UCI223" s="20"/>
      <c r="UCJ223" s="18"/>
      <c r="UCK223" s="19"/>
      <c r="UCL223" s="28"/>
      <c r="UCM223" s="32"/>
      <c r="UCN223" s="20"/>
      <c r="UCO223" s="18"/>
      <c r="UCP223" s="19"/>
      <c r="UCQ223" s="28"/>
      <c r="UCR223" s="32"/>
      <c r="UCS223" s="20"/>
      <c r="UCT223" s="18"/>
      <c r="UCU223" s="19"/>
      <c r="UCV223" s="28"/>
      <c r="UCW223" s="32"/>
      <c r="UCX223" s="20"/>
      <c r="UCY223" s="18"/>
      <c r="UCZ223" s="19"/>
      <c r="UDA223" s="28"/>
      <c r="UDB223" s="32"/>
      <c r="UDC223" s="20"/>
      <c r="UDD223" s="18"/>
      <c r="UDE223" s="19"/>
      <c r="UDF223" s="28"/>
      <c r="UDG223" s="32"/>
      <c r="UDH223" s="20"/>
      <c r="UDI223" s="18"/>
      <c r="UDJ223" s="19"/>
      <c r="UDK223" s="28"/>
      <c r="UDL223" s="32"/>
      <c r="UDM223" s="20"/>
      <c r="UDN223" s="18"/>
      <c r="UDO223" s="19"/>
      <c r="UDP223" s="28"/>
      <c r="UDQ223" s="32"/>
      <c r="UDR223" s="20"/>
      <c r="UDS223" s="18"/>
      <c r="UDT223" s="19"/>
      <c r="UDU223" s="28"/>
      <c r="UDV223" s="32"/>
      <c r="UDW223" s="20"/>
      <c r="UDX223" s="18"/>
      <c r="UDY223" s="19"/>
      <c r="UDZ223" s="28"/>
      <c r="UEA223" s="32"/>
      <c r="UEB223" s="20"/>
      <c r="UEC223" s="18"/>
      <c r="UED223" s="19"/>
      <c r="UEE223" s="28"/>
      <c r="UEF223" s="32"/>
      <c r="UEG223" s="20"/>
      <c r="UEH223" s="18"/>
      <c r="UEI223" s="19"/>
      <c r="UEJ223" s="28"/>
      <c r="UEK223" s="32"/>
      <c r="UEL223" s="20"/>
      <c r="UEM223" s="18"/>
      <c r="UEN223" s="19"/>
      <c r="UEO223" s="28"/>
      <c r="UEP223" s="32"/>
      <c r="UEQ223" s="20"/>
      <c r="UER223" s="18"/>
      <c r="UES223" s="19"/>
      <c r="UET223" s="28"/>
      <c r="UEU223" s="32"/>
      <c r="UEV223" s="20"/>
      <c r="UEW223" s="18"/>
      <c r="UEX223" s="19"/>
      <c r="UEY223" s="28"/>
      <c r="UEZ223" s="32"/>
      <c r="UFA223" s="20"/>
      <c r="UFB223" s="18"/>
      <c r="UFC223" s="19"/>
      <c r="UFD223" s="28"/>
      <c r="UFE223" s="32"/>
      <c r="UFF223" s="20"/>
      <c r="UFG223" s="18"/>
      <c r="UFH223" s="19"/>
      <c r="UFI223" s="28"/>
      <c r="UFJ223" s="32"/>
      <c r="UFK223" s="20"/>
      <c r="UFL223" s="18"/>
      <c r="UFM223" s="19"/>
      <c r="UFN223" s="28"/>
      <c r="UFO223" s="32"/>
      <c r="UFP223" s="20"/>
      <c r="UFQ223" s="18"/>
      <c r="UFR223" s="19"/>
      <c r="UFS223" s="28"/>
      <c r="UFT223" s="32"/>
      <c r="UFU223" s="20"/>
      <c r="UFV223" s="18"/>
      <c r="UFW223" s="19"/>
      <c r="UFX223" s="28"/>
      <c r="UFY223" s="32"/>
      <c r="UFZ223" s="20"/>
      <c r="UGA223" s="18"/>
      <c r="UGB223" s="19"/>
      <c r="UGC223" s="28"/>
      <c r="UGD223" s="32"/>
      <c r="UGE223" s="20"/>
      <c r="UGF223" s="18"/>
      <c r="UGG223" s="19"/>
      <c r="UGH223" s="28"/>
      <c r="UGI223" s="32"/>
      <c r="UGJ223" s="20"/>
      <c r="UGK223" s="18"/>
      <c r="UGL223" s="19"/>
      <c r="UGM223" s="28"/>
      <c r="UGN223" s="32"/>
      <c r="UGO223" s="20"/>
      <c r="UGP223" s="18"/>
      <c r="UGQ223" s="19"/>
      <c r="UGR223" s="28"/>
      <c r="UGS223" s="32"/>
      <c r="UGT223" s="20"/>
      <c r="UGU223" s="18"/>
      <c r="UGV223" s="19"/>
      <c r="UGW223" s="28"/>
      <c r="UGX223" s="32"/>
      <c r="UGY223" s="20"/>
      <c r="UGZ223" s="18"/>
      <c r="UHA223" s="19"/>
      <c r="UHB223" s="28"/>
      <c r="UHC223" s="32"/>
      <c r="UHD223" s="20"/>
      <c r="UHE223" s="18"/>
      <c r="UHF223" s="19"/>
      <c r="UHG223" s="28"/>
      <c r="UHH223" s="32"/>
      <c r="UHI223" s="20"/>
      <c r="UHJ223" s="18"/>
      <c r="UHK223" s="19"/>
      <c r="UHL223" s="28"/>
      <c r="UHM223" s="32"/>
      <c r="UHN223" s="20"/>
      <c r="UHO223" s="18"/>
      <c r="UHP223" s="19"/>
      <c r="UHQ223" s="28"/>
      <c r="UHR223" s="32"/>
      <c r="UHS223" s="20"/>
      <c r="UHT223" s="18"/>
      <c r="UHU223" s="19"/>
      <c r="UHV223" s="28"/>
      <c r="UHW223" s="32"/>
      <c r="UHX223" s="20"/>
      <c r="UHY223" s="18"/>
      <c r="UHZ223" s="19"/>
      <c r="UIA223" s="28"/>
      <c r="UIB223" s="32"/>
      <c r="UIC223" s="20"/>
      <c r="UID223" s="18"/>
      <c r="UIE223" s="19"/>
      <c r="UIF223" s="28"/>
      <c r="UIG223" s="32"/>
      <c r="UIH223" s="20"/>
      <c r="UII223" s="18"/>
      <c r="UIJ223" s="19"/>
      <c r="UIK223" s="28"/>
      <c r="UIL223" s="32"/>
      <c r="UIM223" s="20"/>
      <c r="UIN223" s="18"/>
      <c r="UIO223" s="19"/>
      <c r="UIP223" s="28"/>
      <c r="UIQ223" s="32"/>
      <c r="UIR223" s="20"/>
      <c r="UIS223" s="18"/>
      <c r="UIT223" s="19"/>
      <c r="UIU223" s="28"/>
      <c r="UIV223" s="32"/>
      <c r="UIW223" s="20"/>
      <c r="UIX223" s="18"/>
      <c r="UIY223" s="19"/>
      <c r="UIZ223" s="28"/>
      <c r="UJA223" s="32"/>
      <c r="UJB223" s="20"/>
      <c r="UJC223" s="18"/>
      <c r="UJD223" s="19"/>
      <c r="UJE223" s="28"/>
      <c r="UJF223" s="32"/>
      <c r="UJG223" s="20"/>
      <c r="UJH223" s="18"/>
      <c r="UJI223" s="19"/>
      <c r="UJJ223" s="28"/>
      <c r="UJK223" s="32"/>
      <c r="UJL223" s="20"/>
      <c r="UJM223" s="18"/>
      <c r="UJN223" s="19"/>
      <c r="UJO223" s="28"/>
      <c r="UJP223" s="32"/>
      <c r="UJQ223" s="20"/>
      <c r="UJR223" s="18"/>
      <c r="UJS223" s="19"/>
      <c r="UJT223" s="28"/>
      <c r="UJU223" s="32"/>
      <c r="UJV223" s="20"/>
      <c r="UJW223" s="18"/>
      <c r="UJX223" s="19"/>
      <c r="UJY223" s="28"/>
      <c r="UJZ223" s="32"/>
      <c r="UKA223" s="20"/>
      <c r="UKB223" s="18"/>
      <c r="UKC223" s="19"/>
      <c r="UKD223" s="28"/>
      <c r="UKE223" s="32"/>
      <c r="UKF223" s="20"/>
      <c r="UKG223" s="18"/>
      <c r="UKH223" s="19"/>
      <c r="UKI223" s="28"/>
      <c r="UKJ223" s="32"/>
      <c r="UKK223" s="20"/>
      <c r="UKL223" s="18"/>
      <c r="UKM223" s="19"/>
      <c r="UKN223" s="28"/>
      <c r="UKO223" s="32"/>
      <c r="UKP223" s="20"/>
      <c r="UKQ223" s="18"/>
      <c r="UKR223" s="19"/>
      <c r="UKS223" s="28"/>
      <c r="UKT223" s="32"/>
      <c r="UKU223" s="20"/>
      <c r="UKV223" s="18"/>
      <c r="UKW223" s="19"/>
      <c r="UKX223" s="28"/>
      <c r="UKY223" s="32"/>
      <c r="UKZ223" s="20"/>
      <c r="ULA223" s="18"/>
      <c r="ULB223" s="19"/>
      <c r="ULC223" s="28"/>
      <c r="ULD223" s="32"/>
      <c r="ULE223" s="20"/>
      <c r="ULF223" s="18"/>
      <c r="ULG223" s="19"/>
      <c r="ULH223" s="28"/>
      <c r="ULI223" s="32"/>
      <c r="ULJ223" s="20"/>
      <c r="ULK223" s="18"/>
      <c r="ULL223" s="19"/>
      <c r="ULM223" s="28"/>
      <c r="ULN223" s="32"/>
      <c r="ULO223" s="20"/>
      <c r="ULP223" s="18"/>
      <c r="ULQ223" s="19"/>
      <c r="ULR223" s="28"/>
      <c r="ULS223" s="32"/>
      <c r="ULT223" s="20"/>
      <c r="ULU223" s="18"/>
      <c r="ULV223" s="19"/>
      <c r="ULW223" s="28"/>
      <c r="ULX223" s="32"/>
      <c r="ULY223" s="20"/>
      <c r="ULZ223" s="18"/>
      <c r="UMA223" s="19"/>
      <c r="UMB223" s="28"/>
      <c r="UMC223" s="32"/>
      <c r="UMD223" s="20"/>
      <c r="UME223" s="18"/>
      <c r="UMF223" s="19"/>
      <c r="UMG223" s="28"/>
      <c r="UMH223" s="32"/>
      <c r="UMI223" s="20"/>
      <c r="UMJ223" s="18"/>
      <c r="UMK223" s="19"/>
      <c r="UML223" s="28"/>
      <c r="UMM223" s="32"/>
      <c r="UMN223" s="20"/>
      <c r="UMO223" s="18"/>
      <c r="UMP223" s="19"/>
      <c r="UMQ223" s="28"/>
      <c r="UMR223" s="32"/>
      <c r="UMS223" s="20"/>
      <c r="UMT223" s="18"/>
      <c r="UMU223" s="19"/>
      <c r="UMV223" s="28"/>
      <c r="UMW223" s="32"/>
      <c r="UMX223" s="20"/>
      <c r="UMY223" s="18"/>
      <c r="UMZ223" s="19"/>
      <c r="UNA223" s="28"/>
      <c r="UNB223" s="32"/>
      <c r="UNC223" s="20"/>
      <c r="UND223" s="18"/>
      <c r="UNE223" s="19"/>
      <c r="UNF223" s="28"/>
      <c r="UNG223" s="32"/>
      <c r="UNH223" s="20"/>
      <c r="UNI223" s="18"/>
      <c r="UNJ223" s="19"/>
      <c r="UNK223" s="28"/>
      <c r="UNL223" s="32"/>
      <c r="UNM223" s="20"/>
      <c r="UNN223" s="18"/>
      <c r="UNO223" s="19"/>
      <c r="UNP223" s="28"/>
      <c r="UNQ223" s="32"/>
      <c r="UNR223" s="20"/>
      <c r="UNS223" s="18"/>
      <c r="UNT223" s="19"/>
      <c r="UNU223" s="28"/>
      <c r="UNV223" s="32"/>
      <c r="UNW223" s="20"/>
      <c r="UNX223" s="18"/>
      <c r="UNY223" s="19"/>
      <c r="UNZ223" s="28"/>
      <c r="UOA223" s="32"/>
      <c r="UOB223" s="20"/>
      <c r="UOC223" s="18"/>
      <c r="UOD223" s="19"/>
      <c r="UOE223" s="28"/>
      <c r="UOF223" s="32"/>
      <c r="UOG223" s="20"/>
      <c r="UOH223" s="18"/>
      <c r="UOI223" s="19"/>
      <c r="UOJ223" s="28"/>
      <c r="UOK223" s="32"/>
      <c r="UOL223" s="20"/>
      <c r="UOM223" s="18"/>
      <c r="UON223" s="19"/>
      <c r="UOO223" s="28"/>
      <c r="UOP223" s="32"/>
      <c r="UOQ223" s="20"/>
      <c r="UOR223" s="18"/>
      <c r="UOS223" s="19"/>
      <c r="UOT223" s="28"/>
      <c r="UOU223" s="32"/>
      <c r="UOV223" s="20"/>
      <c r="UOW223" s="18"/>
      <c r="UOX223" s="19"/>
      <c r="UOY223" s="28"/>
      <c r="UOZ223" s="32"/>
      <c r="UPA223" s="20"/>
      <c r="UPB223" s="18"/>
      <c r="UPC223" s="19"/>
      <c r="UPD223" s="28"/>
      <c r="UPE223" s="32"/>
      <c r="UPF223" s="20"/>
      <c r="UPG223" s="18"/>
      <c r="UPH223" s="19"/>
      <c r="UPI223" s="28"/>
      <c r="UPJ223" s="32"/>
      <c r="UPK223" s="20"/>
      <c r="UPL223" s="18"/>
      <c r="UPM223" s="19"/>
      <c r="UPN223" s="28"/>
      <c r="UPO223" s="32"/>
      <c r="UPP223" s="20"/>
      <c r="UPQ223" s="18"/>
      <c r="UPR223" s="19"/>
      <c r="UPS223" s="28"/>
      <c r="UPT223" s="32"/>
      <c r="UPU223" s="20"/>
      <c r="UPV223" s="18"/>
      <c r="UPW223" s="19"/>
      <c r="UPX223" s="28"/>
      <c r="UPY223" s="32"/>
      <c r="UPZ223" s="20"/>
      <c r="UQA223" s="18"/>
      <c r="UQB223" s="19"/>
      <c r="UQC223" s="28"/>
      <c r="UQD223" s="32"/>
      <c r="UQE223" s="20"/>
      <c r="UQF223" s="18"/>
      <c r="UQG223" s="19"/>
      <c r="UQH223" s="28"/>
      <c r="UQI223" s="32"/>
      <c r="UQJ223" s="20"/>
      <c r="UQK223" s="18"/>
      <c r="UQL223" s="19"/>
      <c r="UQM223" s="28"/>
      <c r="UQN223" s="32"/>
      <c r="UQO223" s="20"/>
      <c r="UQP223" s="18"/>
      <c r="UQQ223" s="19"/>
      <c r="UQR223" s="28"/>
      <c r="UQS223" s="32"/>
      <c r="UQT223" s="20"/>
      <c r="UQU223" s="18"/>
      <c r="UQV223" s="19"/>
      <c r="UQW223" s="28"/>
      <c r="UQX223" s="32"/>
      <c r="UQY223" s="20"/>
      <c r="UQZ223" s="18"/>
      <c r="URA223" s="19"/>
      <c r="URB223" s="28"/>
      <c r="URC223" s="32"/>
      <c r="URD223" s="20"/>
      <c r="URE223" s="18"/>
      <c r="URF223" s="19"/>
      <c r="URG223" s="28"/>
      <c r="URH223" s="32"/>
      <c r="URI223" s="20"/>
      <c r="URJ223" s="18"/>
      <c r="URK223" s="19"/>
      <c r="URL223" s="28"/>
      <c r="URM223" s="32"/>
      <c r="URN223" s="20"/>
      <c r="URO223" s="18"/>
      <c r="URP223" s="19"/>
      <c r="URQ223" s="28"/>
      <c r="URR223" s="32"/>
      <c r="URS223" s="20"/>
      <c r="URT223" s="18"/>
      <c r="URU223" s="19"/>
      <c r="URV223" s="28"/>
      <c r="URW223" s="32"/>
      <c r="URX223" s="20"/>
      <c r="URY223" s="18"/>
      <c r="URZ223" s="19"/>
      <c r="USA223" s="28"/>
      <c r="USB223" s="32"/>
      <c r="USC223" s="20"/>
      <c r="USD223" s="18"/>
      <c r="USE223" s="19"/>
      <c r="USF223" s="28"/>
      <c r="USG223" s="32"/>
      <c r="USH223" s="20"/>
      <c r="USI223" s="18"/>
      <c r="USJ223" s="19"/>
      <c r="USK223" s="28"/>
      <c r="USL223" s="32"/>
      <c r="USM223" s="20"/>
      <c r="USN223" s="18"/>
      <c r="USO223" s="19"/>
      <c r="USP223" s="28"/>
      <c r="USQ223" s="32"/>
      <c r="USR223" s="20"/>
      <c r="USS223" s="18"/>
      <c r="UST223" s="19"/>
      <c r="USU223" s="28"/>
      <c r="USV223" s="32"/>
      <c r="USW223" s="20"/>
      <c r="USX223" s="18"/>
      <c r="USY223" s="19"/>
      <c r="USZ223" s="28"/>
      <c r="UTA223" s="32"/>
      <c r="UTB223" s="20"/>
      <c r="UTC223" s="18"/>
      <c r="UTD223" s="19"/>
      <c r="UTE223" s="28"/>
      <c r="UTF223" s="32"/>
      <c r="UTG223" s="20"/>
      <c r="UTH223" s="18"/>
      <c r="UTI223" s="19"/>
      <c r="UTJ223" s="28"/>
      <c r="UTK223" s="32"/>
      <c r="UTL223" s="20"/>
      <c r="UTM223" s="18"/>
      <c r="UTN223" s="19"/>
      <c r="UTO223" s="28"/>
      <c r="UTP223" s="32"/>
      <c r="UTQ223" s="20"/>
      <c r="UTR223" s="18"/>
      <c r="UTS223" s="19"/>
      <c r="UTT223" s="28"/>
      <c r="UTU223" s="32"/>
      <c r="UTV223" s="20"/>
      <c r="UTW223" s="18"/>
      <c r="UTX223" s="19"/>
      <c r="UTY223" s="28"/>
      <c r="UTZ223" s="32"/>
      <c r="UUA223" s="20"/>
      <c r="UUB223" s="18"/>
      <c r="UUC223" s="19"/>
      <c r="UUD223" s="28"/>
      <c r="UUE223" s="32"/>
      <c r="UUF223" s="20"/>
      <c r="UUG223" s="18"/>
      <c r="UUH223" s="19"/>
      <c r="UUI223" s="28"/>
      <c r="UUJ223" s="32"/>
      <c r="UUK223" s="20"/>
      <c r="UUL223" s="18"/>
      <c r="UUM223" s="19"/>
      <c r="UUN223" s="28"/>
      <c r="UUO223" s="32"/>
      <c r="UUP223" s="20"/>
      <c r="UUQ223" s="18"/>
      <c r="UUR223" s="19"/>
      <c r="UUS223" s="28"/>
      <c r="UUT223" s="32"/>
      <c r="UUU223" s="20"/>
      <c r="UUV223" s="18"/>
      <c r="UUW223" s="19"/>
      <c r="UUX223" s="28"/>
      <c r="UUY223" s="32"/>
      <c r="UUZ223" s="20"/>
      <c r="UVA223" s="18"/>
      <c r="UVB223" s="19"/>
      <c r="UVC223" s="28"/>
      <c r="UVD223" s="32"/>
      <c r="UVE223" s="20"/>
      <c r="UVF223" s="18"/>
      <c r="UVG223" s="19"/>
      <c r="UVH223" s="28"/>
      <c r="UVI223" s="32"/>
      <c r="UVJ223" s="20"/>
      <c r="UVK223" s="18"/>
      <c r="UVL223" s="19"/>
      <c r="UVM223" s="28"/>
      <c r="UVN223" s="32"/>
      <c r="UVO223" s="20"/>
      <c r="UVP223" s="18"/>
      <c r="UVQ223" s="19"/>
      <c r="UVR223" s="28"/>
      <c r="UVS223" s="32"/>
      <c r="UVT223" s="20"/>
      <c r="UVU223" s="18"/>
      <c r="UVV223" s="19"/>
      <c r="UVW223" s="28"/>
      <c r="UVX223" s="32"/>
      <c r="UVY223" s="20"/>
      <c r="UVZ223" s="18"/>
      <c r="UWA223" s="19"/>
      <c r="UWB223" s="28"/>
      <c r="UWC223" s="32"/>
      <c r="UWD223" s="20"/>
      <c r="UWE223" s="18"/>
      <c r="UWF223" s="19"/>
      <c r="UWG223" s="28"/>
      <c r="UWH223" s="32"/>
      <c r="UWI223" s="20"/>
      <c r="UWJ223" s="18"/>
      <c r="UWK223" s="19"/>
      <c r="UWL223" s="28"/>
      <c r="UWM223" s="32"/>
      <c r="UWN223" s="20"/>
      <c r="UWO223" s="18"/>
      <c r="UWP223" s="19"/>
      <c r="UWQ223" s="28"/>
      <c r="UWR223" s="32"/>
      <c r="UWS223" s="20"/>
      <c r="UWT223" s="18"/>
      <c r="UWU223" s="19"/>
      <c r="UWV223" s="28"/>
      <c r="UWW223" s="32"/>
      <c r="UWX223" s="20"/>
      <c r="UWY223" s="18"/>
      <c r="UWZ223" s="19"/>
      <c r="UXA223" s="28"/>
      <c r="UXB223" s="32"/>
      <c r="UXC223" s="20"/>
      <c r="UXD223" s="18"/>
      <c r="UXE223" s="19"/>
      <c r="UXF223" s="28"/>
      <c r="UXG223" s="32"/>
      <c r="UXH223" s="20"/>
      <c r="UXI223" s="18"/>
      <c r="UXJ223" s="19"/>
      <c r="UXK223" s="28"/>
      <c r="UXL223" s="32"/>
      <c r="UXM223" s="20"/>
      <c r="UXN223" s="18"/>
      <c r="UXO223" s="19"/>
      <c r="UXP223" s="28"/>
      <c r="UXQ223" s="32"/>
      <c r="UXR223" s="20"/>
      <c r="UXS223" s="18"/>
      <c r="UXT223" s="19"/>
      <c r="UXU223" s="28"/>
      <c r="UXV223" s="32"/>
      <c r="UXW223" s="20"/>
      <c r="UXX223" s="18"/>
      <c r="UXY223" s="19"/>
      <c r="UXZ223" s="28"/>
      <c r="UYA223" s="32"/>
      <c r="UYB223" s="20"/>
      <c r="UYC223" s="18"/>
      <c r="UYD223" s="19"/>
      <c r="UYE223" s="28"/>
      <c r="UYF223" s="32"/>
      <c r="UYG223" s="20"/>
      <c r="UYH223" s="18"/>
      <c r="UYI223" s="19"/>
      <c r="UYJ223" s="28"/>
      <c r="UYK223" s="32"/>
      <c r="UYL223" s="20"/>
      <c r="UYM223" s="18"/>
      <c r="UYN223" s="19"/>
      <c r="UYO223" s="28"/>
      <c r="UYP223" s="32"/>
      <c r="UYQ223" s="20"/>
      <c r="UYR223" s="18"/>
      <c r="UYS223" s="19"/>
      <c r="UYT223" s="28"/>
      <c r="UYU223" s="32"/>
      <c r="UYV223" s="20"/>
      <c r="UYW223" s="18"/>
      <c r="UYX223" s="19"/>
      <c r="UYY223" s="28"/>
      <c r="UYZ223" s="32"/>
      <c r="UZA223" s="20"/>
      <c r="UZB223" s="18"/>
      <c r="UZC223" s="19"/>
      <c r="UZD223" s="28"/>
      <c r="UZE223" s="32"/>
      <c r="UZF223" s="20"/>
      <c r="UZG223" s="18"/>
      <c r="UZH223" s="19"/>
      <c r="UZI223" s="28"/>
      <c r="UZJ223" s="32"/>
      <c r="UZK223" s="20"/>
      <c r="UZL223" s="18"/>
      <c r="UZM223" s="19"/>
      <c r="UZN223" s="28"/>
      <c r="UZO223" s="32"/>
      <c r="UZP223" s="20"/>
      <c r="UZQ223" s="18"/>
      <c r="UZR223" s="19"/>
      <c r="UZS223" s="28"/>
      <c r="UZT223" s="32"/>
      <c r="UZU223" s="20"/>
      <c r="UZV223" s="18"/>
      <c r="UZW223" s="19"/>
      <c r="UZX223" s="28"/>
      <c r="UZY223" s="32"/>
      <c r="UZZ223" s="20"/>
      <c r="VAA223" s="18"/>
      <c r="VAB223" s="19"/>
      <c r="VAC223" s="28"/>
      <c r="VAD223" s="32"/>
      <c r="VAE223" s="20"/>
      <c r="VAF223" s="18"/>
      <c r="VAG223" s="19"/>
      <c r="VAH223" s="28"/>
      <c r="VAI223" s="32"/>
      <c r="VAJ223" s="20"/>
      <c r="VAK223" s="18"/>
      <c r="VAL223" s="19"/>
      <c r="VAM223" s="28"/>
      <c r="VAN223" s="32"/>
      <c r="VAO223" s="20"/>
      <c r="VAP223" s="18"/>
      <c r="VAQ223" s="19"/>
      <c r="VAR223" s="28"/>
      <c r="VAS223" s="32"/>
      <c r="VAT223" s="20"/>
      <c r="VAU223" s="18"/>
      <c r="VAV223" s="19"/>
      <c r="VAW223" s="28"/>
      <c r="VAX223" s="32"/>
      <c r="VAY223" s="20"/>
      <c r="VAZ223" s="18"/>
      <c r="VBA223" s="19"/>
      <c r="VBB223" s="28"/>
      <c r="VBC223" s="32"/>
      <c r="VBD223" s="20"/>
      <c r="VBE223" s="18"/>
      <c r="VBF223" s="19"/>
      <c r="VBG223" s="28"/>
      <c r="VBH223" s="32"/>
      <c r="VBI223" s="20"/>
      <c r="VBJ223" s="18"/>
      <c r="VBK223" s="19"/>
      <c r="VBL223" s="28"/>
      <c r="VBM223" s="32"/>
      <c r="VBN223" s="20"/>
      <c r="VBO223" s="18"/>
      <c r="VBP223" s="19"/>
      <c r="VBQ223" s="28"/>
      <c r="VBR223" s="32"/>
      <c r="VBS223" s="20"/>
      <c r="VBT223" s="18"/>
      <c r="VBU223" s="19"/>
      <c r="VBV223" s="28"/>
      <c r="VBW223" s="32"/>
      <c r="VBX223" s="20"/>
      <c r="VBY223" s="18"/>
      <c r="VBZ223" s="19"/>
      <c r="VCA223" s="28"/>
      <c r="VCB223" s="32"/>
      <c r="VCC223" s="20"/>
      <c r="VCD223" s="18"/>
      <c r="VCE223" s="19"/>
      <c r="VCF223" s="28"/>
      <c r="VCG223" s="32"/>
      <c r="VCH223" s="20"/>
      <c r="VCI223" s="18"/>
      <c r="VCJ223" s="19"/>
      <c r="VCK223" s="28"/>
      <c r="VCL223" s="32"/>
      <c r="VCM223" s="20"/>
      <c r="VCN223" s="18"/>
      <c r="VCO223" s="19"/>
      <c r="VCP223" s="28"/>
      <c r="VCQ223" s="32"/>
      <c r="VCR223" s="20"/>
      <c r="VCS223" s="18"/>
      <c r="VCT223" s="19"/>
      <c r="VCU223" s="28"/>
      <c r="VCV223" s="32"/>
      <c r="VCW223" s="20"/>
      <c r="VCX223" s="18"/>
      <c r="VCY223" s="19"/>
      <c r="VCZ223" s="28"/>
      <c r="VDA223" s="32"/>
      <c r="VDB223" s="20"/>
      <c r="VDC223" s="18"/>
      <c r="VDD223" s="19"/>
      <c r="VDE223" s="28"/>
      <c r="VDF223" s="32"/>
      <c r="VDG223" s="20"/>
      <c r="VDH223" s="18"/>
      <c r="VDI223" s="19"/>
      <c r="VDJ223" s="28"/>
      <c r="VDK223" s="32"/>
      <c r="VDL223" s="20"/>
      <c r="VDM223" s="18"/>
      <c r="VDN223" s="19"/>
      <c r="VDO223" s="28"/>
      <c r="VDP223" s="32"/>
      <c r="VDQ223" s="20"/>
      <c r="VDR223" s="18"/>
      <c r="VDS223" s="19"/>
      <c r="VDT223" s="28"/>
      <c r="VDU223" s="32"/>
      <c r="VDV223" s="20"/>
      <c r="VDW223" s="18"/>
      <c r="VDX223" s="19"/>
      <c r="VDY223" s="28"/>
      <c r="VDZ223" s="32"/>
      <c r="VEA223" s="20"/>
      <c r="VEB223" s="18"/>
      <c r="VEC223" s="19"/>
      <c r="VED223" s="28"/>
      <c r="VEE223" s="32"/>
      <c r="VEF223" s="20"/>
      <c r="VEG223" s="18"/>
      <c r="VEH223" s="19"/>
      <c r="VEI223" s="28"/>
      <c r="VEJ223" s="32"/>
      <c r="VEK223" s="20"/>
      <c r="VEL223" s="18"/>
      <c r="VEM223" s="19"/>
      <c r="VEN223" s="28"/>
      <c r="VEO223" s="32"/>
      <c r="VEP223" s="20"/>
      <c r="VEQ223" s="18"/>
      <c r="VER223" s="19"/>
      <c r="VES223" s="28"/>
      <c r="VET223" s="32"/>
      <c r="VEU223" s="20"/>
      <c r="VEV223" s="18"/>
      <c r="VEW223" s="19"/>
      <c r="VEX223" s="28"/>
      <c r="VEY223" s="32"/>
      <c r="VEZ223" s="20"/>
      <c r="VFA223" s="18"/>
      <c r="VFB223" s="19"/>
      <c r="VFC223" s="28"/>
      <c r="VFD223" s="32"/>
      <c r="VFE223" s="20"/>
      <c r="VFF223" s="18"/>
      <c r="VFG223" s="19"/>
      <c r="VFH223" s="28"/>
      <c r="VFI223" s="32"/>
      <c r="VFJ223" s="20"/>
      <c r="VFK223" s="18"/>
      <c r="VFL223" s="19"/>
      <c r="VFM223" s="28"/>
      <c r="VFN223" s="32"/>
      <c r="VFO223" s="20"/>
      <c r="VFP223" s="18"/>
      <c r="VFQ223" s="19"/>
      <c r="VFR223" s="28"/>
      <c r="VFS223" s="32"/>
      <c r="VFT223" s="20"/>
      <c r="VFU223" s="18"/>
      <c r="VFV223" s="19"/>
      <c r="VFW223" s="28"/>
      <c r="VFX223" s="32"/>
      <c r="VFY223" s="20"/>
      <c r="VFZ223" s="18"/>
      <c r="VGA223" s="19"/>
      <c r="VGB223" s="28"/>
      <c r="VGC223" s="32"/>
      <c r="VGD223" s="20"/>
      <c r="VGE223" s="18"/>
      <c r="VGF223" s="19"/>
      <c r="VGG223" s="28"/>
      <c r="VGH223" s="32"/>
      <c r="VGI223" s="20"/>
      <c r="VGJ223" s="18"/>
      <c r="VGK223" s="19"/>
      <c r="VGL223" s="28"/>
      <c r="VGM223" s="32"/>
      <c r="VGN223" s="20"/>
      <c r="VGO223" s="18"/>
      <c r="VGP223" s="19"/>
      <c r="VGQ223" s="28"/>
      <c r="VGR223" s="32"/>
      <c r="VGS223" s="20"/>
      <c r="VGT223" s="18"/>
      <c r="VGU223" s="19"/>
      <c r="VGV223" s="28"/>
      <c r="VGW223" s="32"/>
      <c r="VGX223" s="20"/>
      <c r="VGY223" s="18"/>
      <c r="VGZ223" s="19"/>
      <c r="VHA223" s="28"/>
      <c r="VHB223" s="32"/>
      <c r="VHC223" s="20"/>
      <c r="VHD223" s="18"/>
      <c r="VHE223" s="19"/>
      <c r="VHF223" s="28"/>
      <c r="VHG223" s="32"/>
      <c r="VHH223" s="20"/>
      <c r="VHI223" s="18"/>
      <c r="VHJ223" s="19"/>
      <c r="VHK223" s="28"/>
      <c r="VHL223" s="32"/>
      <c r="VHM223" s="20"/>
      <c r="VHN223" s="18"/>
      <c r="VHO223" s="19"/>
      <c r="VHP223" s="28"/>
      <c r="VHQ223" s="32"/>
      <c r="VHR223" s="20"/>
      <c r="VHS223" s="18"/>
      <c r="VHT223" s="19"/>
      <c r="VHU223" s="28"/>
      <c r="VHV223" s="32"/>
      <c r="VHW223" s="20"/>
      <c r="VHX223" s="18"/>
      <c r="VHY223" s="19"/>
      <c r="VHZ223" s="28"/>
      <c r="VIA223" s="32"/>
      <c r="VIB223" s="20"/>
      <c r="VIC223" s="18"/>
      <c r="VID223" s="19"/>
      <c r="VIE223" s="28"/>
      <c r="VIF223" s="32"/>
      <c r="VIG223" s="20"/>
      <c r="VIH223" s="18"/>
      <c r="VII223" s="19"/>
      <c r="VIJ223" s="28"/>
      <c r="VIK223" s="32"/>
      <c r="VIL223" s="20"/>
      <c r="VIM223" s="18"/>
      <c r="VIN223" s="19"/>
      <c r="VIO223" s="28"/>
      <c r="VIP223" s="32"/>
      <c r="VIQ223" s="20"/>
      <c r="VIR223" s="18"/>
      <c r="VIS223" s="19"/>
      <c r="VIT223" s="28"/>
      <c r="VIU223" s="32"/>
      <c r="VIV223" s="20"/>
      <c r="VIW223" s="18"/>
      <c r="VIX223" s="19"/>
      <c r="VIY223" s="28"/>
      <c r="VIZ223" s="32"/>
      <c r="VJA223" s="20"/>
      <c r="VJB223" s="18"/>
      <c r="VJC223" s="19"/>
      <c r="VJD223" s="28"/>
      <c r="VJE223" s="32"/>
      <c r="VJF223" s="20"/>
      <c r="VJG223" s="18"/>
      <c r="VJH223" s="19"/>
      <c r="VJI223" s="28"/>
      <c r="VJJ223" s="32"/>
      <c r="VJK223" s="20"/>
      <c r="VJL223" s="18"/>
      <c r="VJM223" s="19"/>
      <c r="VJN223" s="28"/>
      <c r="VJO223" s="32"/>
      <c r="VJP223" s="20"/>
      <c r="VJQ223" s="18"/>
      <c r="VJR223" s="19"/>
      <c r="VJS223" s="28"/>
      <c r="VJT223" s="32"/>
      <c r="VJU223" s="20"/>
      <c r="VJV223" s="18"/>
      <c r="VJW223" s="19"/>
      <c r="VJX223" s="28"/>
      <c r="VJY223" s="32"/>
      <c r="VJZ223" s="20"/>
      <c r="VKA223" s="18"/>
      <c r="VKB223" s="19"/>
      <c r="VKC223" s="28"/>
      <c r="VKD223" s="32"/>
      <c r="VKE223" s="20"/>
      <c r="VKF223" s="18"/>
      <c r="VKG223" s="19"/>
      <c r="VKH223" s="28"/>
      <c r="VKI223" s="32"/>
      <c r="VKJ223" s="20"/>
      <c r="VKK223" s="18"/>
      <c r="VKL223" s="19"/>
      <c r="VKM223" s="28"/>
      <c r="VKN223" s="32"/>
      <c r="VKO223" s="20"/>
      <c r="VKP223" s="18"/>
      <c r="VKQ223" s="19"/>
      <c r="VKR223" s="28"/>
      <c r="VKS223" s="32"/>
      <c r="VKT223" s="20"/>
      <c r="VKU223" s="18"/>
      <c r="VKV223" s="19"/>
      <c r="VKW223" s="28"/>
      <c r="VKX223" s="32"/>
      <c r="VKY223" s="20"/>
      <c r="VKZ223" s="18"/>
      <c r="VLA223" s="19"/>
      <c r="VLB223" s="28"/>
      <c r="VLC223" s="32"/>
      <c r="VLD223" s="20"/>
      <c r="VLE223" s="18"/>
      <c r="VLF223" s="19"/>
      <c r="VLG223" s="28"/>
      <c r="VLH223" s="32"/>
      <c r="VLI223" s="20"/>
      <c r="VLJ223" s="18"/>
      <c r="VLK223" s="19"/>
      <c r="VLL223" s="28"/>
      <c r="VLM223" s="32"/>
      <c r="VLN223" s="20"/>
      <c r="VLO223" s="18"/>
      <c r="VLP223" s="19"/>
      <c r="VLQ223" s="28"/>
      <c r="VLR223" s="32"/>
      <c r="VLS223" s="20"/>
      <c r="VLT223" s="18"/>
      <c r="VLU223" s="19"/>
      <c r="VLV223" s="28"/>
      <c r="VLW223" s="32"/>
      <c r="VLX223" s="20"/>
      <c r="VLY223" s="18"/>
      <c r="VLZ223" s="19"/>
      <c r="VMA223" s="28"/>
      <c r="VMB223" s="32"/>
      <c r="VMC223" s="20"/>
      <c r="VMD223" s="18"/>
      <c r="VME223" s="19"/>
      <c r="VMF223" s="28"/>
      <c r="VMG223" s="32"/>
      <c r="VMH223" s="20"/>
      <c r="VMI223" s="18"/>
      <c r="VMJ223" s="19"/>
      <c r="VMK223" s="28"/>
      <c r="VML223" s="32"/>
      <c r="VMM223" s="20"/>
      <c r="VMN223" s="18"/>
      <c r="VMO223" s="19"/>
      <c r="VMP223" s="28"/>
      <c r="VMQ223" s="32"/>
      <c r="VMR223" s="20"/>
      <c r="VMS223" s="18"/>
      <c r="VMT223" s="19"/>
      <c r="VMU223" s="28"/>
      <c r="VMV223" s="32"/>
      <c r="VMW223" s="20"/>
      <c r="VMX223" s="18"/>
      <c r="VMY223" s="19"/>
      <c r="VMZ223" s="28"/>
      <c r="VNA223" s="32"/>
      <c r="VNB223" s="20"/>
      <c r="VNC223" s="18"/>
      <c r="VND223" s="19"/>
      <c r="VNE223" s="28"/>
      <c r="VNF223" s="32"/>
      <c r="VNG223" s="20"/>
      <c r="VNH223" s="18"/>
      <c r="VNI223" s="19"/>
      <c r="VNJ223" s="28"/>
      <c r="VNK223" s="32"/>
      <c r="VNL223" s="20"/>
      <c r="VNM223" s="18"/>
      <c r="VNN223" s="19"/>
      <c r="VNO223" s="28"/>
      <c r="VNP223" s="32"/>
      <c r="VNQ223" s="20"/>
      <c r="VNR223" s="18"/>
      <c r="VNS223" s="19"/>
      <c r="VNT223" s="28"/>
      <c r="VNU223" s="32"/>
      <c r="VNV223" s="20"/>
      <c r="VNW223" s="18"/>
      <c r="VNX223" s="19"/>
      <c r="VNY223" s="28"/>
      <c r="VNZ223" s="32"/>
      <c r="VOA223" s="20"/>
      <c r="VOB223" s="18"/>
      <c r="VOC223" s="19"/>
      <c r="VOD223" s="28"/>
      <c r="VOE223" s="32"/>
      <c r="VOF223" s="20"/>
      <c r="VOG223" s="18"/>
      <c r="VOH223" s="19"/>
      <c r="VOI223" s="28"/>
      <c r="VOJ223" s="32"/>
      <c r="VOK223" s="20"/>
      <c r="VOL223" s="18"/>
      <c r="VOM223" s="19"/>
      <c r="VON223" s="28"/>
      <c r="VOO223" s="32"/>
      <c r="VOP223" s="20"/>
      <c r="VOQ223" s="18"/>
      <c r="VOR223" s="19"/>
      <c r="VOS223" s="28"/>
      <c r="VOT223" s="32"/>
      <c r="VOU223" s="20"/>
      <c r="VOV223" s="18"/>
      <c r="VOW223" s="19"/>
      <c r="VOX223" s="28"/>
      <c r="VOY223" s="32"/>
      <c r="VOZ223" s="20"/>
      <c r="VPA223" s="18"/>
      <c r="VPB223" s="19"/>
      <c r="VPC223" s="28"/>
      <c r="VPD223" s="32"/>
      <c r="VPE223" s="20"/>
      <c r="VPF223" s="18"/>
      <c r="VPG223" s="19"/>
      <c r="VPH223" s="28"/>
      <c r="VPI223" s="32"/>
      <c r="VPJ223" s="20"/>
      <c r="VPK223" s="18"/>
      <c r="VPL223" s="19"/>
      <c r="VPM223" s="28"/>
      <c r="VPN223" s="32"/>
      <c r="VPO223" s="20"/>
      <c r="VPP223" s="18"/>
      <c r="VPQ223" s="19"/>
      <c r="VPR223" s="28"/>
      <c r="VPS223" s="32"/>
      <c r="VPT223" s="20"/>
      <c r="VPU223" s="18"/>
      <c r="VPV223" s="19"/>
      <c r="VPW223" s="28"/>
      <c r="VPX223" s="32"/>
      <c r="VPY223" s="20"/>
      <c r="VPZ223" s="18"/>
      <c r="VQA223" s="19"/>
      <c r="VQB223" s="28"/>
      <c r="VQC223" s="32"/>
      <c r="VQD223" s="20"/>
      <c r="VQE223" s="18"/>
      <c r="VQF223" s="19"/>
      <c r="VQG223" s="28"/>
      <c r="VQH223" s="32"/>
      <c r="VQI223" s="20"/>
      <c r="VQJ223" s="18"/>
      <c r="VQK223" s="19"/>
      <c r="VQL223" s="28"/>
      <c r="VQM223" s="32"/>
      <c r="VQN223" s="20"/>
      <c r="VQO223" s="18"/>
      <c r="VQP223" s="19"/>
      <c r="VQQ223" s="28"/>
      <c r="VQR223" s="32"/>
      <c r="VQS223" s="20"/>
      <c r="VQT223" s="18"/>
      <c r="VQU223" s="19"/>
      <c r="VQV223" s="28"/>
      <c r="VQW223" s="32"/>
      <c r="VQX223" s="20"/>
      <c r="VQY223" s="18"/>
      <c r="VQZ223" s="19"/>
      <c r="VRA223" s="28"/>
      <c r="VRB223" s="32"/>
      <c r="VRC223" s="20"/>
      <c r="VRD223" s="18"/>
      <c r="VRE223" s="19"/>
      <c r="VRF223" s="28"/>
      <c r="VRG223" s="32"/>
      <c r="VRH223" s="20"/>
      <c r="VRI223" s="18"/>
      <c r="VRJ223" s="19"/>
      <c r="VRK223" s="28"/>
      <c r="VRL223" s="32"/>
      <c r="VRM223" s="20"/>
      <c r="VRN223" s="18"/>
      <c r="VRO223" s="19"/>
      <c r="VRP223" s="28"/>
      <c r="VRQ223" s="32"/>
      <c r="VRR223" s="20"/>
      <c r="VRS223" s="18"/>
      <c r="VRT223" s="19"/>
      <c r="VRU223" s="28"/>
      <c r="VRV223" s="32"/>
      <c r="VRW223" s="20"/>
      <c r="VRX223" s="18"/>
      <c r="VRY223" s="19"/>
      <c r="VRZ223" s="28"/>
      <c r="VSA223" s="32"/>
      <c r="VSB223" s="20"/>
      <c r="VSC223" s="18"/>
      <c r="VSD223" s="19"/>
      <c r="VSE223" s="28"/>
      <c r="VSF223" s="32"/>
      <c r="VSG223" s="20"/>
      <c r="VSH223" s="18"/>
      <c r="VSI223" s="19"/>
      <c r="VSJ223" s="28"/>
      <c r="VSK223" s="32"/>
      <c r="VSL223" s="20"/>
      <c r="VSM223" s="18"/>
      <c r="VSN223" s="19"/>
      <c r="VSO223" s="28"/>
      <c r="VSP223" s="32"/>
      <c r="VSQ223" s="20"/>
      <c r="VSR223" s="18"/>
      <c r="VSS223" s="19"/>
      <c r="VST223" s="28"/>
      <c r="VSU223" s="32"/>
      <c r="VSV223" s="20"/>
      <c r="VSW223" s="18"/>
      <c r="VSX223" s="19"/>
      <c r="VSY223" s="28"/>
      <c r="VSZ223" s="32"/>
      <c r="VTA223" s="20"/>
      <c r="VTB223" s="18"/>
      <c r="VTC223" s="19"/>
      <c r="VTD223" s="28"/>
      <c r="VTE223" s="32"/>
      <c r="VTF223" s="20"/>
      <c r="VTG223" s="18"/>
      <c r="VTH223" s="19"/>
      <c r="VTI223" s="28"/>
      <c r="VTJ223" s="32"/>
      <c r="VTK223" s="20"/>
      <c r="VTL223" s="18"/>
      <c r="VTM223" s="19"/>
      <c r="VTN223" s="28"/>
      <c r="VTO223" s="32"/>
      <c r="VTP223" s="20"/>
      <c r="VTQ223" s="18"/>
      <c r="VTR223" s="19"/>
      <c r="VTS223" s="28"/>
      <c r="VTT223" s="32"/>
      <c r="VTU223" s="20"/>
      <c r="VTV223" s="18"/>
      <c r="VTW223" s="19"/>
      <c r="VTX223" s="28"/>
      <c r="VTY223" s="32"/>
      <c r="VTZ223" s="20"/>
      <c r="VUA223" s="18"/>
      <c r="VUB223" s="19"/>
      <c r="VUC223" s="28"/>
      <c r="VUD223" s="32"/>
      <c r="VUE223" s="20"/>
      <c r="VUF223" s="18"/>
      <c r="VUG223" s="19"/>
      <c r="VUH223" s="28"/>
      <c r="VUI223" s="32"/>
      <c r="VUJ223" s="20"/>
      <c r="VUK223" s="18"/>
      <c r="VUL223" s="19"/>
      <c r="VUM223" s="28"/>
      <c r="VUN223" s="32"/>
      <c r="VUO223" s="20"/>
      <c r="VUP223" s="18"/>
      <c r="VUQ223" s="19"/>
      <c r="VUR223" s="28"/>
      <c r="VUS223" s="32"/>
      <c r="VUT223" s="20"/>
      <c r="VUU223" s="18"/>
      <c r="VUV223" s="19"/>
      <c r="VUW223" s="28"/>
      <c r="VUX223" s="32"/>
      <c r="VUY223" s="20"/>
      <c r="VUZ223" s="18"/>
      <c r="VVA223" s="19"/>
      <c r="VVB223" s="28"/>
      <c r="VVC223" s="32"/>
      <c r="VVD223" s="20"/>
      <c r="VVE223" s="18"/>
      <c r="VVF223" s="19"/>
      <c r="VVG223" s="28"/>
      <c r="VVH223" s="32"/>
      <c r="VVI223" s="20"/>
      <c r="VVJ223" s="18"/>
      <c r="VVK223" s="19"/>
      <c r="VVL223" s="28"/>
      <c r="VVM223" s="32"/>
      <c r="VVN223" s="20"/>
      <c r="VVO223" s="18"/>
      <c r="VVP223" s="19"/>
      <c r="VVQ223" s="28"/>
      <c r="VVR223" s="32"/>
      <c r="VVS223" s="20"/>
      <c r="VVT223" s="18"/>
      <c r="VVU223" s="19"/>
      <c r="VVV223" s="28"/>
      <c r="VVW223" s="32"/>
      <c r="VVX223" s="20"/>
      <c r="VVY223" s="18"/>
      <c r="VVZ223" s="19"/>
      <c r="VWA223" s="28"/>
      <c r="VWB223" s="32"/>
      <c r="VWC223" s="20"/>
      <c r="VWD223" s="18"/>
      <c r="VWE223" s="19"/>
      <c r="VWF223" s="28"/>
      <c r="VWG223" s="32"/>
      <c r="VWH223" s="20"/>
      <c r="VWI223" s="18"/>
      <c r="VWJ223" s="19"/>
      <c r="VWK223" s="28"/>
      <c r="VWL223" s="32"/>
      <c r="VWM223" s="20"/>
      <c r="VWN223" s="18"/>
      <c r="VWO223" s="19"/>
      <c r="VWP223" s="28"/>
      <c r="VWQ223" s="32"/>
      <c r="VWR223" s="20"/>
      <c r="VWS223" s="18"/>
      <c r="VWT223" s="19"/>
      <c r="VWU223" s="28"/>
      <c r="VWV223" s="32"/>
      <c r="VWW223" s="20"/>
      <c r="VWX223" s="18"/>
      <c r="VWY223" s="19"/>
      <c r="VWZ223" s="28"/>
      <c r="VXA223" s="32"/>
      <c r="VXB223" s="20"/>
      <c r="VXC223" s="18"/>
      <c r="VXD223" s="19"/>
      <c r="VXE223" s="28"/>
      <c r="VXF223" s="32"/>
      <c r="VXG223" s="20"/>
      <c r="VXH223" s="18"/>
      <c r="VXI223" s="19"/>
      <c r="VXJ223" s="28"/>
      <c r="VXK223" s="32"/>
      <c r="VXL223" s="20"/>
      <c r="VXM223" s="18"/>
      <c r="VXN223" s="19"/>
      <c r="VXO223" s="28"/>
      <c r="VXP223" s="32"/>
      <c r="VXQ223" s="20"/>
      <c r="VXR223" s="18"/>
      <c r="VXS223" s="19"/>
      <c r="VXT223" s="28"/>
      <c r="VXU223" s="32"/>
      <c r="VXV223" s="20"/>
      <c r="VXW223" s="18"/>
      <c r="VXX223" s="19"/>
      <c r="VXY223" s="28"/>
      <c r="VXZ223" s="32"/>
      <c r="VYA223" s="20"/>
      <c r="VYB223" s="18"/>
      <c r="VYC223" s="19"/>
      <c r="VYD223" s="28"/>
      <c r="VYE223" s="32"/>
      <c r="VYF223" s="20"/>
      <c r="VYG223" s="18"/>
      <c r="VYH223" s="19"/>
      <c r="VYI223" s="28"/>
      <c r="VYJ223" s="32"/>
      <c r="VYK223" s="20"/>
      <c r="VYL223" s="18"/>
      <c r="VYM223" s="19"/>
      <c r="VYN223" s="28"/>
      <c r="VYO223" s="32"/>
      <c r="VYP223" s="20"/>
      <c r="VYQ223" s="18"/>
      <c r="VYR223" s="19"/>
      <c r="VYS223" s="28"/>
      <c r="VYT223" s="32"/>
      <c r="VYU223" s="20"/>
      <c r="VYV223" s="18"/>
      <c r="VYW223" s="19"/>
      <c r="VYX223" s="28"/>
      <c r="VYY223" s="32"/>
      <c r="VYZ223" s="20"/>
      <c r="VZA223" s="18"/>
      <c r="VZB223" s="19"/>
      <c r="VZC223" s="28"/>
      <c r="VZD223" s="32"/>
      <c r="VZE223" s="20"/>
      <c r="VZF223" s="18"/>
      <c r="VZG223" s="19"/>
      <c r="VZH223" s="28"/>
      <c r="VZI223" s="32"/>
      <c r="VZJ223" s="20"/>
      <c r="VZK223" s="18"/>
      <c r="VZL223" s="19"/>
      <c r="VZM223" s="28"/>
      <c r="VZN223" s="32"/>
      <c r="VZO223" s="20"/>
      <c r="VZP223" s="18"/>
      <c r="VZQ223" s="19"/>
      <c r="VZR223" s="28"/>
      <c r="VZS223" s="32"/>
      <c r="VZT223" s="20"/>
      <c r="VZU223" s="18"/>
      <c r="VZV223" s="19"/>
      <c r="VZW223" s="28"/>
      <c r="VZX223" s="32"/>
      <c r="VZY223" s="20"/>
      <c r="VZZ223" s="18"/>
      <c r="WAA223" s="19"/>
      <c r="WAB223" s="28"/>
      <c r="WAC223" s="32"/>
      <c r="WAD223" s="20"/>
      <c r="WAE223" s="18"/>
      <c r="WAF223" s="19"/>
      <c r="WAG223" s="28"/>
      <c r="WAH223" s="32"/>
      <c r="WAI223" s="20"/>
      <c r="WAJ223" s="18"/>
      <c r="WAK223" s="19"/>
      <c r="WAL223" s="28"/>
      <c r="WAM223" s="32"/>
      <c r="WAN223" s="20"/>
      <c r="WAO223" s="18"/>
      <c r="WAP223" s="19"/>
      <c r="WAQ223" s="28"/>
      <c r="WAR223" s="32"/>
      <c r="WAS223" s="20"/>
      <c r="WAT223" s="18"/>
      <c r="WAU223" s="19"/>
      <c r="WAV223" s="28"/>
      <c r="WAW223" s="32"/>
      <c r="WAX223" s="20"/>
      <c r="WAY223" s="18"/>
      <c r="WAZ223" s="19"/>
      <c r="WBA223" s="28"/>
      <c r="WBB223" s="32"/>
      <c r="WBC223" s="20"/>
      <c r="WBD223" s="18"/>
      <c r="WBE223" s="19"/>
      <c r="WBF223" s="28"/>
      <c r="WBG223" s="32"/>
      <c r="WBH223" s="20"/>
      <c r="WBI223" s="18"/>
      <c r="WBJ223" s="19"/>
      <c r="WBK223" s="28"/>
      <c r="WBL223" s="32"/>
      <c r="WBM223" s="20"/>
      <c r="WBN223" s="18"/>
      <c r="WBO223" s="19"/>
      <c r="WBP223" s="28"/>
      <c r="WBQ223" s="32"/>
      <c r="WBR223" s="20"/>
      <c r="WBS223" s="18"/>
      <c r="WBT223" s="19"/>
      <c r="WBU223" s="28"/>
      <c r="WBV223" s="32"/>
      <c r="WBW223" s="20"/>
      <c r="WBX223" s="18"/>
      <c r="WBY223" s="19"/>
      <c r="WBZ223" s="28"/>
      <c r="WCA223" s="32"/>
      <c r="WCB223" s="20"/>
      <c r="WCC223" s="18"/>
      <c r="WCD223" s="19"/>
      <c r="WCE223" s="28"/>
      <c r="WCF223" s="32"/>
      <c r="WCG223" s="20"/>
      <c r="WCH223" s="18"/>
      <c r="WCI223" s="19"/>
      <c r="WCJ223" s="28"/>
      <c r="WCK223" s="32"/>
      <c r="WCL223" s="20"/>
      <c r="WCM223" s="18"/>
      <c r="WCN223" s="19"/>
      <c r="WCO223" s="28"/>
      <c r="WCP223" s="32"/>
      <c r="WCQ223" s="20"/>
      <c r="WCR223" s="18"/>
      <c r="WCS223" s="19"/>
      <c r="WCT223" s="28"/>
      <c r="WCU223" s="32"/>
      <c r="WCV223" s="20"/>
      <c r="WCW223" s="18"/>
      <c r="WCX223" s="19"/>
      <c r="WCY223" s="28"/>
      <c r="WCZ223" s="32"/>
      <c r="WDA223" s="20"/>
      <c r="WDB223" s="18"/>
      <c r="WDC223" s="19"/>
      <c r="WDD223" s="28"/>
      <c r="WDE223" s="32"/>
      <c r="WDF223" s="20"/>
      <c r="WDG223" s="18"/>
      <c r="WDH223" s="19"/>
      <c r="WDI223" s="28"/>
      <c r="WDJ223" s="32"/>
      <c r="WDK223" s="20"/>
      <c r="WDL223" s="18"/>
      <c r="WDM223" s="19"/>
      <c r="WDN223" s="28"/>
      <c r="WDO223" s="32"/>
      <c r="WDP223" s="20"/>
      <c r="WDQ223" s="18"/>
      <c r="WDR223" s="19"/>
      <c r="WDS223" s="28"/>
      <c r="WDT223" s="32"/>
      <c r="WDU223" s="20"/>
      <c r="WDV223" s="18"/>
      <c r="WDW223" s="19"/>
      <c r="WDX223" s="28"/>
      <c r="WDY223" s="32"/>
      <c r="WDZ223" s="20"/>
      <c r="WEA223" s="18"/>
      <c r="WEB223" s="19"/>
      <c r="WEC223" s="28"/>
      <c r="WED223" s="32"/>
      <c r="WEE223" s="20"/>
      <c r="WEF223" s="18"/>
      <c r="WEG223" s="19"/>
      <c r="WEH223" s="28"/>
      <c r="WEI223" s="32"/>
      <c r="WEJ223" s="20"/>
      <c r="WEK223" s="18"/>
      <c r="WEL223" s="19"/>
      <c r="WEM223" s="28"/>
      <c r="WEN223" s="32"/>
      <c r="WEO223" s="20"/>
      <c r="WEP223" s="18"/>
      <c r="WEQ223" s="19"/>
      <c r="WER223" s="28"/>
      <c r="WES223" s="32"/>
      <c r="WET223" s="20"/>
      <c r="WEU223" s="18"/>
      <c r="WEV223" s="19"/>
      <c r="WEW223" s="28"/>
      <c r="WEX223" s="32"/>
      <c r="WEY223" s="20"/>
      <c r="WEZ223" s="18"/>
      <c r="WFA223" s="19"/>
      <c r="WFB223" s="28"/>
      <c r="WFC223" s="32"/>
      <c r="WFD223" s="20"/>
      <c r="WFE223" s="18"/>
      <c r="WFF223" s="19"/>
      <c r="WFG223" s="28"/>
      <c r="WFH223" s="32"/>
      <c r="WFI223" s="20"/>
      <c r="WFJ223" s="18"/>
      <c r="WFK223" s="19"/>
      <c r="WFL223" s="28"/>
      <c r="WFM223" s="32"/>
      <c r="WFN223" s="20"/>
      <c r="WFO223" s="18"/>
      <c r="WFP223" s="19"/>
      <c r="WFQ223" s="28"/>
      <c r="WFR223" s="32"/>
      <c r="WFS223" s="20"/>
      <c r="WFT223" s="18"/>
      <c r="WFU223" s="19"/>
      <c r="WFV223" s="28"/>
      <c r="WFW223" s="32"/>
      <c r="WFX223" s="20"/>
      <c r="WFY223" s="18"/>
      <c r="WFZ223" s="19"/>
      <c r="WGA223" s="28"/>
      <c r="WGB223" s="32"/>
      <c r="WGC223" s="20"/>
      <c r="WGD223" s="18"/>
      <c r="WGE223" s="19"/>
      <c r="WGF223" s="28"/>
      <c r="WGG223" s="32"/>
      <c r="WGH223" s="20"/>
      <c r="WGI223" s="18"/>
      <c r="WGJ223" s="19"/>
      <c r="WGK223" s="28"/>
      <c r="WGL223" s="32"/>
      <c r="WGM223" s="20"/>
      <c r="WGN223" s="18"/>
      <c r="WGO223" s="19"/>
      <c r="WGP223" s="28"/>
      <c r="WGQ223" s="32"/>
      <c r="WGR223" s="20"/>
      <c r="WGS223" s="18"/>
      <c r="WGT223" s="19"/>
      <c r="WGU223" s="28"/>
      <c r="WGV223" s="32"/>
      <c r="WGW223" s="20"/>
      <c r="WGX223" s="18"/>
      <c r="WGY223" s="19"/>
      <c r="WGZ223" s="28"/>
      <c r="WHA223" s="32"/>
      <c r="WHB223" s="20"/>
      <c r="WHC223" s="18"/>
      <c r="WHD223" s="19"/>
      <c r="WHE223" s="28"/>
      <c r="WHF223" s="32"/>
      <c r="WHG223" s="20"/>
      <c r="WHH223" s="18"/>
      <c r="WHI223" s="19"/>
      <c r="WHJ223" s="28"/>
      <c r="WHK223" s="32"/>
      <c r="WHL223" s="20"/>
      <c r="WHM223" s="18"/>
      <c r="WHN223" s="19"/>
      <c r="WHO223" s="28"/>
      <c r="WHP223" s="32"/>
      <c r="WHQ223" s="20"/>
      <c r="WHR223" s="18"/>
      <c r="WHS223" s="19"/>
      <c r="WHT223" s="28"/>
      <c r="WHU223" s="32"/>
      <c r="WHV223" s="20"/>
      <c r="WHW223" s="18"/>
      <c r="WHX223" s="19"/>
      <c r="WHY223" s="28"/>
      <c r="WHZ223" s="32"/>
      <c r="WIA223" s="20"/>
      <c r="WIB223" s="18"/>
      <c r="WIC223" s="19"/>
      <c r="WID223" s="28"/>
      <c r="WIE223" s="32"/>
      <c r="WIF223" s="20"/>
      <c r="WIG223" s="18"/>
      <c r="WIH223" s="19"/>
      <c r="WII223" s="28"/>
      <c r="WIJ223" s="32"/>
      <c r="WIK223" s="20"/>
      <c r="WIL223" s="18"/>
      <c r="WIM223" s="19"/>
      <c r="WIN223" s="28"/>
      <c r="WIO223" s="32"/>
      <c r="WIP223" s="20"/>
      <c r="WIQ223" s="18"/>
      <c r="WIR223" s="19"/>
      <c r="WIS223" s="28"/>
      <c r="WIT223" s="32"/>
      <c r="WIU223" s="20"/>
      <c r="WIV223" s="18"/>
      <c r="WIW223" s="19"/>
      <c r="WIX223" s="28"/>
      <c r="WIY223" s="32"/>
      <c r="WIZ223" s="20"/>
      <c r="WJA223" s="18"/>
      <c r="WJB223" s="19"/>
      <c r="WJC223" s="28"/>
      <c r="WJD223" s="32"/>
      <c r="WJE223" s="20"/>
      <c r="WJF223" s="18"/>
      <c r="WJG223" s="19"/>
      <c r="WJH223" s="28"/>
      <c r="WJI223" s="32"/>
      <c r="WJJ223" s="20"/>
      <c r="WJK223" s="18"/>
      <c r="WJL223" s="19"/>
      <c r="WJM223" s="28"/>
      <c r="WJN223" s="32"/>
      <c r="WJO223" s="20"/>
      <c r="WJP223" s="18"/>
      <c r="WJQ223" s="19"/>
      <c r="WJR223" s="28"/>
      <c r="WJS223" s="32"/>
      <c r="WJT223" s="20"/>
      <c r="WJU223" s="18"/>
      <c r="WJV223" s="19"/>
      <c r="WJW223" s="28"/>
      <c r="WJX223" s="32"/>
      <c r="WJY223" s="20"/>
      <c r="WJZ223" s="18"/>
      <c r="WKA223" s="19"/>
      <c r="WKB223" s="28"/>
      <c r="WKC223" s="32"/>
      <c r="WKD223" s="20"/>
      <c r="WKE223" s="18"/>
      <c r="WKF223" s="19"/>
      <c r="WKG223" s="28"/>
      <c r="WKH223" s="32"/>
      <c r="WKI223" s="20"/>
      <c r="WKJ223" s="18"/>
      <c r="WKK223" s="19"/>
      <c r="WKL223" s="28"/>
      <c r="WKM223" s="32"/>
      <c r="WKN223" s="20"/>
      <c r="WKO223" s="18"/>
      <c r="WKP223" s="19"/>
      <c r="WKQ223" s="28"/>
      <c r="WKR223" s="32"/>
      <c r="WKS223" s="20"/>
      <c r="WKT223" s="18"/>
      <c r="WKU223" s="19"/>
      <c r="WKV223" s="28"/>
      <c r="WKW223" s="32"/>
      <c r="WKX223" s="20"/>
      <c r="WKY223" s="18"/>
      <c r="WKZ223" s="19"/>
      <c r="WLA223" s="28"/>
      <c r="WLB223" s="32"/>
      <c r="WLC223" s="20"/>
      <c r="WLD223" s="18"/>
      <c r="WLE223" s="19"/>
      <c r="WLF223" s="28"/>
      <c r="WLG223" s="32"/>
      <c r="WLH223" s="20"/>
      <c r="WLI223" s="18"/>
      <c r="WLJ223" s="19"/>
      <c r="WLK223" s="28"/>
      <c r="WLL223" s="32"/>
      <c r="WLM223" s="20"/>
      <c r="WLN223" s="18"/>
      <c r="WLO223" s="19"/>
      <c r="WLP223" s="28"/>
      <c r="WLQ223" s="32"/>
      <c r="WLR223" s="20"/>
      <c r="WLS223" s="18"/>
      <c r="WLT223" s="19"/>
      <c r="WLU223" s="28"/>
      <c r="WLV223" s="32"/>
      <c r="WLW223" s="20"/>
      <c r="WLX223" s="18"/>
      <c r="WLY223" s="19"/>
      <c r="WLZ223" s="28"/>
      <c r="WMA223" s="32"/>
      <c r="WMB223" s="20"/>
      <c r="WMC223" s="18"/>
      <c r="WMD223" s="19"/>
      <c r="WME223" s="28"/>
      <c r="WMF223" s="32"/>
      <c r="WMG223" s="20"/>
      <c r="WMH223" s="18"/>
      <c r="WMI223" s="19"/>
      <c r="WMJ223" s="28"/>
      <c r="WMK223" s="32"/>
      <c r="WML223" s="20"/>
      <c r="WMM223" s="18"/>
      <c r="WMN223" s="19"/>
      <c r="WMO223" s="28"/>
      <c r="WMP223" s="32"/>
      <c r="WMQ223" s="20"/>
      <c r="WMR223" s="18"/>
      <c r="WMS223" s="19"/>
      <c r="WMT223" s="28"/>
      <c r="WMU223" s="32"/>
      <c r="WMV223" s="20"/>
      <c r="WMW223" s="18"/>
      <c r="WMX223" s="19"/>
      <c r="WMY223" s="28"/>
      <c r="WMZ223" s="32"/>
      <c r="WNA223" s="20"/>
      <c r="WNB223" s="18"/>
      <c r="WNC223" s="19"/>
      <c r="WND223" s="28"/>
      <c r="WNE223" s="32"/>
      <c r="WNF223" s="20"/>
      <c r="WNG223" s="18"/>
      <c r="WNH223" s="19"/>
      <c r="WNI223" s="28"/>
      <c r="WNJ223" s="32"/>
      <c r="WNK223" s="20"/>
      <c r="WNL223" s="18"/>
      <c r="WNM223" s="19"/>
      <c r="WNN223" s="28"/>
      <c r="WNO223" s="32"/>
      <c r="WNP223" s="20"/>
      <c r="WNQ223" s="18"/>
      <c r="WNR223" s="19"/>
      <c r="WNS223" s="28"/>
      <c r="WNT223" s="32"/>
      <c r="WNU223" s="20"/>
      <c r="WNV223" s="18"/>
      <c r="WNW223" s="19"/>
      <c r="WNX223" s="28"/>
      <c r="WNY223" s="32"/>
      <c r="WNZ223" s="20"/>
      <c r="WOA223" s="18"/>
      <c r="WOB223" s="19"/>
      <c r="WOC223" s="28"/>
      <c r="WOD223" s="32"/>
      <c r="WOE223" s="20"/>
      <c r="WOF223" s="18"/>
      <c r="WOG223" s="19"/>
      <c r="WOH223" s="28"/>
      <c r="WOI223" s="32"/>
      <c r="WOJ223" s="20"/>
      <c r="WOK223" s="18"/>
      <c r="WOL223" s="19"/>
      <c r="WOM223" s="28"/>
      <c r="WON223" s="32"/>
      <c r="WOO223" s="20"/>
      <c r="WOP223" s="18"/>
      <c r="WOQ223" s="19"/>
      <c r="WOR223" s="28"/>
      <c r="WOS223" s="32"/>
      <c r="WOT223" s="20"/>
      <c r="WOU223" s="18"/>
      <c r="WOV223" s="19"/>
      <c r="WOW223" s="28"/>
      <c r="WOX223" s="32"/>
      <c r="WOY223" s="20"/>
      <c r="WOZ223" s="18"/>
      <c r="WPA223" s="19"/>
      <c r="WPB223" s="28"/>
      <c r="WPC223" s="32"/>
      <c r="WPD223" s="20"/>
      <c r="WPE223" s="18"/>
      <c r="WPF223" s="19"/>
      <c r="WPG223" s="28"/>
      <c r="WPH223" s="32"/>
      <c r="WPI223" s="20"/>
      <c r="WPJ223" s="18"/>
      <c r="WPK223" s="19"/>
      <c r="WPL223" s="28"/>
      <c r="WPM223" s="32"/>
      <c r="WPN223" s="20"/>
      <c r="WPO223" s="18"/>
      <c r="WPP223" s="19"/>
      <c r="WPQ223" s="28"/>
      <c r="WPR223" s="32"/>
      <c r="WPS223" s="20"/>
      <c r="WPT223" s="18"/>
      <c r="WPU223" s="19"/>
      <c r="WPV223" s="28"/>
      <c r="WPW223" s="32"/>
      <c r="WPX223" s="20"/>
      <c r="WPY223" s="18"/>
      <c r="WPZ223" s="19"/>
      <c r="WQA223" s="28"/>
      <c r="WQB223" s="32"/>
      <c r="WQC223" s="20"/>
      <c r="WQD223" s="18"/>
      <c r="WQE223" s="19"/>
      <c r="WQF223" s="28"/>
      <c r="WQG223" s="32"/>
      <c r="WQH223" s="20"/>
      <c r="WQI223" s="18"/>
      <c r="WQJ223" s="19"/>
      <c r="WQK223" s="28"/>
      <c r="WQL223" s="32"/>
      <c r="WQM223" s="20"/>
      <c r="WQN223" s="18"/>
      <c r="WQO223" s="19"/>
      <c r="WQP223" s="28"/>
      <c r="WQQ223" s="32"/>
      <c r="WQR223" s="20"/>
      <c r="WQS223" s="18"/>
      <c r="WQT223" s="19"/>
      <c r="WQU223" s="28"/>
      <c r="WQV223" s="32"/>
      <c r="WQW223" s="20"/>
      <c r="WQX223" s="18"/>
      <c r="WQY223" s="19"/>
      <c r="WQZ223" s="28"/>
      <c r="WRA223" s="32"/>
      <c r="WRB223" s="20"/>
      <c r="WRC223" s="18"/>
      <c r="WRD223" s="19"/>
      <c r="WRE223" s="28"/>
      <c r="WRF223" s="32"/>
      <c r="WRG223" s="20"/>
      <c r="WRH223" s="18"/>
      <c r="WRI223" s="19"/>
      <c r="WRJ223" s="28"/>
      <c r="WRK223" s="32"/>
      <c r="WRL223" s="20"/>
      <c r="WRM223" s="18"/>
      <c r="WRN223" s="19"/>
      <c r="WRO223" s="28"/>
      <c r="WRP223" s="32"/>
      <c r="WRQ223" s="20"/>
      <c r="WRR223" s="18"/>
      <c r="WRS223" s="19"/>
      <c r="WRT223" s="28"/>
      <c r="WRU223" s="32"/>
      <c r="WRV223" s="20"/>
      <c r="WRW223" s="18"/>
      <c r="WRX223" s="19"/>
      <c r="WRY223" s="28"/>
      <c r="WRZ223" s="32"/>
      <c r="WSA223" s="20"/>
      <c r="WSB223" s="18"/>
      <c r="WSC223" s="19"/>
      <c r="WSD223" s="28"/>
      <c r="WSE223" s="32"/>
      <c r="WSF223" s="20"/>
      <c r="WSG223" s="18"/>
      <c r="WSH223" s="19"/>
      <c r="WSI223" s="28"/>
      <c r="WSJ223" s="32"/>
      <c r="WSK223" s="20"/>
      <c r="WSL223" s="18"/>
      <c r="WSM223" s="19"/>
      <c r="WSN223" s="28"/>
      <c r="WSO223" s="32"/>
      <c r="WSP223" s="20"/>
      <c r="WSQ223" s="18"/>
      <c r="WSR223" s="19"/>
      <c r="WSS223" s="28"/>
      <c r="WST223" s="32"/>
      <c r="WSU223" s="20"/>
      <c r="WSV223" s="18"/>
      <c r="WSW223" s="19"/>
      <c r="WSX223" s="28"/>
      <c r="WSY223" s="32"/>
      <c r="WSZ223" s="20"/>
      <c r="WTA223" s="18"/>
      <c r="WTB223" s="19"/>
      <c r="WTC223" s="28"/>
      <c r="WTD223" s="32"/>
      <c r="WTE223" s="20"/>
      <c r="WTF223" s="18"/>
      <c r="WTG223" s="19"/>
      <c r="WTH223" s="28"/>
      <c r="WTI223" s="32"/>
      <c r="WTJ223" s="20"/>
      <c r="WTK223" s="18"/>
      <c r="WTL223" s="19"/>
      <c r="WTM223" s="28"/>
      <c r="WTN223" s="32"/>
      <c r="WTO223" s="20"/>
      <c r="WTP223" s="18"/>
      <c r="WTQ223" s="19"/>
      <c r="WTR223" s="28"/>
      <c r="WTS223" s="32"/>
      <c r="WTT223" s="20"/>
      <c r="WTU223" s="18"/>
      <c r="WTV223" s="19"/>
      <c r="WTW223" s="28"/>
      <c r="WTX223" s="32"/>
      <c r="WTY223" s="20"/>
      <c r="WTZ223" s="18"/>
      <c r="WUA223" s="19"/>
      <c r="WUB223" s="28"/>
      <c r="WUC223" s="32"/>
      <c r="WUD223" s="20"/>
      <c r="WUE223" s="18"/>
      <c r="WUF223" s="19"/>
      <c r="WUG223" s="28"/>
      <c r="WUH223" s="32"/>
      <c r="WUI223" s="20"/>
      <c r="WUJ223" s="18"/>
      <c r="WUK223" s="19"/>
      <c r="WUL223" s="28"/>
      <c r="WUM223" s="32"/>
      <c r="WUN223" s="20"/>
      <c r="WUO223" s="18"/>
      <c r="WUP223" s="19"/>
      <c r="WUQ223" s="28"/>
      <c r="WUR223" s="32"/>
      <c r="WUS223" s="20"/>
      <c r="WUT223" s="18"/>
      <c r="WUU223" s="19"/>
      <c r="WUV223" s="28"/>
      <c r="WUW223" s="32"/>
      <c r="WUX223" s="20"/>
      <c r="WUY223" s="18"/>
      <c r="WUZ223" s="19"/>
      <c r="WVA223" s="28"/>
      <c r="WVB223" s="32"/>
      <c r="WVC223" s="20"/>
      <c r="WVD223" s="18"/>
      <c r="WVE223" s="19"/>
      <c r="WVF223" s="28"/>
      <c r="WVG223" s="32"/>
      <c r="WVH223" s="20"/>
      <c r="WVI223" s="18"/>
      <c r="WVJ223" s="19"/>
      <c r="WVK223" s="28"/>
      <c r="WVL223" s="32"/>
      <c r="WVM223" s="20"/>
      <c r="WVN223" s="18"/>
      <c r="WVO223" s="19"/>
      <c r="WVP223" s="28"/>
      <c r="WVQ223" s="32"/>
      <c r="WVR223" s="20"/>
      <c r="WVS223" s="18"/>
      <c r="WVT223" s="19"/>
      <c r="WVU223" s="28"/>
      <c r="WVV223" s="32"/>
      <c r="WVW223" s="20"/>
      <c r="WVX223" s="18"/>
      <c r="WVY223" s="19"/>
      <c r="WVZ223" s="28"/>
      <c r="WWA223" s="32"/>
      <c r="WWB223" s="20"/>
      <c r="WWC223" s="18"/>
      <c r="WWD223" s="19"/>
      <c r="WWE223" s="28"/>
      <c r="WWF223" s="32"/>
      <c r="WWG223" s="20"/>
      <c r="WWH223" s="18"/>
      <c r="WWI223" s="19"/>
      <c r="WWJ223" s="28"/>
      <c r="WWK223" s="32"/>
      <c r="WWL223" s="20"/>
      <c r="WWM223" s="18"/>
      <c r="WWN223" s="19"/>
      <c r="WWO223" s="28"/>
      <c r="WWP223" s="32"/>
      <c r="WWQ223" s="20"/>
      <c r="WWR223" s="18"/>
      <c r="WWS223" s="19"/>
      <c r="WWT223" s="28"/>
      <c r="WWU223" s="32"/>
      <c r="WWV223" s="20"/>
      <c r="WWW223" s="18"/>
      <c r="WWX223" s="19"/>
      <c r="WWY223" s="28"/>
      <c r="WWZ223" s="32"/>
      <c r="WXA223" s="20"/>
      <c r="WXB223" s="18"/>
      <c r="WXC223" s="19"/>
      <c r="WXD223" s="28"/>
      <c r="WXE223" s="32"/>
      <c r="WXF223" s="20"/>
      <c r="WXG223" s="18"/>
      <c r="WXH223" s="19"/>
      <c r="WXI223" s="28"/>
      <c r="WXJ223" s="32"/>
      <c r="WXK223" s="20"/>
      <c r="WXL223" s="18"/>
      <c r="WXM223" s="19"/>
      <c r="WXN223" s="28"/>
      <c r="WXO223" s="32"/>
      <c r="WXP223" s="20"/>
      <c r="WXQ223" s="18"/>
      <c r="WXR223" s="19"/>
      <c r="WXS223" s="28"/>
      <c r="WXT223" s="32"/>
      <c r="WXU223" s="20"/>
      <c r="WXV223" s="18"/>
      <c r="WXW223" s="19"/>
      <c r="WXX223" s="28"/>
      <c r="WXY223" s="32"/>
      <c r="WXZ223" s="20"/>
      <c r="WYA223" s="18"/>
      <c r="WYB223" s="19"/>
      <c r="WYC223" s="28"/>
      <c r="WYD223" s="32"/>
      <c r="WYE223" s="20"/>
      <c r="WYF223" s="18"/>
      <c r="WYG223" s="19"/>
      <c r="WYH223" s="28"/>
      <c r="WYI223" s="32"/>
      <c r="WYJ223" s="20"/>
      <c r="WYK223" s="18"/>
      <c r="WYL223" s="19"/>
      <c r="WYM223" s="28"/>
      <c r="WYN223" s="32"/>
      <c r="WYO223" s="20"/>
      <c r="WYP223" s="18"/>
      <c r="WYQ223" s="19"/>
      <c r="WYR223" s="28"/>
      <c r="WYS223" s="32"/>
      <c r="WYT223" s="20"/>
      <c r="WYU223" s="18"/>
      <c r="WYV223" s="19"/>
      <c r="WYW223" s="28"/>
      <c r="WYX223" s="32"/>
      <c r="WYY223" s="20"/>
      <c r="WYZ223" s="18"/>
      <c r="WZA223" s="19"/>
      <c r="WZB223" s="28"/>
      <c r="WZC223" s="32"/>
      <c r="WZD223" s="20"/>
      <c r="WZE223" s="18"/>
      <c r="WZF223" s="19"/>
      <c r="WZG223" s="28"/>
      <c r="WZH223" s="32"/>
      <c r="WZI223" s="20"/>
      <c r="WZJ223" s="18"/>
      <c r="WZK223" s="19"/>
      <c r="WZL223" s="28"/>
      <c r="WZM223" s="32"/>
      <c r="WZN223" s="20"/>
      <c r="WZO223" s="18"/>
      <c r="WZP223" s="19"/>
      <c r="WZQ223" s="28"/>
      <c r="WZR223" s="32"/>
      <c r="WZS223" s="20"/>
      <c r="WZT223" s="18"/>
      <c r="WZU223" s="19"/>
      <c r="WZV223" s="28"/>
      <c r="WZW223" s="32"/>
      <c r="WZX223" s="20"/>
      <c r="WZY223" s="18"/>
      <c r="WZZ223" s="19"/>
      <c r="XAA223" s="28"/>
      <c r="XAB223" s="32"/>
      <c r="XAC223" s="20"/>
      <c r="XAD223" s="18"/>
      <c r="XAE223" s="19"/>
      <c r="XAF223" s="28"/>
      <c r="XAG223" s="32"/>
      <c r="XAH223" s="20"/>
      <c r="XAI223" s="18"/>
      <c r="XAJ223" s="19"/>
      <c r="XAK223" s="28"/>
      <c r="XAL223" s="32"/>
      <c r="XAM223" s="20"/>
      <c r="XAN223" s="18"/>
      <c r="XAO223" s="19"/>
      <c r="XAP223" s="28"/>
      <c r="XAQ223" s="32"/>
      <c r="XAR223" s="20"/>
      <c r="XAS223" s="18"/>
      <c r="XAT223" s="19"/>
      <c r="XAU223" s="28"/>
      <c r="XAV223" s="32"/>
      <c r="XAW223" s="20"/>
      <c r="XAX223" s="18"/>
      <c r="XAY223" s="19"/>
      <c r="XAZ223" s="28"/>
      <c r="XBA223" s="32"/>
      <c r="XBB223" s="20"/>
      <c r="XBC223" s="18"/>
      <c r="XBD223" s="19"/>
      <c r="XBE223" s="28"/>
      <c r="XBF223" s="32"/>
      <c r="XBG223" s="20"/>
      <c r="XBH223" s="18"/>
      <c r="XBI223" s="19"/>
      <c r="XBJ223" s="28"/>
      <c r="XBK223" s="32"/>
      <c r="XBL223" s="20"/>
      <c r="XBM223" s="18"/>
      <c r="XBN223" s="19"/>
      <c r="XBO223" s="28"/>
      <c r="XBP223" s="32"/>
      <c r="XBQ223" s="20"/>
      <c r="XBR223" s="18"/>
      <c r="XBS223" s="19"/>
      <c r="XBT223" s="28"/>
      <c r="XBU223" s="32"/>
      <c r="XBV223" s="20"/>
      <c r="XBW223" s="18"/>
      <c r="XBX223" s="19"/>
      <c r="XBY223" s="28"/>
      <c r="XBZ223" s="32"/>
      <c r="XCA223" s="20"/>
      <c r="XCB223" s="18"/>
      <c r="XCC223" s="19"/>
      <c r="XCD223" s="28"/>
      <c r="XCE223" s="32"/>
      <c r="XCF223" s="20"/>
      <c r="XCG223" s="18"/>
      <c r="XCH223" s="19"/>
      <c r="XCI223" s="28"/>
      <c r="XCJ223" s="32"/>
      <c r="XCK223" s="20"/>
      <c r="XCL223" s="18"/>
      <c r="XCM223" s="19"/>
      <c r="XCN223" s="28"/>
      <c r="XCO223" s="32"/>
      <c r="XCP223" s="20"/>
      <c r="XCQ223" s="18"/>
      <c r="XCR223" s="19"/>
      <c r="XCS223" s="28"/>
      <c r="XCT223" s="32"/>
      <c r="XCU223" s="20"/>
      <c r="XCV223" s="18"/>
      <c r="XCW223" s="19"/>
      <c r="XCX223" s="28"/>
      <c r="XCY223" s="32"/>
      <c r="XCZ223" s="20"/>
      <c r="XDA223" s="18"/>
      <c r="XDB223" s="19"/>
      <c r="XDC223" s="28"/>
      <c r="XDD223" s="32"/>
      <c r="XDE223" s="20"/>
      <c r="XDF223" s="18"/>
      <c r="XDG223" s="19"/>
      <c r="XDH223" s="28"/>
      <c r="XDI223" s="32"/>
      <c r="XDJ223" s="20"/>
      <c r="XDK223" s="18"/>
      <c r="XDL223" s="19"/>
      <c r="XDM223" s="28"/>
      <c r="XDN223" s="32"/>
      <c r="XDO223" s="20"/>
      <c r="XDP223" s="18"/>
      <c r="XDQ223" s="19"/>
      <c r="XDR223" s="28"/>
      <c r="XDS223" s="32"/>
      <c r="XDT223" s="20"/>
      <c r="XDU223" s="18"/>
      <c r="XDV223" s="19"/>
      <c r="XDW223" s="28"/>
      <c r="XDX223" s="32"/>
      <c r="XDY223" s="20"/>
      <c r="XDZ223" s="18"/>
      <c r="XEA223" s="19"/>
      <c r="XEB223" s="28"/>
      <c r="XEC223" s="32"/>
      <c r="XED223" s="20"/>
      <c r="XEE223" s="18"/>
      <c r="XEF223" s="19"/>
      <c r="XEG223" s="28"/>
      <c r="XEH223" s="32"/>
      <c r="XEI223" s="20"/>
      <c r="XEJ223" s="18"/>
      <c r="XEK223" s="19"/>
      <c r="XEL223" s="28"/>
      <c r="XEM223" s="32"/>
      <c r="XEN223" s="20"/>
      <c r="XEO223" s="18"/>
      <c r="XEP223" s="19"/>
      <c r="XEQ223" s="28"/>
      <c r="XER223" s="32"/>
      <c r="XES223" s="20"/>
      <c r="XET223" s="18"/>
      <c r="XEU223" s="19"/>
      <c r="XEV223" s="28"/>
      <c r="XEW223" s="32"/>
      <c r="XEX223" s="20"/>
      <c r="XEY223" s="18"/>
      <c r="XEZ223" s="19"/>
      <c r="XFA223" s="28"/>
      <c r="XFB223" s="32"/>
      <c r="XFC223" s="20"/>
      <c r="XFD223" s="18"/>
    </row>
    <row r="224" spans="1:16384" s="12" customFormat="1" x14ac:dyDescent="0.25">
      <c r="A224" s="28"/>
      <c r="B224" s="32" t="s">
        <v>124</v>
      </c>
      <c r="C224" s="17"/>
      <c r="D224" s="18"/>
      <c r="E224" s="19"/>
      <c r="F224" s="28"/>
      <c r="G224" s="32"/>
      <c r="H224" s="20"/>
      <c r="I224" s="18"/>
      <c r="J224" s="19"/>
      <c r="K224" s="28"/>
      <c r="L224" s="32"/>
      <c r="M224" s="20"/>
      <c r="N224" s="18"/>
      <c r="O224" s="19"/>
      <c r="P224" s="28"/>
      <c r="Q224" s="32"/>
      <c r="R224" s="20"/>
      <c r="S224" s="18"/>
      <c r="T224" s="19"/>
      <c r="U224" s="28"/>
      <c r="V224" s="32"/>
      <c r="W224" s="20"/>
      <c r="X224" s="18"/>
      <c r="Y224" s="19"/>
      <c r="Z224" s="28"/>
      <c r="AA224" s="32"/>
      <c r="AB224" s="20"/>
      <c r="AC224" s="18"/>
      <c r="AD224" s="19"/>
      <c r="AE224" s="28"/>
      <c r="AF224" s="32"/>
      <c r="AG224" s="20"/>
      <c r="AH224" s="18"/>
      <c r="AI224" s="19"/>
      <c r="AJ224" s="28"/>
      <c r="AK224" s="32"/>
      <c r="AL224" s="20"/>
      <c r="AM224" s="18"/>
      <c r="AN224" s="19"/>
      <c r="AO224" s="28"/>
      <c r="AP224" s="32"/>
      <c r="AQ224" s="20"/>
      <c r="AR224" s="18"/>
      <c r="AS224" s="19"/>
      <c r="AT224" s="28"/>
      <c r="AU224" s="32"/>
      <c r="AV224" s="20"/>
      <c r="AW224" s="18"/>
      <c r="AX224" s="19"/>
      <c r="AY224" s="28"/>
      <c r="AZ224" s="32"/>
      <c r="BA224" s="20"/>
      <c r="BB224" s="18"/>
      <c r="BC224" s="19"/>
      <c r="BD224" s="28"/>
      <c r="BE224" s="32"/>
      <c r="BF224" s="20"/>
      <c r="BG224" s="18"/>
      <c r="BH224" s="19"/>
      <c r="BI224" s="28"/>
      <c r="BJ224" s="32"/>
      <c r="BK224" s="20"/>
      <c r="BL224" s="18"/>
      <c r="BM224" s="19"/>
      <c r="BN224" s="28"/>
      <c r="BO224" s="32"/>
      <c r="BP224" s="20"/>
      <c r="BQ224" s="18"/>
      <c r="BR224" s="19"/>
      <c r="BS224" s="28"/>
      <c r="BT224" s="32"/>
      <c r="BU224" s="20"/>
      <c r="BV224" s="18"/>
      <c r="BW224" s="19"/>
      <c r="BX224" s="28"/>
      <c r="BY224" s="32"/>
      <c r="BZ224" s="20"/>
      <c r="CA224" s="18"/>
      <c r="CB224" s="19"/>
      <c r="CC224" s="28"/>
      <c r="CD224" s="32"/>
      <c r="CE224" s="20"/>
      <c r="CF224" s="18"/>
      <c r="CG224" s="19"/>
      <c r="CH224" s="28"/>
      <c r="CI224" s="32"/>
      <c r="CJ224" s="20"/>
      <c r="CK224" s="18"/>
      <c r="CL224" s="19"/>
      <c r="CM224" s="28"/>
      <c r="CN224" s="32"/>
      <c r="CO224" s="20"/>
      <c r="CP224" s="18"/>
      <c r="CQ224" s="19"/>
      <c r="CR224" s="28"/>
      <c r="CS224" s="32"/>
      <c r="CT224" s="20"/>
      <c r="CU224" s="18"/>
      <c r="CV224" s="19"/>
      <c r="CW224" s="28"/>
      <c r="CX224" s="32"/>
      <c r="CY224" s="20"/>
      <c r="CZ224" s="18"/>
      <c r="DA224" s="19"/>
      <c r="DB224" s="28"/>
      <c r="DC224" s="32"/>
      <c r="DD224" s="20"/>
      <c r="DE224" s="18"/>
      <c r="DF224" s="19"/>
      <c r="DG224" s="28"/>
      <c r="DH224" s="32"/>
      <c r="DI224" s="20"/>
      <c r="DJ224" s="18"/>
      <c r="DK224" s="19"/>
      <c r="DL224" s="28"/>
      <c r="DM224" s="32"/>
      <c r="DN224" s="20"/>
      <c r="DO224" s="18"/>
      <c r="DP224" s="19"/>
      <c r="DQ224" s="28"/>
      <c r="DR224" s="32"/>
      <c r="DS224" s="20"/>
      <c r="DT224" s="18"/>
      <c r="DU224" s="19"/>
      <c r="DV224" s="28"/>
      <c r="DW224" s="32"/>
      <c r="DX224" s="20"/>
      <c r="DY224" s="18"/>
      <c r="DZ224" s="19"/>
      <c r="EA224" s="28"/>
      <c r="EB224" s="32"/>
      <c r="EC224" s="20"/>
      <c r="ED224" s="18"/>
      <c r="EE224" s="19"/>
      <c r="EF224" s="28"/>
      <c r="EG224" s="32"/>
      <c r="EH224" s="20"/>
      <c r="EI224" s="18"/>
      <c r="EJ224" s="19"/>
      <c r="EK224" s="28"/>
      <c r="EL224" s="32"/>
      <c r="EM224" s="20"/>
      <c r="EN224" s="18"/>
      <c r="EO224" s="19"/>
      <c r="EP224" s="28"/>
      <c r="EQ224" s="32"/>
      <c r="ER224" s="20"/>
      <c r="ES224" s="18"/>
      <c r="ET224" s="19"/>
      <c r="EU224" s="28"/>
      <c r="EV224" s="32"/>
      <c r="EW224" s="20"/>
      <c r="EX224" s="18"/>
      <c r="EY224" s="19"/>
      <c r="EZ224" s="28"/>
      <c r="FA224" s="32"/>
      <c r="FB224" s="20"/>
      <c r="FC224" s="18"/>
      <c r="FD224" s="19"/>
      <c r="FE224" s="28"/>
      <c r="FF224" s="32"/>
      <c r="FG224" s="20"/>
      <c r="FH224" s="18"/>
      <c r="FI224" s="19"/>
      <c r="FJ224" s="28"/>
      <c r="FK224" s="32"/>
      <c r="FL224" s="20"/>
      <c r="FM224" s="18"/>
      <c r="FN224" s="19"/>
      <c r="FO224" s="28"/>
      <c r="FP224" s="32"/>
      <c r="FQ224" s="20"/>
      <c r="FR224" s="18"/>
      <c r="FS224" s="19"/>
      <c r="FT224" s="28"/>
      <c r="FU224" s="32"/>
      <c r="FV224" s="20"/>
      <c r="FW224" s="18"/>
      <c r="FX224" s="19"/>
      <c r="FY224" s="28"/>
      <c r="FZ224" s="32"/>
      <c r="GA224" s="20"/>
      <c r="GB224" s="18"/>
      <c r="GC224" s="19"/>
      <c r="GD224" s="28"/>
      <c r="GE224" s="32"/>
      <c r="GF224" s="20"/>
      <c r="GG224" s="18"/>
      <c r="GH224" s="19"/>
      <c r="GI224" s="28"/>
      <c r="GJ224" s="32"/>
      <c r="GK224" s="20"/>
      <c r="GL224" s="18"/>
      <c r="GM224" s="19"/>
      <c r="GN224" s="28"/>
      <c r="GO224" s="32"/>
      <c r="GP224" s="20"/>
      <c r="GQ224" s="18"/>
      <c r="GR224" s="19"/>
      <c r="GS224" s="28"/>
      <c r="GT224" s="32"/>
      <c r="GU224" s="20"/>
      <c r="GV224" s="18"/>
      <c r="GW224" s="19"/>
      <c r="GX224" s="28"/>
      <c r="GY224" s="32"/>
      <c r="GZ224" s="20"/>
      <c r="HA224" s="18"/>
      <c r="HB224" s="19"/>
      <c r="HC224" s="28"/>
      <c r="HD224" s="32"/>
      <c r="HE224" s="20"/>
      <c r="HF224" s="18"/>
      <c r="HG224" s="19"/>
      <c r="HH224" s="28"/>
      <c r="HI224" s="32"/>
      <c r="HJ224" s="20"/>
      <c r="HK224" s="18"/>
      <c r="HL224" s="19"/>
      <c r="HM224" s="28"/>
      <c r="HN224" s="32"/>
      <c r="HO224" s="20"/>
      <c r="HP224" s="18"/>
      <c r="HQ224" s="19"/>
      <c r="HR224" s="28"/>
      <c r="HS224" s="32"/>
      <c r="HT224" s="20"/>
      <c r="HU224" s="18"/>
      <c r="HV224" s="19"/>
      <c r="HW224" s="28"/>
      <c r="HX224" s="32"/>
      <c r="HY224" s="20"/>
      <c r="HZ224" s="18"/>
      <c r="IA224" s="19"/>
      <c r="IB224" s="28"/>
      <c r="IC224" s="32"/>
      <c r="ID224" s="20"/>
      <c r="IE224" s="18"/>
      <c r="IF224" s="19"/>
      <c r="IG224" s="28"/>
      <c r="IH224" s="32"/>
      <c r="II224" s="20"/>
      <c r="IJ224" s="18"/>
      <c r="IK224" s="19"/>
      <c r="IL224" s="28"/>
      <c r="IM224" s="32"/>
      <c r="IN224" s="20"/>
      <c r="IO224" s="18"/>
      <c r="IP224" s="19"/>
      <c r="IQ224" s="28"/>
      <c r="IR224" s="32"/>
      <c r="IS224" s="20"/>
      <c r="IT224" s="18"/>
      <c r="IU224" s="19"/>
      <c r="IV224" s="28"/>
      <c r="IW224" s="32"/>
      <c r="IX224" s="20"/>
      <c r="IY224" s="18"/>
      <c r="IZ224" s="19"/>
      <c r="JA224" s="28"/>
      <c r="JB224" s="32"/>
      <c r="JC224" s="20"/>
      <c r="JD224" s="18"/>
      <c r="JE224" s="19"/>
      <c r="JF224" s="28"/>
      <c r="JG224" s="32"/>
      <c r="JH224" s="20"/>
      <c r="JI224" s="18"/>
      <c r="JJ224" s="19"/>
      <c r="JK224" s="28"/>
      <c r="JL224" s="32"/>
      <c r="JM224" s="20"/>
      <c r="JN224" s="18"/>
      <c r="JO224" s="19"/>
      <c r="JP224" s="28"/>
      <c r="JQ224" s="32"/>
      <c r="JR224" s="20"/>
      <c r="JS224" s="18"/>
      <c r="JT224" s="19"/>
      <c r="JU224" s="28"/>
      <c r="JV224" s="32"/>
      <c r="JW224" s="20"/>
      <c r="JX224" s="18"/>
      <c r="JY224" s="19"/>
      <c r="JZ224" s="28"/>
      <c r="KA224" s="32"/>
      <c r="KB224" s="20"/>
      <c r="KC224" s="18"/>
      <c r="KD224" s="19"/>
      <c r="KE224" s="28"/>
      <c r="KF224" s="32"/>
      <c r="KG224" s="20"/>
      <c r="KH224" s="18"/>
      <c r="KI224" s="19"/>
      <c r="KJ224" s="28"/>
      <c r="KK224" s="32"/>
      <c r="KL224" s="20"/>
      <c r="KM224" s="18"/>
      <c r="KN224" s="19"/>
      <c r="KO224" s="28"/>
      <c r="KP224" s="32"/>
      <c r="KQ224" s="20"/>
      <c r="KR224" s="18"/>
      <c r="KS224" s="19"/>
      <c r="KT224" s="28"/>
      <c r="KU224" s="32"/>
      <c r="KV224" s="20"/>
      <c r="KW224" s="18"/>
      <c r="KX224" s="19"/>
      <c r="KY224" s="28"/>
      <c r="KZ224" s="32"/>
      <c r="LA224" s="20"/>
      <c r="LB224" s="18"/>
      <c r="LC224" s="19"/>
      <c r="LD224" s="28"/>
      <c r="LE224" s="32"/>
      <c r="LF224" s="20"/>
      <c r="LG224" s="18"/>
      <c r="LH224" s="19"/>
      <c r="LI224" s="28"/>
      <c r="LJ224" s="32"/>
      <c r="LK224" s="20"/>
      <c r="LL224" s="18"/>
      <c r="LM224" s="19"/>
      <c r="LN224" s="28"/>
      <c r="LO224" s="32"/>
      <c r="LP224" s="20"/>
      <c r="LQ224" s="18"/>
      <c r="LR224" s="19"/>
      <c r="LS224" s="28"/>
      <c r="LT224" s="32"/>
      <c r="LU224" s="20"/>
      <c r="LV224" s="18"/>
      <c r="LW224" s="19"/>
      <c r="LX224" s="28"/>
      <c r="LY224" s="32"/>
      <c r="LZ224" s="20"/>
      <c r="MA224" s="18"/>
      <c r="MB224" s="19"/>
      <c r="MC224" s="28"/>
      <c r="MD224" s="32"/>
      <c r="ME224" s="20"/>
      <c r="MF224" s="18"/>
      <c r="MG224" s="19"/>
      <c r="MH224" s="28"/>
      <c r="MI224" s="32"/>
      <c r="MJ224" s="20"/>
      <c r="MK224" s="18"/>
      <c r="ML224" s="19"/>
      <c r="MM224" s="28"/>
      <c r="MN224" s="32"/>
      <c r="MO224" s="20"/>
      <c r="MP224" s="18"/>
      <c r="MQ224" s="19"/>
      <c r="MR224" s="28"/>
      <c r="MS224" s="32"/>
      <c r="MT224" s="20"/>
      <c r="MU224" s="18"/>
      <c r="MV224" s="19"/>
      <c r="MW224" s="28"/>
      <c r="MX224" s="32"/>
      <c r="MY224" s="20"/>
      <c r="MZ224" s="18"/>
      <c r="NA224" s="19"/>
      <c r="NB224" s="28"/>
      <c r="NC224" s="32"/>
      <c r="ND224" s="20"/>
      <c r="NE224" s="18"/>
      <c r="NF224" s="19"/>
      <c r="NG224" s="28"/>
      <c r="NH224" s="32"/>
      <c r="NI224" s="20"/>
      <c r="NJ224" s="18"/>
      <c r="NK224" s="19"/>
      <c r="NL224" s="28"/>
      <c r="NM224" s="32"/>
      <c r="NN224" s="20"/>
      <c r="NO224" s="18"/>
      <c r="NP224" s="19"/>
      <c r="NQ224" s="28"/>
      <c r="NR224" s="32"/>
      <c r="NS224" s="20"/>
      <c r="NT224" s="18"/>
      <c r="NU224" s="19"/>
      <c r="NV224" s="28"/>
      <c r="NW224" s="32"/>
      <c r="NX224" s="20"/>
      <c r="NY224" s="18"/>
      <c r="NZ224" s="19"/>
      <c r="OA224" s="28"/>
      <c r="OB224" s="32"/>
      <c r="OC224" s="20"/>
      <c r="OD224" s="18"/>
      <c r="OE224" s="19"/>
      <c r="OF224" s="28"/>
      <c r="OG224" s="32"/>
      <c r="OH224" s="20"/>
      <c r="OI224" s="18"/>
      <c r="OJ224" s="19"/>
      <c r="OK224" s="28"/>
      <c r="OL224" s="32"/>
      <c r="OM224" s="20"/>
      <c r="ON224" s="18"/>
      <c r="OO224" s="19"/>
      <c r="OP224" s="28"/>
      <c r="OQ224" s="32"/>
      <c r="OR224" s="20"/>
      <c r="OS224" s="18"/>
      <c r="OT224" s="19"/>
      <c r="OU224" s="28"/>
      <c r="OV224" s="32"/>
      <c r="OW224" s="20"/>
      <c r="OX224" s="18"/>
      <c r="OY224" s="19"/>
      <c r="OZ224" s="28"/>
      <c r="PA224" s="32"/>
      <c r="PB224" s="20"/>
      <c r="PC224" s="18"/>
      <c r="PD224" s="19"/>
      <c r="PE224" s="28"/>
      <c r="PF224" s="32"/>
      <c r="PG224" s="20"/>
      <c r="PH224" s="18"/>
      <c r="PI224" s="19"/>
      <c r="PJ224" s="28"/>
      <c r="PK224" s="32"/>
      <c r="PL224" s="20"/>
      <c r="PM224" s="18"/>
      <c r="PN224" s="19"/>
      <c r="PO224" s="28"/>
      <c r="PP224" s="32"/>
      <c r="PQ224" s="20"/>
      <c r="PR224" s="18"/>
      <c r="PS224" s="19"/>
      <c r="PT224" s="28"/>
      <c r="PU224" s="32"/>
      <c r="PV224" s="20"/>
      <c r="PW224" s="18"/>
      <c r="PX224" s="19"/>
      <c r="PY224" s="28"/>
      <c r="PZ224" s="32"/>
      <c r="QA224" s="20"/>
      <c r="QB224" s="18"/>
      <c r="QC224" s="19"/>
      <c r="QD224" s="28"/>
      <c r="QE224" s="32"/>
      <c r="QF224" s="20"/>
      <c r="QG224" s="18"/>
      <c r="QH224" s="19"/>
      <c r="QI224" s="28"/>
      <c r="QJ224" s="32"/>
      <c r="QK224" s="20"/>
      <c r="QL224" s="18"/>
      <c r="QM224" s="19"/>
      <c r="QN224" s="28"/>
      <c r="QO224" s="32"/>
      <c r="QP224" s="20"/>
      <c r="QQ224" s="18"/>
      <c r="QR224" s="19"/>
      <c r="QS224" s="28"/>
      <c r="QT224" s="32"/>
      <c r="QU224" s="20"/>
      <c r="QV224" s="18"/>
      <c r="QW224" s="19"/>
      <c r="QX224" s="28"/>
      <c r="QY224" s="32"/>
      <c r="QZ224" s="20"/>
      <c r="RA224" s="18"/>
      <c r="RB224" s="19"/>
      <c r="RC224" s="28"/>
      <c r="RD224" s="32"/>
      <c r="RE224" s="20"/>
      <c r="RF224" s="18"/>
      <c r="RG224" s="19"/>
      <c r="RH224" s="28"/>
      <c r="RI224" s="32"/>
      <c r="RJ224" s="20"/>
      <c r="RK224" s="18"/>
      <c r="RL224" s="19"/>
      <c r="RM224" s="28"/>
      <c r="RN224" s="32"/>
      <c r="RO224" s="20"/>
      <c r="RP224" s="18"/>
      <c r="RQ224" s="19"/>
      <c r="RR224" s="28"/>
      <c r="RS224" s="32"/>
      <c r="RT224" s="20"/>
      <c r="RU224" s="18"/>
      <c r="RV224" s="19"/>
      <c r="RW224" s="28"/>
      <c r="RX224" s="32"/>
      <c r="RY224" s="20"/>
      <c r="RZ224" s="18"/>
      <c r="SA224" s="19"/>
      <c r="SB224" s="28"/>
      <c r="SC224" s="32"/>
      <c r="SD224" s="20"/>
      <c r="SE224" s="18"/>
      <c r="SF224" s="19"/>
      <c r="SG224" s="28"/>
      <c r="SH224" s="32"/>
      <c r="SI224" s="20"/>
      <c r="SJ224" s="18"/>
      <c r="SK224" s="19"/>
      <c r="SL224" s="28"/>
      <c r="SM224" s="32"/>
      <c r="SN224" s="20"/>
      <c r="SO224" s="18"/>
      <c r="SP224" s="19"/>
      <c r="SQ224" s="28"/>
      <c r="SR224" s="32"/>
      <c r="SS224" s="20"/>
      <c r="ST224" s="18"/>
      <c r="SU224" s="19"/>
      <c r="SV224" s="28"/>
      <c r="SW224" s="32"/>
      <c r="SX224" s="20"/>
      <c r="SY224" s="18"/>
      <c r="SZ224" s="19"/>
      <c r="TA224" s="28"/>
      <c r="TB224" s="32"/>
      <c r="TC224" s="20"/>
      <c r="TD224" s="18"/>
      <c r="TE224" s="19"/>
      <c r="TF224" s="28"/>
      <c r="TG224" s="32"/>
      <c r="TH224" s="20"/>
      <c r="TI224" s="18"/>
      <c r="TJ224" s="19"/>
      <c r="TK224" s="28"/>
      <c r="TL224" s="32"/>
      <c r="TM224" s="20"/>
      <c r="TN224" s="18"/>
      <c r="TO224" s="19"/>
      <c r="TP224" s="28"/>
      <c r="TQ224" s="32"/>
      <c r="TR224" s="20"/>
      <c r="TS224" s="18"/>
      <c r="TT224" s="19"/>
      <c r="TU224" s="28"/>
      <c r="TV224" s="32"/>
      <c r="TW224" s="20"/>
      <c r="TX224" s="18"/>
      <c r="TY224" s="19"/>
      <c r="TZ224" s="28"/>
      <c r="UA224" s="32"/>
      <c r="UB224" s="20"/>
      <c r="UC224" s="18"/>
      <c r="UD224" s="19"/>
      <c r="UE224" s="28"/>
      <c r="UF224" s="32"/>
      <c r="UG224" s="20"/>
      <c r="UH224" s="18"/>
      <c r="UI224" s="19"/>
      <c r="UJ224" s="28"/>
      <c r="UK224" s="32"/>
      <c r="UL224" s="20"/>
      <c r="UM224" s="18"/>
      <c r="UN224" s="19"/>
      <c r="UO224" s="28"/>
      <c r="UP224" s="32"/>
      <c r="UQ224" s="20"/>
      <c r="UR224" s="18"/>
      <c r="US224" s="19"/>
      <c r="UT224" s="28"/>
      <c r="UU224" s="32"/>
      <c r="UV224" s="20"/>
      <c r="UW224" s="18"/>
      <c r="UX224" s="19"/>
      <c r="UY224" s="28"/>
      <c r="UZ224" s="32"/>
      <c r="VA224" s="20"/>
      <c r="VB224" s="18"/>
      <c r="VC224" s="19"/>
      <c r="VD224" s="28"/>
      <c r="VE224" s="32"/>
      <c r="VF224" s="20"/>
      <c r="VG224" s="18"/>
      <c r="VH224" s="19"/>
      <c r="VI224" s="28"/>
      <c r="VJ224" s="32"/>
      <c r="VK224" s="20"/>
      <c r="VL224" s="18"/>
      <c r="VM224" s="19"/>
      <c r="VN224" s="28"/>
      <c r="VO224" s="32"/>
      <c r="VP224" s="20"/>
      <c r="VQ224" s="18"/>
      <c r="VR224" s="19"/>
      <c r="VS224" s="28"/>
      <c r="VT224" s="32"/>
      <c r="VU224" s="20"/>
      <c r="VV224" s="18"/>
      <c r="VW224" s="19"/>
      <c r="VX224" s="28"/>
      <c r="VY224" s="32"/>
      <c r="VZ224" s="20"/>
      <c r="WA224" s="18"/>
      <c r="WB224" s="19"/>
      <c r="WC224" s="28"/>
      <c r="WD224" s="32"/>
      <c r="WE224" s="20"/>
      <c r="WF224" s="18"/>
      <c r="WG224" s="19"/>
      <c r="WH224" s="28"/>
      <c r="WI224" s="32"/>
      <c r="WJ224" s="20"/>
      <c r="WK224" s="18"/>
      <c r="WL224" s="19"/>
      <c r="WM224" s="28"/>
      <c r="WN224" s="32"/>
      <c r="WO224" s="20"/>
      <c r="WP224" s="18"/>
      <c r="WQ224" s="19"/>
      <c r="WR224" s="28"/>
      <c r="WS224" s="32"/>
      <c r="WT224" s="20"/>
      <c r="WU224" s="18"/>
      <c r="WV224" s="19"/>
      <c r="WW224" s="28"/>
      <c r="WX224" s="32"/>
      <c r="WY224" s="20"/>
      <c r="WZ224" s="18"/>
      <c r="XA224" s="19"/>
      <c r="XB224" s="28"/>
      <c r="XC224" s="32"/>
      <c r="XD224" s="20"/>
      <c r="XE224" s="18"/>
      <c r="XF224" s="19"/>
      <c r="XG224" s="28"/>
      <c r="XH224" s="32"/>
      <c r="XI224" s="20"/>
      <c r="XJ224" s="18"/>
      <c r="XK224" s="19"/>
      <c r="XL224" s="28"/>
      <c r="XM224" s="32"/>
      <c r="XN224" s="20"/>
      <c r="XO224" s="18"/>
      <c r="XP224" s="19"/>
      <c r="XQ224" s="28"/>
      <c r="XR224" s="32"/>
      <c r="XS224" s="20"/>
      <c r="XT224" s="18"/>
      <c r="XU224" s="19"/>
      <c r="XV224" s="28"/>
      <c r="XW224" s="32"/>
      <c r="XX224" s="20"/>
      <c r="XY224" s="18"/>
      <c r="XZ224" s="19"/>
      <c r="YA224" s="28"/>
      <c r="YB224" s="32"/>
      <c r="YC224" s="20"/>
      <c r="YD224" s="18"/>
      <c r="YE224" s="19"/>
      <c r="YF224" s="28"/>
      <c r="YG224" s="32"/>
      <c r="YH224" s="20"/>
      <c r="YI224" s="18"/>
      <c r="YJ224" s="19"/>
      <c r="YK224" s="28"/>
      <c r="YL224" s="32"/>
      <c r="YM224" s="20"/>
      <c r="YN224" s="18"/>
      <c r="YO224" s="19"/>
      <c r="YP224" s="28"/>
      <c r="YQ224" s="32"/>
      <c r="YR224" s="20"/>
      <c r="YS224" s="18"/>
      <c r="YT224" s="19"/>
      <c r="YU224" s="28"/>
      <c r="YV224" s="32"/>
      <c r="YW224" s="20"/>
      <c r="YX224" s="18"/>
      <c r="YY224" s="19"/>
      <c r="YZ224" s="28"/>
      <c r="ZA224" s="32"/>
      <c r="ZB224" s="20"/>
      <c r="ZC224" s="18"/>
      <c r="ZD224" s="19"/>
      <c r="ZE224" s="28"/>
      <c r="ZF224" s="32"/>
      <c r="ZG224" s="20"/>
      <c r="ZH224" s="18"/>
      <c r="ZI224" s="19"/>
      <c r="ZJ224" s="28"/>
      <c r="ZK224" s="32"/>
      <c r="ZL224" s="20"/>
      <c r="ZM224" s="18"/>
      <c r="ZN224" s="19"/>
      <c r="ZO224" s="28"/>
      <c r="ZP224" s="32"/>
      <c r="ZQ224" s="20"/>
      <c r="ZR224" s="18"/>
      <c r="ZS224" s="19"/>
      <c r="ZT224" s="28"/>
      <c r="ZU224" s="32"/>
      <c r="ZV224" s="20"/>
      <c r="ZW224" s="18"/>
      <c r="ZX224" s="19"/>
      <c r="ZY224" s="28"/>
      <c r="ZZ224" s="32"/>
      <c r="AAA224" s="20"/>
      <c r="AAB224" s="18"/>
      <c r="AAC224" s="19"/>
      <c r="AAD224" s="28"/>
      <c r="AAE224" s="32"/>
      <c r="AAF224" s="20"/>
      <c r="AAG224" s="18"/>
      <c r="AAH224" s="19"/>
      <c r="AAI224" s="28"/>
      <c r="AAJ224" s="32"/>
      <c r="AAK224" s="20"/>
      <c r="AAL224" s="18"/>
      <c r="AAM224" s="19"/>
      <c r="AAN224" s="28"/>
      <c r="AAO224" s="32"/>
      <c r="AAP224" s="20"/>
      <c r="AAQ224" s="18"/>
      <c r="AAR224" s="19"/>
      <c r="AAS224" s="28"/>
      <c r="AAT224" s="32"/>
      <c r="AAU224" s="20"/>
      <c r="AAV224" s="18"/>
      <c r="AAW224" s="19"/>
      <c r="AAX224" s="28"/>
      <c r="AAY224" s="32"/>
      <c r="AAZ224" s="20"/>
      <c r="ABA224" s="18"/>
      <c r="ABB224" s="19"/>
      <c r="ABC224" s="28"/>
      <c r="ABD224" s="32"/>
      <c r="ABE224" s="20"/>
      <c r="ABF224" s="18"/>
      <c r="ABG224" s="19"/>
      <c r="ABH224" s="28"/>
      <c r="ABI224" s="32"/>
      <c r="ABJ224" s="20"/>
      <c r="ABK224" s="18"/>
      <c r="ABL224" s="19"/>
      <c r="ABM224" s="28"/>
      <c r="ABN224" s="32"/>
      <c r="ABO224" s="20"/>
      <c r="ABP224" s="18"/>
      <c r="ABQ224" s="19"/>
      <c r="ABR224" s="28"/>
      <c r="ABS224" s="32"/>
      <c r="ABT224" s="20"/>
      <c r="ABU224" s="18"/>
      <c r="ABV224" s="19"/>
      <c r="ABW224" s="28"/>
      <c r="ABX224" s="32"/>
      <c r="ABY224" s="20"/>
      <c r="ABZ224" s="18"/>
      <c r="ACA224" s="19"/>
      <c r="ACB224" s="28"/>
      <c r="ACC224" s="32"/>
      <c r="ACD224" s="20"/>
      <c r="ACE224" s="18"/>
      <c r="ACF224" s="19"/>
      <c r="ACG224" s="28"/>
      <c r="ACH224" s="32"/>
      <c r="ACI224" s="20"/>
      <c r="ACJ224" s="18"/>
      <c r="ACK224" s="19"/>
      <c r="ACL224" s="28"/>
      <c r="ACM224" s="32"/>
      <c r="ACN224" s="20"/>
      <c r="ACO224" s="18"/>
      <c r="ACP224" s="19"/>
      <c r="ACQ224" s="28"/>
      <c r="ACR224" s="32"/>
      <c r="ACS224" s="20"/>
      <c r="ACT224" s="18"/>
      <c r="ACU224" s="19"/>
      <c r="ACV224" s="28"/>
      <c r="ACW224" s="32"/>
      <c r="ACX224" s="20"/>
      <c r="ACY224" s="18"/>
      <c r="ACZ224" s="19"/>
      <c r="ADA224" s="28"/>
      <c r="ADB224" s="32"/>
      <c r="ADC224" s="20"/>
      <c r="ADD224" s="18"/>
      <c r="ADE224" s="19"/>
      <c r="ADF224" s="28"/>
      <c r="ADG224" s="32"/>
      <c r="ADH224" s="20"/>
      <c r="ADI224" s="18"/>
      <c r="ADJ224" s="19"/>
      <c r="ADK224" s="28"/>
      <c r="ADL224" s="32"/>
      <c r="ADM224" s="20"/>
      <c r="ADN224" s="18"/>
      <c r="ADO224" s="19"/>
      <c r="ADP224" s="28"/>
      <c r="ADQ224" s="32"/>
      <c r="ADR224" s="20"/>
      <c r="ADS224" s="18"/>
      <c r="ADT224" s="19"/>
      <c r="ADU224" s="28"/>
      <c r="ADV224" s="32"/>
      <c r="ADW224" s="20"/>
      <c r="ADX224" s="18"/>
      <c r="ADY224" s="19"/>
      <c r="ADZ224" s="28"/>
      <c r="AEA224" s="32"/>
      <c r="AEB224" s="20"/>
      <c r="AEC224" s="18"/>
      <c r="AED224" s="19"/>
      <c r="AEE224" s="28"/>
      <c r="AEF224" s="32"/>
      <c r="AEG224" s="20"/>
      <c r="AEH224" s="18"/>
      <c r="AEI224" s="19"/>
      <c r="AEJ224" s="28"/>
      <c r="AEK224" s="32"/>
      <c r="AEL224" s="20"/>
      <c r="AEM224" s="18"/>
      <c r="AEN224" s="19"/>
      <c r="AEO224" s="28"/>
      <c r="AEP224" s="32"/>
      <c r="AEQ224" s="20"/>
      <c r="AER224" s="18"/>
      <c r="AES224" s="19"/>
      <c r="AET224" s="28"/>
      <c r="AEU224" s="32"/>
      <c r="AEV224" s="20"/>
      <c r="AEW224" s="18"/>
      <c r="AEX224" s="19"/>
      <c r="AEY224" s="28"/>
      <c r="AEZ224" s="32"/>
      <c r="AFA224" s="20"/>
      <c r="AFB224" s="18"/>
      <c r="AFC224" s="19"/>
      <c r="AFD224" s="28"/>
      <c r="AFE224" s="32"/>
      <c r="AFF224" s="20"/>
      <c r="AFG224" s="18"/>
      <c r="AFH224" s="19"/>
      <c r="AFI224" s="28"/>
      <c r="AFJ224" s="32"/>
      <c r="AFK224" s="20"/>
      <c r="AFL224" s="18"/>
      <c r="AFM224" s="19"/>
      <c r="AFN224" s="28"/>
      <c r="AFO224" s="32"/>
      <c r="AFP224" s="20"/>
      <c r="AFQ224" s="18"/>
      <c r="AFR224" s="19"/>
      <c r="AFS224" s="28"/>
      <c r="AFT224" s="32"/>
      <c r="AFU224" s="20"/>
      <c r="AFV224" s="18"/>
      <c r="AFW224" s="19"/>
      <c r="AFX224" s="28"/>
      <c r="AFY224" s="32"/>
      <c r="AFZ224" s="20"/>
      <c r="AGA224" s="18"/>
      <c r="AGB224" s="19"/>
      <c r="AGC224" s="28"/>
      <c r="AGD224" s="32"/>
      <c r="AGE224" s="20"/>
      <c r="AGF224" s="18"/>
      <c r="AGG224" s="19"/>
      <c r="AGH224" s="28"/>
      <c r="AGI224" s="32"/>
      <c r="AGJ224" s="20"/>
      <c r="AGK224" s="18"/>
      <c r="AGL224" s="19"/>
      <c r="AGM224" s="28"/>
      <c r="AGN224" s="32"/>
      <c r="AGO224" s="20"/>
      <c r="AGP224" s="18"/>
      <c r="AGQ224" s="19"/>
      <c r="AGR224" s="28"/>
      <c r="AGS224" s="32"/>
      <c r="AGT224" s="20"/>
      <c r="AGU224" s="18"/>
      <c r="AGV224" s="19"/>
      <c r="AGW224" s="28"/>
      <c r="AGX224" s="32"/>
      <c r="AGY224" s="20"/>
      <c r="AGZ224" s="18"/>
      <c r="AHA224" s="19"/>
      <c r="AHB224" s="28"/>
      <c r="AHC224" s="32"/>
      <c r="AHD224" s="20"/>
      <c r="AHE224" s="18"/>
      <c r="AHF224" s="19"/>
      <c r="AHG224" s="28"/>
      <c r="AHH224" s="32"/>
      <c r="AHI224" s="20"/>
      <c r="AHJ224" s="18"/>
      <c r="AHK224" s="19"/>
      <c r="AHL224" s="28"/>
      <c r="AHM224" s="32"/>
      <c r="AHN224" s="20"/>
      <c r="AHO224" s="18"/>
      <c r="AHP224" s="19"/>
      <c r="AHQ224" s="28"/>
      <c r="AHR224" s="32"/>
      <c r="AHS224" s="20"/>
      <c r="AHT224" s="18"/>
      <c r="AHU224" s="19"/>
      <c r="AHV224" s="28"/>
      <c r="AHW224" s="32"/>
      <c r="AHX224" s="20"/>
      <c r="AHY224" s="18"/>
      <c r="AHZ224" s="19"/>
      <c r="AIA224" s="28"/>
      <c r="AIB224" s="32"/>
      <c r="AIC224" s="20"/>
      <c r="AID224" s="18"/>
      <c r="AIE224" s="19"/>
      <c r="AIF224" s="28"/>
      <c r="AIG224" s="32"/>
      <c r="AIH224" s="20"/>
      <c r="AII224" s="18"/>
      <c r="AIJ224" s="19"/>
      <c r="AIK224" s="28"/>
      <c r="AIL224" s="32"/>
      <c r="AIM224" s="20"/>
      <c r="AIN224" s="18"/>
      <c r="AIO224" s="19"/>
      <c r="AIP224" s="28"/>
      <c r="AIQ224" s="32"/>
      <c r="AIR224" s="20"/>
      <c r="AIS224" s="18"/>
      <c r="AIT224" s="19"/>
      <c r="AIU224" s="28"/>
      <c r="AIV224" s="32"/>
      <c r="AIW224" s="20"/>
      <c r="AIX224" s="18"/>
      <c r="AIY224" s="19"/>
      <c r="AIZ224" s="28"/>
      <c r="AJA224" s="32"/>
      <c r="AJB224" s="20"/>
      <c r="AJC224" s="18"/>
      <c r="AJD224" s="19"/>
      <c r="AJE224" s="28"/>
      <c r="AJF224" s="32"/>
      <c r="AJG224" s="20"/>
      <c r="AJH224" s="18"/>
      <c r="AJI224" s="19"/>
      <c r="AJJ224" s="28"/>
      <c r="AJK224" s="32"/>
      <c r="AJL224" s="20"/>
      <c r="AJM224" s="18"/>
      <c r="AJN224" s="19"/>
      <c r="AJO224" s="28"/>
      <c r="AJP224" s="32"/>
      <c r="AJQ224" s="20"/>
      <c r="AJR224" s="18"/>
      <c r="AJS224" s="19"/>
      <c r="AJT224" s="28"/>
      <c r="AJU224" s="32"/>
      <c r="AJV224" s="20"/>
      <c r="AJW224" s="18"/>
      <c r="AJX224" s="19"/>
      <c r="AJY224" s="28"/>
      <c r="AJZ224" s="32"/>
      <c r="AKA224" s="20"/>
      <c r="AKB224" s="18"/>
      <c r="AKC224" s="19"/>
      <c r="AKD224" s="28"/>
      <c r="AKE224" s="32"/>
      <c r="AKF224" s="20"/>
      <c r="AKG224" s="18"/>
      <c r="AKH224" s="19"/>
      <c r="AKI224" s="28"/>
      <c r="AKJ224" s="32"/>
      <c r="AKK224" s="20"/>
      <c r="AKL224" s="18"/>
      <c r="AKM224" s="19"/>
      <c r="AKN224" s="28"/>
      <c r="AKO224" s="32"/>
      <c r="AKP224" s="20"/>
      <c r="AKQ224" s="18"/>
      <c r="AKR224" s="19"/>
      <c r="AKS224" s="28"/>
      <c r="AKT224" s="32"/>
      <c r="AKU224" s="20"/>
      <c r="AKV224" s="18"/>
      <c r="AKW224" s="19"/>
      <c r="AKX224" s="28"/>
      <c r="AKY224" s="32"/>
      <c r="AKZ224" s="20"/>
      <c r="ALA224" s="18"/>
      <c r="ALB224" s="19"/>
      <c r="ALC224" s="28"/>
      <c r="ALD224" s="32"/>
      <c r="ALE224" s="20"/>
      <c r="ALF224" s="18"/>
      <c r="ALG224" s="19"/>
      <c r="ALH224" s="28"/>
      <c r="ALI224" s="32"/>
      <c r="ALJ224" s="20"/>
      <c r="ALK224" s="18"/>
      <c r="ALL224" s="19"/>
      <c r="ALM224" s="28"/>
      <c r="ALN224" s="32"/>
      <c r="ALO224" s="20"/>
      <c r="ALP224" s="18"/>
      <c r="ALQ224" s="19"/>
      <c r="ALR224" s="28"/>
      <c r="ALS224" s="32"/>
      <c r="ALT224" s="20"/>
      <c r="ALU224" s="18"/>
      <c r="ALV224" s="19"/>
      <c r="ALW224" s="28"/>
      <c r="ALX224" s="32"/>
      <c r="ALY224" s="20"/>
      <c r="ALZ224" s="18"/>
      <c r="AMA224" s="19"/>
      <c r="AMB224" s="28"/>
      <c r="AMC224" s="32"/>
      <c r="AMD224" s="20"/>
      <c r="AME224" s="18"/>
      <c r="AMF224" s="19"/>
      <c r="AMG224" s="28"/>
      <c r="AMH224" s="32"/>
      <c r="AMI224" s="20"/>
      <c r="AMJ224" s="18"/>
      <c r="AMK224" s="19"/>
      <c r="AML224" s="28"/>
      <c r="AMM224" s="32"/>
      <c r="AMN224" s="20"/>
      <c r="AMO224" s="18"/>
      <c r="AMP224" s="19"/>
      <c r="AMQ224" s="28"/>
      <c r="AMR224" s="32"/>
      <c r="AMS224" s="20"/>
      <c r="AMT224" s="18"/>
      <c r="AMU224" s="19"/>
      <c r="AMV224" s="28"/>
      <c r="AMW224" s="32"/>
      <c r="AMX224" s="20"/>
      <c r="AMY224" s="18"/>
      <c r="AMZ224" s="19"/>
      <c r="ANA224" s="28"/>
      <c r="ANB224" s="32"/>
      <c r="ANC224" s="20"/>
      <c r="AND224" s="18"/>
      <c r="ANE224" s="19"/>
      <c r="ANF224" s="28"/>
      <c r="ANG224" s="32"/>
      <c r="ANH224" s="20"/>
      <c r="ANI224" s="18"/>
      <c r="ANJ224" s="19"/>
      <c r="ANK224" s="28"/>
      <c r="ANL224" s="32"/>
      <c r="ANM224" s="20"/>
      <c r="ANN224" s="18"/>
      <c r="ANO224" s="19"/>
      <c r="ANP224" s="28"/>
      <c r="ANQ224" s="32"/>
      <c r="ANR224" s="20"/>
      <c r="ANS224" s="18"/>
      <c r="ANT224" s="19"/>
      <c r="ANU224" s="28"/>
      <c r="ANV224" s="32"/>
      <c r="ANW224" s="20"/>
      <c r="ANX224" s="18"/>
      <c r="ANY224" s="19"/>
      <c r="ANZ224" s="28"/>
      <c r="AOA224" s="32"/>
      <c r="AOB224" s="20"/>
      <c r="AOC224" s="18"/>
      <c r="AOD224" s="19"/>
      <c r="AOE224" s="28"/>
      <c r="AOF224" s="32"/>
      <c r="AOG224" s="20"/>
      <c r="AOH224" s="18"/>
      <c r="AOI224" s="19"/>
      <c r="AOJ224" s="28"/>
      <c r="AOK224" s="32"/>
      <c r="AOL224" s="20"/>
      <c r="AOM224" s="18"/>
      <c r="AON224" s="19"/>
      <c r="AOO224" s="28"/>
      <c r="AOP224" s="32"/>
      <c r="AOQ224" s="20"/>
      <c r="AOR224" s="18"/>
      <c r="AOS224" s="19"/>
      <c r="AOT224" s="28"/>
      <c r="AOU224" s="32"/>
      <c r="AOV224" s="20"/>
      <c r="AOW224" s="18"/>
      <c r="AOX224" s="19"/>
      <c r="AOY224" s="28"/>
      <c r="AOZ224" s="32"/>
      <c r="APA224" s="20"/>
      <c r="APB224" s="18"/>
      <c r="APC224" s="19"/>
      <c r="APD224" s="28"/>
      <c r="APE224" s="32"/>
      <c r="APF224" s="20"/>
      <c r="APG224" s="18"/>
      <c r="APH224" s="19"/>
      <c r="API224" s="28"/>
      <c r="APJ224" s="32"/>
      <c r="APK224" s="20"/>
      <c r="APL224" s="18"/>
      <c r="APM224" s="19"/>
      <c r="APN224" s="28"/>
      <c r="APO224" s="32"/>
      <c r="APP224" s="20"/>
      <c r="APQ224" s="18"/>
      <c r="APR224" s="19"/>
      <c r="APS224" s="28"/>
      <c r="APT224" s="32"/>
      <c r="APU224" s="20"/>
      <c r="APV224" s="18"/>
      <c r="APW224" s="19"/>
      <c r="APX224" s="28"/>
      <c r="APY224" s="32"/>
      <c r="APZ224" s="20"/>
      <c r="AQA224" s="18"/>
      <c r="AQB224" s="19"/>
      <c r="AQC224" s="28"/>
      <c r="AQD224" s="32"/>
      <c r="AQE224" s="20"/>
      <c r="AQF224" s="18"/>
      <c r="AQG224" s="19"/>
      <c r="AQH224" s="28"/>
      <c r="AQI224" s="32"/>
      <c r="AQJ224" s="20"/>
      <c r="AQK224" s="18"/>
      <c r="AQL224" s="19"/>
      <c r="AQM224" s="28"/>
      <c r="AQN224" s="32"/>
      <c r="AQO224" s="20"/>
      <c r="AQP224" s="18"/>
      <c r="AQQ224" s="19"/>
      <c r="AQR224" s="28"/>
      <c r="AQS224" s="32"/>
      <c r="AQT224" s="20"/>
      <c r="AQU224" s="18"/>
      <c r="AQV224" s="19"/>
      <c r="AQW224" s="28"/>
      <c r="AQX224" s="32"/>
      <c r="AQY224" s="20"/>
      <c r="AQZ224" s="18"/>
      <c r="ARA224" s="19"/>
      <c r="ARB224" s="28"/>
      <c r="ARC224" s="32"/>
      <c r="ARD224" s="20"/>
      <c r="ARE224" s="18"/>
      <c r="ARF224" s="19"/>
      <c r="ARG224" s="28"/>
      <c r="ARH224" s="32"/>
      <c r="ARI224" s="20"/>
      <c r="ARJ224" s="18"/>
      <c r="ARK224" s="19"/>
      <c r="ARL224" s="28"/>
      <c r="ARM224" s="32"/>
      <c r="ARN224" s="20"/>
      <c r="ARO224" s="18"/>
      <c r="ARP224" s="19"/>
      <c r="ARQ224" s="28"/>
      <c r="ARR224" s="32"/>
      <c r="ARS224" s="20"/>
      <c r="ART224" s="18"/>
      <c r="ARU224" s="19"/>
      <c r="ARV224" s="28"/>
      <c r="ARW224" s="32"/>
      <c r="ARX224" s="20"/>
      <c r="ARY224" s="18"/>
      <c r="ARZ224" s="19"/>
      <c r="ASA224" s="28"/>
      <c r="ASB224" s="32"/>
      <c r="ASC224" s="20"/>
      <c r="ASD224" s="18"/>
      <c r="ASE224" s="19"/>
      <c r="ASF224" s="28"/>
      <c r="ASG224" s="32"/>
      <c r="ASH224" s="20"/>
      <c r="ASI224" s="18"/>
      <c r="ASJ224" s="19"/>
      <c r="ASK224" s="28"/>
      <c r="ASL224" s="32"/>
      <c r="ASM224" s="20"/>
      <c r="ASN224" s="18"/>
      <c r="ASO224" s="19"/>
      <c r="ASP224" s="28"/>
      <c r="ASQ224" s="32"/>
      <c r="ASR224" s="20"/>
      <c r="ASS224" s="18"/>
      <c r="AST224" s="19"/>
      <c r="ASU224" s="28"/>
      <c r="ASV224" s="32"/>
      <c r="ASW224" s="20"/>
      <c r="ASX224" s="18"/>
      <c r="ASY224" s="19"/>
      <c r="ASZ224" s="28"/>
      <c r="ATA224" s="32"/>
      <c r="ATB224" s="20"/>
      <c r="ATC224" s="18"/>
      <c r="ATD224" s="19"/>
      <c r="ATE224" s="28"/>
      <c r="ATF224" s="32"/>
      <c r="ATG224" s="20"/>
      <c r="ATH224" s="18"/>
      <c r="ATI224" s="19"/>
      <c r="ATJ224" s="28"/>
      <c r="ATK224" s="32"/>
      <c r="ATL224" s="20"/>
      <c r="ATM224" s="18"/>
      <c r="ATN224" s="19"/>
      <c r="ATO224" s="28"/>
      <c r="ATP224" s="32"/>
      <c r="ATQ224" s="20"/>
      <c r="ATR224" s="18"/>
      <c r="ATS224" s="19"/>
      <c r="ATT224" s="28"/>
      <c r="ATU224" s="32"/>
      <c r="ATV224" s="20"/>
      <c r="ATW224" s="18"/>
      <c r="ATX224" s="19"/>
      <c r="ATY224" s="28"/>
      <c r="ATZ224" s="32"/>
      <c r="AUA224" s="20"/>
      <c r="AUB224" s="18"/>
      <c r="AUC224" s="19"/>
      <c r="AUD224" s="28"/>
      <c r="AUE224" s="32"/>
      <c r="AUF224" s="20"/>
      <c r="AUG224" s="18"/>
      <c r="AUH224" s="19"/>
      <c r="AUI224" s="28"/>
      <c r="AUJ224" s="32"/>
      <c r="AUK224" s="20"/>
      <c r="AUL224" s="18"/>
      <c r="AUM224" s="19"/>
      <c r="AUN224" s="28"/>
      <c r="AUO224" s="32"/>
      <c r="AUP224" s="20"/>
      <c r="AUQ224" s="18"/>
      <c r="AUR224" s="19"/>
      <c r="AUS224" s="28"/>
      <c r="AUT224" s="32"/>
      <c r="AUU224" s="20"/>
      <c r="AUV224" s="18"/>
      <c r="AUW224" s="19"/>
      <c r="AUX224" s="28"/>
      <c r="AUY224" s="32"/>
      <c r="AUZ224" s="20"/>
      <c r="AVA224" s="18"/>
      <c r="AVB224" s="19"/>
      <c r="AVC224" s="28"/>
      <c r="AVD224" s="32"/>
      <c r="AVE224" s="20"/>
      <c r="AVF224" s="18"/>
      <c r="AVG224" s="19"/>
      <c r="AVH224" s="28"/>
      <c r="AVI224" s="32"/>
      <c r="AVJ224" s="20"/>
      <c r="AVK224" s="18"/>
      <c r="AVL224" s="19"/>
      <c r="AVM224" s="28"/>
      <c r="AVN224" s="32"/>
      <c r="AVO224" s="20"/>
      <c r="AVP224" s="18"/>
      <c r="AVQ224" s="19"/>
      <c r="AVR224" s="28"/>
      <c r="AVS224" s="32"/>
      <c r="AVT224" s="20"/>
      <c r="AVU224" s="18"/>
      <c r="AVV224" s="19"/>
      <c r="AVW224" s="28"/>
      <c r="AVX224" s="32"/>
      <c r="AVY224" s="20"/>
      <c r="AVZ224" s="18"/>
      <c r="AWA224" s="19"/>
      <c r="AWB224" s="28"/>
      <c r="AWC224" s="32"/>
      <c r="AWD224" s="20"/>
      <c r="AWE224" s="18"/>
      <c r="AWF224" s="19"/>
      <c r="AWG224" s="28"/>
      <c r="AWH224" s="32"/>
      <c r="AWI224" s="20"/>
      <c r="AWJ224" s="18"/>
      <c r="AWK224" s="19"/>
      <c r="AWL224" s="28"/>
      <c r="AWM224" s="32"/>
      <c r="AWN224" s="20"/>
      <c r="AWO224" s="18"/>
      <c r="AWP224" s="19"/>
      <c r="AWQ224" s="28"/>
      <c r="AWR224" s="32"/>
      <c r="AWS224" s="20"/>
      <c r="AWT224" s="18"/>
      <c r="AWU224" s="19"/>
      <c r="AWV224" s="28"/>
      <c r="AWW224" s="32"/>
      <c r="AWX224" s="20"/>
      <c r="AWY224" s="18"/>
      <c r="AWZ224" s="19"/>
      <c r="AXA224" s="28"/>
      <c r="AXB224" s="32"/>
      <c r="AXC224" s="20"/>
      <c r="AXD224" s="18"/>
      <c r="AXE224" s="19"/>
      <c r="AXF224" s="28"/>
      <c r="AXG224" s="32"/>
      <c r="AXH224" s="20"/>
      <c r="AXI224" s="18"/>
      <c r="AXJ224" s="19"/>
      <c r="AXK224" s="28"/>
      <c r="AXL224" s="32"/>
      <c r="AXM224" s="20"/>
      <c r="AXN224" s="18"/>
      <c r="AXO224" s="19"/>
      <c r="AXP224" s="28"/>
      <c r="AXQ224" s="32"/>
      <c r="AXR224" s="20"/>
      <c r="AXS224" s="18"/>
      <c r="AXT224" s="19"/>
      <c r="AXU224" s="28"/>
      <c r="AXV224" s="32"/>
      <c r="AXW224" s="20"/>
      <c r="AXX224" s="18"/>
      <c r="AXY224" s="19"/>
      <c r="AXZ224" s="28"/>
      <c r="AYA224" s="32"/>
      <c r="AYB224" s="20"/>
      <c r="AYC224" s="18"/>
      <c r="AYD224" s="19"/>
      <c r="AYE224" s="28"/>
      <c r="AYF224" s="32"/>
      <c r="AYG224" s="20"/>
      <c r="AYH224" s="18"/>
      <c r="AYI224" s="19"/>
      <c r="AYJ224" s="28"/>
      <c r="AYK224" s="32"/>
      <c r="AYL224" s="20"/>
      <c r="AYM224" s="18"/>
      <c r="AYN224" s="19"/>
      <c r="AYO224" s="28"/>
      <c r="AYP224" s="32"/>
      <c r="AYQ224" s="20"/>
      <c r="AYR224" s="18"/>
      <c r="AYS224" s="19"/>
      <c r="AYT224" s="28"/>
      <c r="AYU224" s="32"/>
      <c r="AYV224" s="20"/>
      <c r="AYW224" s="18"/>
      <c r="AYX224" s="19"/>
      <c r="AYY224" s="28"/>
      <c r="AYZ224" s="32"/>
      <c r="AZA224" s="20"/>
      <c r="AZB224" s="18"/>
      <c r="AZC224" s="19"/>
      <c r="AZD224" s="28"/>
      <c r="AZE224" s="32"/>
      <c r="AZF224" s="20"/>
      <c r="AZG224" s="18"/>
      <c r="AZH224" s="19"/>
      <c r="AZI224" s="28"/>
      <c r="AZJ224" s="32"/>
      <c r="AZK224" s="20"/>
      <c r="AZL224" s="18"/>
      <c r="AZM224" s="19"/>
      <c r="AZN224" s="28"/>
      <c r="AZO224" s="32"/>
      <c r="AZP224" s="20"/>
      <c r="AZQ224" s="18"/>
      <c r="AZR224" s="19"/>
      <c r="AZS224" s="28"/>
      <c r="AZT224" s="32"/>
      <c r="AZU224" s="20"/>
      <c r="AZV224" s="18"/>
      <c r="AZW224" s="19"/>
      <c r="AZX224" s="28"/>
      <c r="AZY224" s="32"/>
      <c r="AZZ224" s="20"/>
      <c r="BAA224" s="18"/>
      <c r="BAB224" s="19"/>
      <c r="BAC224" s="28"/>
      <c r="BAD224" s="32"/>
      <c r="BAE224" s="20"/>
      <c r="BAF224" s="18"/>
      <c r="BAG224" s="19"/>
      <c r="BAH224" s="28"/>
      <c r="BAI224" s="32"/>
      <c r="BAJ224" s="20"/>
      <c r="BAK224" s="18"/>
      <c r="BAL224" s="19"/>
      <c r="BAM224" s="28"/>
      <c r="BAN224" s="32"/>
      <c r="BAO224" s="20"/>
      <c r="BAP224" s="18"/>
      <c r="BAQ224" s="19"/>
      <c r="BAR224" s="28"/>
      <c r="BAS224" s="32"/>
      <c r="BAT224" s="20"/>
      <c r="BAU224" s="18"/>
      <c r="BAV224" s="19"/>
      <c r="BAW224" s="28"/>
      <c r="BAX224" s="32"/>
      <c r="BAY224" s="20"/>
      <c r="BAZ224" s="18"/>
      <c r="BBA224" s="19"/>
      <c r="BBB224" s="28"/>
      <c r="BBC224" s="32"/>
      <c r="BBD224" s="20"/>
      <c r="BBE224" s="18"/>
      <c r="BBF224" s="19"/>
      <c r="BBG224" s="28"/>
      <c r="BBH224" s="32"/>
      <c r="BBI224" s="20"/>
      <c r="BBJ224" s="18"/>
      <c r="BBK224" s="19"/>
      <c r="BBL224" s="28"/>
      <c r="BBM224" s="32"/>
      <c r="BBN224" s="20"/>
      <c r="BBO224" s="18"/>
      <c r="BBP224" s="19"/>
      <c r="BBQ224" s="28"/>
      <c r="BBR224" s="32"/>
      <c r="BBS224" s="20"/>
      <c r="BBT224" s="18"/>
      <c r="BBU224" s="19"/>
      <c r="BBV224" s="28"/>
      <c r="BBW224" s="32"/>
      <c r="BBX224" s="20"/>
      <c r="BBY224" s="18"/>
      <c r="BBZ224" s="19"/>
      <c r="BCA224" s="28"/>
      <c r="BCB224" s="32"/>
      <c r="BCC224" s="20"/>
      <c r="BCD224" s="18"/>
      <c r="BCE224" s="19"/>
      <c r="BCF224" s="28"/>
      <c r="BCG224" s="32"/>
      <c r="BCH224" s="20"/>
      <c r="BCI224" s="18"/>
      <c r="BCJ224" s="19"/>
      <c r="BCK224" s="28"/>
      <c r="BCL224" s="32"/>
      <c r="BCM224" s="20"/>
      <c r="BCN224" s="18"/>
      <c r="BCO224" s="19"/>
      <c r="BCP224" s="28"/>
      <c r="BCQ224" s="32"/>
      <c r="BCR224" s="20"/>
      <c r="BCS224" s="18"/>
      <c r="BCT224" s="19"/>
      <c r="BCU224" s="28"/>
      <c r="BCV224" s="32"/>
      <c r="BCW224" s="20"/>
      <c r="BCX224" s="18"/>
      <c r="BCY224" s="19"/>
      <c r="BCZ224" s="28"/>
      <c r="BDA224" s="32"/>
      <c r="BDB224" s="20"/>
      <c r="BDC224" s="18"/>
      <c r="BDD224" s="19"/>
      <c r="BDE224" s="28"/>
      <c r="BDF224" s="32"/>
      <c r="BDG224" s="20"/>
      <c r="BDH224" s="18"/>
      <c r="BDI224" s="19"/>
      <c r="BDJ224" s="28"/>
      <c r="BDK224" s="32"/>
      <c r="BDL224" s="20"/>
      <c r="BDM224" s="18"/>
      <c r="BDN224" s="19"/>
      <c r="BDO224" s="28"/>
      <c r="BDP224" s="32"/>
      <c r="BDQ224" s="20"/>
      <c r="BDR224" s="18"/>
      <c r="BDS224" s="19"/>
      <c r="BDT224" s="28"/>
      <c r="BDU224" s="32"/>
      <c r="BDV224" s="20"/>
      <c r="BDW224" s="18"/>
      <c r="BDX224" s="19"/>
      <c r="BDY224" s="28"/>
      <c r="BDZ224" s="32"/>
      <c r="BEA224" s="20"/>
      <c r="BEB224" s="18"/>
      <c r="BEC224" s="19"/>
      <c r="BED224" s="28"/>
      <c r="BEE224" s="32"/>
      <c r="BEF224" s="20"/>
      <c r="BEG224" s="18"/>
      <c r="BEH224" s="19"/>
      <c r="BEI224" s="28"/>
      <c r="BEJ224" s="32"/>
      <c r="BEK224" s="20"/>
      <c r="BEL224" s="18"/>
      <c r="BEM224" s="19"/>
      <c r="BEN224" s="28"/>
      <c r="BEO224" s="32"/>
      <c r="BEP224" s="20"/>
      <c r="BEQ224" s="18"/>
      <c r="BER224" s="19"/>
      <c r="BES224" s="28"/>
      <c r="BET224" s="32"/>
      <c r="BEU224" s="20"/>
      <c r="BEV224" s="18"/>
      <c r="BEW224" s="19"/>
      <c r="BEX224" s="28"/>
      <c r="BEY224" s="32"/>
      <c r="BEZ224" s="20"/>
      <c r="BFA224" s="18"/>
      <c r="BFB224" s="19"/>
      <c r="BFC224" s="28"/>
      <c r="BFD224" s="32"/>
      <c r="BFE224" s="20"/>
      <c r="BFF224" s="18"/>
      <c r="BFG224" s="19"/>
      <c r="BFH224" s="28"/>
      <c r="BFI224" s="32"/>
      <c r="BFJ224" s="20"/>
      <c r="BFK224" s="18"/>
      <c r="BFL224" s="19"/>
      <c r="BFM224" s="28"/>
      <c r="BFN224" s="32"/>
      <c r="BFO224" s="20"/>
      <c r="BFP224" s="18"/>
      <c r="BFQ224" s="19"/>
      <c r="BFR224" s="28"/>
      <c r="BFS224" s="32"/>
      <c r="BFT224" s="20"/>
      <c r="BFU224" s="18"/>
      <c r="BFV224" s="19"/>
      <c r="BFW224" s="28"/>
      <c r="BFX224" s="32"/>
      <c r="BFY224" s="20"/>
      <c r="BFZ224" s="18"/>
      <c r="BGA224" s="19"/>
      <c r="BGB224" s="28"/>
      <c r="BGC224" s="32"/>
      <c r="BGD224" s="20"/>
      <c r="BGE224" s="18"/>
      <c r="BGF224" s="19"/>
      <c r="BGG224" s="28"/>
      <c r="BGH224" s="32"/>
      <c r="BGI224" s="20"/>
      <c r="BGJ224" s="18"/>
      <c r="BGK224" s="19"/>
      <c r="BGL224" s="28"/>
      <c r="BGM224" s="32"/>
      <c r="BGN224" s="20"/>
      <c r="BGO224" s="18"/>
      <c r="BGP224" s="19"/>
      <c r="BGQ224" s="28"/>
      <c r="BGR224" s="32"/>
      <c r="BGS224" s="20"/>
      <c r="BGT224" s="18"/>
      <c r="BGU224" s="19"/>
      <c r="BGV224" s="28"/>
      <c r="BGW224" s="32"/>
      <c r="BGX224" s="20"/>
      <c r="BGY224" s="18"/>
      <c r="BGZ224" s="19"/>
      <c r="BHA224" s="28"/>
      <c r="BHB224" s="32"/>
      <c r="BHC224" s="20"/>
      <c r="BHD224" s="18"/>
      <c r="BHE224" s="19"/>
      <c r="BHF224" s="28"/>
      <c r="BHG224" s="32"/>
      <c r="BHH224" s="20"/>
      <c r="BHI224" s="18"/>
      <c r="BHJ224" s="19"/>
      <c r="BHK224" s="28"/>
      <c r="BHL224" s="32"/>
      <c r="BHM224" s="20"/>
      <c r="BHN224" s="18"/>
      <c r="BHO224" s="19"/>
      <c r="BHP224" s="28"/>
      <c r="BHQ224" s="32"/>
      <c r="BHR224" s="20"/>
      <c r="BHS224" s="18"/>
      <c r="BHT224" s="19"/>
      <c r="BHU224" s="28"/>
      <c r="BHV224" s="32"/>
      <c r="BHW224" s="20"/>
      <c r="BHX224" s="18"/>
      <c r="BHY224" s="19"/>
      <c r="BHZ224" s="28"/>
      <c r="BIA224" s="32"/>
      <c r="BIB224" s="20"/>
      <c r="BIC224" s="18"/>
      <c r="BID224" s="19"/>
      <c r="BIE224" s="28"/>
      <c r="BIF224" s="32"/>
      <c r="BIG224" s="20"/>
      <c r="BIH224" s="18"/>
      <c r="BII224" s="19"/>
      <c r="BIJ224" s="28"/>
      <c r="BIK224" s="32"/>
      <c r="BIL224" s="20"/>
      <c r="BIM224" s="18"/>
      <c r="BIN224" s="19"/>
      <c r="BIO224" s="28"/>
      <c r="BIP224" s="32"/>
      <c r="BIQ224" s="20"/>
      <c r="BIR224" s="18"/>
      <c r="BIS224" s="19"/>
      <c r="BIT224" s="28"/>
      <c r="BIU224" s="32"/>
      <c r="BIV224" s="20"/>
      <c r="BIW224" s="18"/>
      <c r="BIX224" s="19"/>
      <c r="BIY224" s="28"/>
      <c r="BIZ224" s="32"/>
      <c r="BJA224" s="20"/>
      <c r="BJB224" s="18"/>
      <c r="BJC224" s="19"/>
      <c r="BJD224" s="28"/>
      <c r="BJE224" s="32"/>
      <c r="BJF224" s="20"/>
      <c r="BJG224" s="18"/>
      <c r="BJH224" s="19"/>
      <c r="BJI224" s="28"/>
      <c r="BJJ224" s="32"/>
      <c r="BJK224" s="20"/>
      <c r="BJL224" s="18"/>
      <c r="BJM224" s="19"/>
      <c r="BJN224" s="28"/>
      <c r="BJO224" s="32"/>
      <c r="BJP224" s="20"/>
      <c r="BJQ224" s="18"/>
      <c r="BJR224" s="19"/>
      <c r="BJS224" s="28"/>
      <c r="BJT224" s="32"/>
      <c r="BJU224" s="20"/>
      <c r="BJV224" s="18"/>
      <c r="BJW224" s="19"/>
      <c r="BJX224" s="28"/>
      <c r="BJY224" s="32"/>
      <c r="BJZ224" s="20"/>
      <c r="BKA224" s="18"/>
      <c r="BKB224" s="19"/>
      <c r="BKC224" s="28"/>
      <c r="BKD224" s="32"/>
      <c r="BKE224" s="20"/>
      <c r="BKF224" s="18"/>
      <c r="BKG224" s="19"/>
      <c r="BKH224" s="28"/>
      <c r="BKI224" s="32"/>
      <c r="BKJ224" s="20"/>
      <c r="BKK224" s="18"/>
      <c r="BKL224" s="19"/>
      <c r="BKM224" s="28"/>
      <c r="BKN224" s="32"/>
      <c r="BKO224" s="20"/>
      <c r="BKP224" s="18"/>
      <c r="BKQ224" s="19"/>
      <c r="BKR224" s="28"/>
      <c r="BKS224" s="32"/>
      <c r="BKT224" s="20"/>
      <c r="BKU224" s="18"/>
      <c r="BKV224" s="19"/>
      <c r="BKW224" s="28"/>
      <c r="BKX224" s="32"/>
      <c r="BKY224" s="20"/>
      <c r="BKZ224" s="18"/>
      <c r="BLA224" s="19"/>
      <c r="BLB224" s="28"/>
      <c r="BLC224" s="32"/>
      <c r="BLD224" s="20"/>
      <c r="BLE224" s="18"/>
      <c r="BLF224" s="19"/>
      <c r="BLG224" s="28"/>
      <c r="BLH224" s="32"/>
      <c r="BLI224" s="20"/>
      <c r="BLJ224" s="18"/>
      <c r="BLK224" s="19"/>
      <c r="BLL224" s="28"/>
      <c r="BLM224" s="32"/>
      <c r="BLN224" s="20"/>
      <c r="BLO224" s="18"/>
      <c r="BLP224" s="19"/>
      <c r="BLQ224" s="28"/>
      <c r="BLR224" s="32"/>
      <c r="BLS224" s="20"/>
      <c r="BLT224" s="18"/>
      <c r="BLU224" s="19"/>
      <c r="BLV224" s="28"/>
      <c r="BLW224" s="32"/>
      <c r="BLX224" s="20"/>
      <c r="BLY224" s="18"/>
      <c r="BLZ224" s="19"/>
      <c r="BMA224" s="28"/>
      <c r="BMB224" s="32"/>
      <c r="BMC224" s="20"/>
      <c r="BMD224" s="18"/>
      <c r="BME224" s="19"/>
      <c r="BMF224" s="28"/>
      <c r="BMG224" s="32"/>
      <c r="BMH224" s="20"/>
      <c r="BMI224" s="18"/>
      <c r="BMJ224" s="19"/>
      <c r="BMK224" s="28"/>
      <c r="BML224" s="32"/>
      <c r="BMM224" s="20"/>
      <c r="BMN224" s="18"/>
      <c r="BMO224" s="19"/>
      <c r="BMP224" s="28"/>
      <c r="BMQ224" s="32"/>
      <c r="BMR224" s="20"/>
      <c r="BMS224" s="18"/>
      <c r="BMT224" s="19"/>
      <c r="BMU224" s="28"/>
      <c r="BMV224" s="32"/>
      <c r="BMW224" s="20"/>
      <c r="BMX224" s="18"/>
      <c r="BMY224" s="19"/>
      <c r="BMZ224" s="28"/>
      <c r="BNA224" s="32"/>
      <c r="BNB224" s="20"/>
      <c r="BNC224" s="18"/>
      <c r="BND224" s="19"/>
      <c r="BNE224" s="28"/>
      <c r="BNF224" s="32"/>
      <c r="BNG224" s="20"/>
      <c r="BNH224" s="18"/>
      <c r="BNI224" s="19"/>
      <c r="BNJ224" s="28"/>
      <c r="BNK224" s="32"/>
      <c r="BNL224" s="20"/>
      <c r="BNM224" s="18"/>
      <c r="BNN224" s="19"/>
      <c r="BNO224" s="28"/>
      <c r="BNP224" s="32"/>
      <c r="BNQ224" s="20"/>
      <c r="BNR224" s="18"/>
      <c r="BNS224" s="19"/>
      <c r="BNT224" s="28"/>
      <c r="BNU224" s="32"/>
      <c r="BNV224" s="20"/>
      <c r="BNW224" s="18"/>
      <c r="BNX224" s="19"/>
      <c r="BNY224" s="28"/>
      <c r="BNZ224" s="32"/>
      <c r="BOA224" s="20"/>
      <c r="BOB224" s="18"/>
      <c r="BOC224" s="19"/>
      <c r="BOD224" s="28"/>
      <c r="BOE224" s="32"/>
      <c r="BOF224" s="20"/>
      <c r="BOG224" s="18"/>
      <c r="BOH224" s="19"/>
      <c r="BOI224" s="28"/>
      <c r="BOJ224" s="32"/>
      <c r="BOK224" s="20"/>
      <c r="BOL224" s="18"/>
      <c r="BOM224" s="19"/>
      <c r="BON224" s="28"/>
      <c r="BOO224" s="32"/>
      <c r="BOP224" s="20"/>
      <c r="BOQ224" s="18"/>
      <c r="BOR224" s="19"/>
      <c r="BOS224" s="28"/>
      <c r="BOT224" s="32"/>
      <c r="BOU224" s="20"/>
      <c r="BOV224" s="18"/>
      <c r="BOW224" s="19"/>
      <c r="BOX224" s="28"/>
      <c r="BOY224" s="32"/>
      <c r="BOZ224" s="20"/>
      <c r="BPA224" s="18"/>
      <c r="BPB224" s="19"/>
      <c r="BPC224" s="28"/>
      <c r="BPD224" s="32"/>
      <c r="BPE224" s="20"/>
      <c r="BPF224" s="18"/>
      <c r="BPG224" s="19"/>
      <c r="BPH224" s="28"/>
      <c r="BPI224" s="32"/>
      <c r="BPJ224" s="20"/>
      <c r="BPK224" s="18"/>
      <c r="BPL224" s="19"/>
      <c r="BPM224" s="28"/>
      <c r="BPN224" s="32"/>
      <c r="BPO224" s="20"/>
      <c r="BPP224" s="18"/>
      <c r="BPQ224" s="19"/>
      <c r="BPR224" s="28"/>
      <c r="BPS224" s="32"/>
      <c r="BPT224" s="20"/>
      <c r="BPU224" s="18"/>
      <c r="BPV224" s="19"/>
      <c r="BPW224" s="28"/>
      <c r="BPX224" s="32"/>
      <c r="BPY224" s="20"/>
      <c r="BPZ224" s="18"/>
      <c r="BQA224" s="19"/>
      <c r="BQB224" s="28"/>
      <c r="BQC224" s="32"/>
      <c r="BQD224" s="20"/>
      <c r="BQE224" s="18"/>
      <c r="BQF224" s="19"/>
      <c r="BQG224" s="28"/>
      <c r="BQH224" s="32"/>
      <c r="BQI224" s="20"/>
      <c r="BQJ224" s="18"/>
      <c r="BQK224" s="19"/>
      <c r="BQL224" s="28"/>
      <c r="BQM224" s="32"/>
      <c r="BQN224" s="20"/>
      <c r="BQO224" s="18"/>
      <c r="BQP224" s="19"/>
      <c r="BQQ224" s="28"/>
      <c r="BQR224" s="32"/>
      <c r="BQS224" s="20"/>
      <c r="BQT224" s="18"/>
      <c r="BQU224" s="19"/>
      <c r="BQV224" s="28"/>
      <c r="BQW224" s="32"/>
      <c r="BQX224" s="20"/>
      <c r="BQY224" s="18"/>
      <c r="BQZ224" s="19"/>
      <c r="BRA224" s="28"/>
      <c r="BRB224" s="32"/>
      <c r="BRC224" s="20"/>
      <c r="BRD224" s="18"/>
      <c r="BRE224" s="19"/>
      <c r="BRF224" s="28"/>
      <c r="BRG224" s="32"/>
      <c r="BRH224" s="20"/>
      <c r="BRI224" s="18"/>
      <c r="BRJ224" s="19"/>
      <c r="BRK224" s="28"/>
      <c r="BRL224" s="32"/>
      <c r="BRM224" s="20"/>
      <c r="BRN224" s="18"/>
      <c r="BRO224" s="19"/>
      <c r="BRP224" s="28"/>
      <c r="BRQ224" s="32"/>
      <c r="BRR224" s="20"/>
      <c r="BRS224" s="18"/>
      <c r="BRT224" s="19"/>
      <c r="BRU224" s="28"/>
      <c r="BRV224" s="32"/>
      <c r="BRW224" s="20"/>
      <c r="BRX224" s="18"/>
      <c r="BRY224" s="19"/>
      <c r="BRZ224" s="28"/>
      <c r="BSA224" s="32"/>
      <c r="BSB224" s="20"/>
      <c r="BSC224" s="18"/>
      <c r="BSD224" s="19"/>
      <c r="BSE224" s="28"/>
      <c r="BSF224" s="32"/>
      <c r="BSG224" s="20"/>
      <c r="BSH224" s="18"/>
      <c r="BSI224" s="19"/>
      <c r="BSJ224" s="28"/>
      <c r="BSK224" s="32"/>
      <c r="BSL224" s="20"/>
      <c r="BSM224" s="18"/>
      <c r="BSN224" s="19"/>
      <c r="BSO224" s="28"/>
      <c r="BSP224" s="32"/>
      <c r="BSQ224" s="20"/>
      <c r="BSR224" s="18"/>
      <c r="BSS224" s="19"/>
      <c r="BST224" s="28"/>
      <c r="BSU224" s="32"/>
      <c r="BSV224" s="20"/>
      <c r="BSW224" s="18"/>
      <c r="BSX224" s="19"/>
      <c r="BSY224" s="28"/>
      <c r="BSZ224" s="32"/>
      <c r="BTA224" s="20"/>
      <c r="BTB224" s="18"/>
      <c r="BTC224" s="19"/>
      <c r="BTD224" s="28"/>
      <c r="BTE224" s="32"/>
      <c r="BTF224" s="20"/>
      <c r="BTG224" s="18"/>
      <c r="BTH224" s="19"/>
      <c r="BTI224" s="28"/>
      <c r="BTJ224" s="32"/>
      <c r="BTK224" s="20"/>
      <c r="BTL224" s="18"/>
      <c r="BTM224" s="19"/>
      <c r="BTN224" s="28"/>
      <c r="BTO224" s="32"/>
      <c r="BTP224" s="20"/>
      <c r="BTQ224" s="18"/>
      <c r="BTR224" s="19"/>
      <c r="BTS224" s="28"/>
      <c r="BTT224" s="32"/>
      <c r="BTU224" s="20"/>
      <c r="BTV224" s="18"/>
      <c r="BTW224" s="19"/>
      <c r="BTX224" s="28"/>
      <c r="BTY224" s="32"/>
      <c r="BTZ224" s="20"/>
      <c r="BUA224" s="18"/>
      <c r="BUB224" s="19"/>
      <c r="BUC224" s="28"/>
      <c r="BUD224" s="32"/>
      <c r="BUE224" s="20"/>
      <c r="BUF224" s="18"/>
      <c r="BUG224" s="19"/>
      <c r="BUH224" s="28"/>
      <c r="BUI224" s="32"/>
      <c r="BUJ224" s="20"/>
      <c r="BUK224" s="18"/>
      <c r="BUL224" s="19"/>
      <c r="BUM224" s="28"/>
      <c r="BUN224" s="32"/>
      <c r="BUO224" s="20"/>
      <c r="BUP224" s="18"/>
      <c r="BUQ224" s="19"/>
      <c r="BUR224" s="28"/>
      <c r="BUS224" s="32"/>
      <c r="BUT224" s="20"/>
      <c r="BUU224" s="18"/>
      <c r="BUV224" s="19"/>
      <c r="BUW224" s="28"/>
      <c r="BUX224" s="32"/>
      <c r="BUY224" s="20"/>
      <c r="BUZ224" s="18"/>
      <c r="BVA224" s="19"/>
      <c r="BVB224" s="28"/>
      <c r="BVC224" s="32"/>
      <c r="BVD224" s="20"/>
      <c r="BVE224" s="18"/>
      <c r="BVF224" s="19"/>
      <c r="BVG224" s="28"/>
      <c r="BVH224" s="32"/>
      <c r="BVI224" s="20"/>
      <c r="BVJ224" s="18"/>
      <c r="BVK224" s="19"/>
      <c r="BVL224" s="28"/>
      <c r="BVM224" s="32"/>
      <c r="BVN224" s="20"/>
      <c r="BVO224" s="18"/>
      <c r="BVP224" s="19"/>
      <c r="BVQ224" s="28"/>
      <c r="BVR224" s="32"/>
      <c r="BVS224" s="20"/>
      <c r="BVT224" s="18"/>
      <c r="BVU224" s="19"/>
      <c r="BVV224" s="28"/>
      <c r="BVW224" s="32"/>
      <c r="BVX224" s="20"/>
      <c r="BVY224" s="18"/>
      <c r="BVZ224" s="19"/>
      <c r="BWA224" s="28"/>
      <c r="BWB224" s="32"/>
      <c r="BWC224" s="20"/>
      <c r="BWD224" s="18"/>
      <c r="BWE224" s="19"/>
      <c r="BWF224" s="28"/>
      <c r="BWG224" s="32"/>
      <c r="BWH224" s="20"/>
      <c r="BWI224" s="18"/>
      <c r="BWJ224" s="19"/>
      <c r="BWK224" s="28"/>
      <c r="BWL224" s="32"/>
      <c r="BWM224" s="20"/>
      <c r="BWN224" s="18"/>
      <c r="BWO224" s="19"/>
      <c r="BWP224" s="28"/>
      <c r="BWQ224" s="32"/>
      <c r="BWR224" s="20"/>
      <c r="BWS224" s="18"/>
      <c r="BWT224" s="19"/>
      <c r="BWU224" s="28"/>
      <c r="BWV224" s="32"/>
      <c r="BWW224" s="20"/>
      <c r="BWX224" s="18"/>
      <c r="BWY224" s="19"/>
      <c r="BWZ224" s="28"/>
      <c r="BXA224" s="32"/>
      <c r="BXB224" s="20"/>
      <c r="BXC224" s="18"/>
      <c r="BXD224" s="19"/>
      <c r="BXE224" s="28"/>
      <c r="BXF224" s="32"/>
      <c r="BXG224" s="20"/>
      <c r="BXH224" s="18"/>
      <c r="BXI224" s="19"/>
      <c r="BXJ224" s="28"/>
      <c r="BXK224" s="32"/>
      <c r="BXL224" s="20"/>
      <c r="BXM224" s="18"/>
      <c r="BXN224" s="19"/>
      <c r="BXO224" s="28"/>
      <c r="BXP224" s="32"/>
      <c r="BXQ224" s="20"/>
      <c r="BXR224" s="18"/>
      <c r="BXS224" s="19"/>
      <c r="BXT224" s="28"/>
      <c r="BXU224" s="32"/>
      <c r="BXV224" s="20"/>
      <c r="BXW224" s="18"/>
      <c r="BXX224" s="19"/>
      <c r="BXY224" s="28"/>
      <c r="BXZ224" s="32"/>
      <c r="BYA224" s="20"/>
      <c r="BYB224" s="18"/>
      <c r="BYC224" s="19"/>
      <c r="BYD224" s="28"/>
      <c r="BYE224" s="32"/>
      <c r="BYF224" s="20"/>
      <c r="BYG224" s="18"/>
      <c r="BYH224" s="19"/>
      <c r="BYI224" s="28"/>
      <c r="BYJ224" s="32"/>
      <c r="BYK224" s="20"/>
      <c r="BYL224" s="18"/>
      <c r="BYM224" s="19"/>
      <c r="BYN224" s="28"/>
      <c r="BYO224" s="32"/>
      <c r="BYP224" s="20"/>
      <c r="BYQ224" s="18"/>
      <c r="BYR224" s="19"/>
      <c r="BYS224" s="28"/>
      <c r="BYT224" s="32"/>
      <c r="BYU224" s="20"/>
      <c r="BYV224" s="18"/>
      <c r="BYW224" s="19"/>
      <c r="BYX224" s="28"/>
      <c r="BYY224" s="32"/>
      <c r="BYZ224" s="20"/>
      <c r="BZA224" s="18"/>
      <c r="BZB224" s="19"/>
      <c r="BZC224" s="28"/>
      <c r="BZD224" s="32"/>
      <c r="BZE224" s="20"/>
      <c r="BZF224" s="18"/>
      <c r="BZG224" s="19"/>
      <c r="BZH224" s="28"/>
      <c r="BZI224" s="32"/>
      <c r="BZJ224" s="20"/>
      <c r="BZK224" s="18"/>
      <c r="BZL224" s="19"/>
      <c r="BZM224" s="28"/>
      <c r="BZN224" s="32"/>
      <c r="BZO224" s="20"/>
      <c r="BZP224" s="18"/>
      <c r="BZQ224" s="19"/>
      <c r="BZR224" s="28"/>
      <c r="BZS224" s="32"/>
      <c r="BZT224" s="20"/>
      <c r="BZU224" s="18"/>
      <c r="BZV224" s="19"/>
      <c r="BZW224" s="28"/>
      <c r="BZX224" s="32"/>
      <c r="BZY224" s="20"/>
      <c r="BZZ224" s="18"/>
      <c r="CAA224" s="19"/>
      <c r="CAB224" s="28"/>
      <c r="CAC224" s="32"/>
      <c r="CAD224" s="20"/>
      <c r="CAE224" s="18"/>
      <c r="CAF224" s="19"/>
      <c r="CAG224" s="28"/>
      <c r="CAH224" s="32"/>
      <c r="CAI224" s="20"/>
      <c r="CAJ224" s="18"/>
      <c r="CAK224" s="19"/>
      <c r="CAL224" s="28"/>
      <c r="CAM224" s="32"/>
      <c r="CAN224" s="20"/>
      <c r="CAO224" s="18"/>
      <c r="CAP224" s="19"/>
      <c r="CAQ224" s="28"/>
      <c r="CAR224" s="32"/>
      <c r="CAS224" s="20"/>
      <c r="CAT224" s="18"/>
      <c r="CAU224" s="19"/>
      <c r="CAV224" s="28"/>
      <c r="CAW224" s="32"/>
      <c r="CAX224" s="20"/>
      <c r="CAY224" s="18"/>
      <c r="CAZ224" s="19"/>
      <c r="CBA224" s="28"/>
      <c r="CBB224" s="32"/>
      <c r="CBC224" s="20"/>
      <c r="CBD224" s="18"/>
      <c r="CBE224" s="19"/>
      <c r="CBF224" s="28"/>
      <c r="CBG224" s="32"/>
      <c r="CBH224" s="20"/>
      <c r="CBI224" s="18"/>
      <c r="CBJ224" s="19"/>
      <c r="CBK224" s="28"/>
      <c r="CBL224" s="32"/>
      <c r="CBM224" s="20"/>
      <c r="CBN224" s="18"/>
      <c r="CBO224" s="19"/>
      <c r="CBP224" s="28"/>
      <c r="CBQ224" s="32"/>
      <c r="CBR224" s="20"/>
      <c r="CBS224" s="18"/>
      <c r="CBT224" s="19"/>
      <c r="CBU224" s="28"/>
      <c r="CBV224" s="32"/>
      <c r="CBW224" s="20"/>
      <c r="CBX224" s="18"/>
      <c r="CBY224" s="19"/>
      <c r="CBZ224" s="28"/>
      <c r="CCA224" s="32"/>
      <c r="CCB224" s="20"/>
      <c r="CCC224" s="18"/>
      <c r="CCD224" s="19"/>
      <c r="CCE224" s="28"/>
      <c r="CCF224" s="32"/>
      <c r="CCG224" s="20"/>
      <c r="CCH224" s="18"/>
      <c r="CCI224" s="19"/>
      <c r="CCJ224" s="28"/>
      <c r="CCK224" s="32"/>
      <c r="CCL224" s="20"/>
      <c r="CCM224" s="18"/>
      <c r="CCN224" s="19"/>
      <c r="CCO224" s="28"/>
      <c r="CCP224" s="32"/>
      <c r="CCQ224" s="20"/>
      <c r="CCR224" s="18"/>
      <c r="CCS224" s="19"/>
      <c r="CCT224" s="28"/>
      <c r="CCU224" s="32"/>
      <c r="CCV224" s="20"/>
      <c r="CCW224" s="18"/>
      <c r="CCX224" s="19"/>
      <c r="CCY224" s="28"/>
      <c r="CCZ224" s="32"/>
      <c r="CDA224" s="20"/>
      <c r="CDB224" s="18"/>
      <c r="CDC224" s="19"/>
      <c r="CDD224" s="28"/>
      <c r="CDE224" s="32"/>
      <c r="CDF224" s="20"/>
      <c r="CDG224" s="18"/>
      <c r="CDH224" s="19"/>
      <c r="CDI224" s="28"/>
      <c r="CDJ224" s="32"/>
      <c r="CDK224" s="20"/>
      <c r="CDL224" s="18"/>
      <c r="CDM224" s="19"/>
      <c r="CDN224" s="28"/>
      <c r="CDO224" s="32"/>
      <c r="CDP224" s="20"/>
      <c r="CDQ224" s="18"/>
      <c r="CDR224" s="19"/>
      <c r="CDS224" s="28"/>
      <c r="CDT224" s="32"/>
      <c r="CDU224" s="20"/>
      <c r="CDV224" s="18"/>
      <c r="CDW224" s="19"/>
      <c r="CDX224" s="28"/>
      <c r="CDY224" s="32"/>
      <c r="CDZ224" s="20"/>
      <c r="CEA224" s="18"/>
      <c r="CEB224" s="19"/>
      <c r="CEC224" s="28"/>
      <c r="CED224" s="32"/>
      <c r="CEE224" s="20"/>
      <c r="CEF224" s="18"/>
      <c r="CEG224" s="19"/>
      <c r="CEH224" s="28"/>
      <c r="CEI224" s="32"/>
      <c r="CEJ224" s="20"/>
      <c r="CEK224" s="18"/>
      <c r="CEL224" s="19"/>
      <c r="CEM224" s="28"/>
      <c r="CEN224" s="32"/>
      <c r="CEO224" s="20"/>
      <c r="CEP224" s="18"/>
      <c r="CEQ224" s="19"/>
      <c r="CER224" s="28"/>
      <c r="CES224" s="32"/>
      <c r="CET224" s="20"/>
      <c r="CEU224" s="18"/>
      <c r="CEV224" s="19"/>
      <c r="CEW224" s="28"/>
      <c r="CEX224" s="32"/>
      <c r="CEY224" s="20"/>
      <c r="CEZ224" s="18"/>
      <c r="CFA224" s="19"/>
      <c r="CFB224" s="28"/>
      <c r="CFC224" s="32"/>
      <c r="CFD224" s="20"/>
      <c r="CFE224" s="18"/>
      <c r="CFF224" s="19"/>
      <c r="CFG224" s="28"/>
      <c r="CFH224" s="32"/>
      <c r="CFI224" s="20"/>
      <c r="CFJ224" s="18"/>
      <c r="CFK224" s="19"/>
      <c r="CFL224" s="28"/>
      <c r="CFM224" s="32"/>
      <c r="CFN224" s="20"/>
      <c r="CFO224" s="18"/>
      <c r="CFP224" s="19"/>
      <c r="CFQ224" s="28"/>
      <c r="CFR224" s="32"/>
      <c r="CFS224" s="20"/>
      <c r="CFT224" s="18"/>
      <c r="CFU224" s="19"/>
      <c r="CFV224" s="28"/>
      <c r="CFW224" s="32"/>
      <c r="CFX224" s="20"/>
      <c r="CFY224" s="18"/>
      <c r="CFZ224" s="19"/>
      <c r="CGA224" s="28"/>
      <c r="CGB224" s="32"/>
      <c r="CGC224" s="20"/>
      <c r="CGD224" s="18"/>
      <c r="CGE224" s="19"/>
      <c r="CGF224" s="28"/>
      <c r="CGG224" s="32"/>
      <c r="CGH224" s="20"/>
      <c r="CGI224" s="18"/>
      <c r="CGJ224" s="19"/>
      <c r="CGK224" s="28"/>
      <c r="CGL224" s="32"/>
      <c r="CGM224" s="20"/>
      <c r="CGN224" s="18"/>
      <c r="CGO224" s="19"/>
      <c r="CGP224" s="28"/>
      <c r="CGQ224" s="32"/>
      <c r="CGR224" s="20"/>
      <c r="CGS224" s="18"/>
      <c r="CGT224" s="19"/>
      <c r="CGU224" s="28"/>
      <c r="CGV224" s="32"/>
      <c r="CGW224" s="20"/>
      <c r="CGX224" s="18"/>
      <c r="CGY224" s="19"/>
      <c r="CGZ224" s="28"/>
      <c r="CHA224" s="32"/>
      <c r="CHB224" s="20"/>
      <c r="CHC224" s="18"/>
      <c r="CHD224" s="19"/>
      <c r="CHE224" s="28"/>
      <c r="CHF224" s="32"/>
      <c r="CHG224" s="20"/>
      <c r="CHH224" s="18"/>
      <c r="CHI224" s="19"/>
      <c r="CHJ224" s="28"/>
      <c r="CHK224" s="32"/>
      <c r="CHL224" s="20"/>
      <c r="CHM224" s="18"/>
      <c r="CHN224" s="19"/>
      <c r="CHO224" s="28"/>
      <c r="CHP224" s="32"/>
      <c r="CHQ224" s="20"/>
      <c r="CHR224" s="18"/>
      <c r="CHS224" s="19"/>
      <c r="CHT224" s="28"/>
      <c r="CHU224" s="32"/>
      <c r="CHV224" s="20"/>
      <c r="CHW224" s="18"/>
      <c r="CHX224" s="19"/>
      <c r="CHY224" s="28"/>
      <c r="CHZ224" s="32"/>
      <c r="CIA224" s="20"/>
      <c r="CIB224" s="18"/>
      <c r="CIC224" s="19"/>
      <c r="CID224" s="28"/>
      <c r="CIE224" s="32"/>
      <c r="CIF224" s="20"/>
      <c r="CIG224" s="18"/>
      <c r="CIH224" s="19"/>
      <c r="CII224" s="28"/>
      <c r="CIJ224" s="32"/>
      <c r="CIK224" s="20"/>
      <c r="CIL224" s="18"/>
      <c r="CIM224" s="19"/>
      <c r="CIN224" s="28"/>
      <c r="CIO224" s="32"/>
      <c r="CIP224" s="20"/>
      <c r="CIQ224" s="18"/>
      <c r="CIR224" s="19"/>
      <c r="CIS224" s="28"/>
      <c r="CIT224" s="32"/>
      <c r="CIU224" s="20"/>
      <c r="CIV224" s="18"/>
      <c r="CIW224" s="19"/>
      <c r="CIX224" s="28"/>
      <c r="CIY224" s="32"/>
      <c r="CIZ224" s="20"/>
      <c r="CJA224" s="18"/>
      <c r="CJB224" s="19"/>
      <c r="CJC224" s="28"/>
      <c r="CJD224" s="32"/>
      <c r="CJE224" s="20"/>
      <c r="CJF224" s="18"/>
      <c r="CJG224" s="19"/>
      <c r="CJH224" s="28"/>
      <c r="CJI224" s="32"/>
      <c r="CJJ224" s="20"/>
      <c r="CJK224" s="18"/>
      <c r="CJL224" s="19"/>
      <c r="CJM224" s="28"/>
      <c r="CJN224" s="32"/>
      <c r="CJO224" s="20"/>
      <c r="CJP224" s="18"/>
      <c r="CJQ224" s="19"/>
      <c r="CJR224" s="28"/>
      <c r="CJS224" s="32"/>
      <c r="CJT224" s="20"/>
      <c r="CJU224" s="18"/>
      <c r="CJV224" s="19"/>
      <c r="CJW224" s="28"/>
      <c r="CJX224" s="32"/>
      <c r="CJY224" s="20"/>
      <c r="CJZ224" s="18"/>
      <c r="CKA224" s="19"/>
      <c r="CKB224" s="28"/>
      <c r="CKC224" s="32"/>
      <c r="CKD224" s="20"/>
      <c r="CKE224" s="18"/>
      <c r="CKF224" s="19"/>
      <c r="CKG224" s="28"/>
      <c r="CKH224" s="32"/>
      <c r="CKI224" s="20"/>
      <c r="CKJ224" s="18"/>
      <c r="CKK224" s="19"/>
      <c r="CKL224" s="28"/>
      <c r="CKM224" s="32"/>
      <c r="CKN224" s="20"/>
      <c r="CKO224" s="18"/>
      <c r="CKP224" s="19"/>
      <c r="CKQ224" s="28"/>
      <c r="CKR224" s="32"/>
      <c r="CKS224" s="20"/>
      <c r="CKT224" s="18"/>
      <c r="CKU224" s="19"/>
      <c r="CKV224" s="28"/>
      <c r="CKW224" s="32"/>
      <c r="CKX224" s="20"/>
      <c r="CKY224" s="18"/>
      <c r="CKZ224" s="19"/>
      <c r="CLA224" s="28"/>
      <c r="CLB224" s="32"/>
      <c r="CLC224" s="20"/>
      <c r="CLD224" s="18"/>
      <c r="CLE224" s="19"/>
      <c r="CLF224" s="28"/>
      <c r="CLG224" s="32"/>
      <c r="CLH224" s="20"/>
      <c r="CLI224" s="18"/>
      <c r="CLJ224" s="19"/>
      <c r="CLK224" s="28"/>
      <c r="CLL224" s="32"/>
      <c r="CLM224" s="20"/>
      <c r="CLN224" s="18"/>
      <c r="CLO224" s="19"/>
      <c r="CLP224" s="28"/>
      <c r="CLQ224" s="32"/>
      <c r="CLR224" s="20"/>
      <c r="CLS224" s="18"/>
      <c r="CLT224" s="19"/>
      <c r="CLU224" s="28"/>
      <c r="CLV224" s="32"/>
      <c r="CLW224" s="20"/>
      <c r="CLX224" s="18"/>
      <c r="CLY224" s="19"/>
      <c r="CLZ224" s="28"/>
      <c r="CMA224" s="32"/>
      <c r="CMB224" s="20"/>
      <c r="CMC224" s="18"/>
      <c r="CMD224" s="19"/>
      <c r="CME224" s="28"/>
      <c r="CMF224" s="32"/>
      <c r="CMG224" s="20"/>
      <c r="CMH224" s="18"/>
      <c r="CMI224" s="19"/>
      <c r="CMJ224" s="28"/>
      <c r="CMK224" s="32"/>
      <c r="CML224" s="20"/>
      <c r="CMM224" s="18"/>
      <c r="CMN224" s="19"/>
      <c r="CMO224" s="28"/>
      <c r="CMP224" s="32"/>
      <c r="CMQ224" s="20"/>
      <c r="CMR224" s="18"/>
      <c r="CMS224" s="19"/>
      <c r="CMT224" s="28"/>
      <c r="CMU224" s="32"/>
      <c r="CMV224" s="20"/>
      <c r="CMW224" s="18"/>
      <c r="CMX224" s="19"/>
      <c r="CMY224" s="28"/>
      <c r="CMZ224" s="32"/>
      <c r="CNA224" s="20"/>
      <c r="CNB224" s="18"/>
      <c r="CNC224" s="19"/>
      <c r="CND224" s="28"/>
      <c r="CNE224" s="32"/>
      <c r="CNF224" s="20"/>
      <c r="CNG224" s="18"/>
      <c r="CNH224" s="19"/>
      <c r="CNI224" s="28"/>
      <c r="CNJ224" s="32"/>
      <c r="CNK224" s="20"/>
      <c r="CNL224" s="18"/>
      <c r="CNM224" s="19"/>
      <c r="CNN224" s="28"/>
      <c r="CNO224" s="32"/>
      <c r="CNP224" s="20"/>
      <c r="CNQ224" s="18"/>
      <c r="CNR224" s="19"/>
      <c r="CNS224" s="28"/>
      <c r="CNT224" s="32"/>
      <c r="CNU224" s="20"/>
      <c r="CNV224" s="18"/>
      <c r="CNW224" s="19"/>
      <c r="CNX224" s="28"/>
      <c r="CNY224" s="32"/>
      <c r="CNZ224" s="20"/>
      <c r="COA224" s="18"/>
      <c r="COB224" s="19"/>
      <c r="COC224" s="28"/>
      <c r="COD224" s="32"/>
      <c r="COE224" s="20"/>
      <c r="COF224" s="18"/>
      <c r="COG224" s="19"/>
      <c r="COH224" s="28"/>
      <c r="COI224" s="32"/>
      <c r="COJ224" s="20"/>
      <c r="COK224" s="18"/>
      <c r="COL224" s="19"/>
      <c r="COM224" s="28"/>
      <c r="CON224" s="32"/>
      <c r="COO224" s="20"/>
      <c r="COP224" s="18"/>
      <c r="COQ224" s="19"/>
      <c r="COR224" s="28"/>
      <c r="COS224" s="32"/>
      <c r="COT224" s="20"/>
      <c r="COU224" s="18"/>
      <c r="COV224" s="19"/>
      <c r="COW224" s="28"/>
      <c r="COX224" s="32"/>
      <c r="COY224" s="20"/>
      <c r="COZ224" s="18"/>
      <c r="CPA224" s="19"/>
      <c r="CPB224" s="28"/>
      <c r="CPC224" s="32"/>
      <c r="CPD224" s="20"/>
      <c r="CPE224" s="18"/>
      <c r="CPF224" s="19"/>
      <c r="CPG224" s="28"/>
      <c r="CPH224" s="32"/>
      <c r="CPI224" s="20"/>
      <c r="CPJ224" s="18"/>
      <c r="CPK224" s="19"/>
      <c r="CPL224" s="28"/>
      <c r="CPM224" s="32"/>
      <c r="CPN224" s="20"/>
      <c r="CPO224" s="18"/>
      <c r="CPP224" s="19"/>
      <c r="CPQ224" s="28"/>
      <c r="CPR224" s="32"/>
      <c r="CPS224" s="20"/>
      <c r="CPT224" s="18"/>
      <c r="CPU224" s="19"/>
      <c r="CPV224" s="28"/>
      <c r="CPW224" s="32"/>
      <c r="CPX224" s="20"/>
      <c r="CPY224" s="18"/>
      <c r="CPZ224" s="19"/>
      <c r="CQA224" s="28"/>
      <c r="CQB224" s="32"/>
      <c r="CQC224" s="20"/>
      <c r="CQD224" s="18"/>
      <c r="CQE224" s="19"/>
      <c r="CQF224" s="28"/>
      <c r="CQG224" s="32"/>
      <c r="CQH224" s="20"/>
      <c r="CQI224" s="18"/>
      <c r="CQJ224" s="19"/>
      <c r="CQK224" s="28"/>
      <c r="CQL224" s="32"/>
      <c r="CQM224" s="20"/>
      <c r="CQN224" s="18"/>
      <c r="CQO224" s="19"/>
      <c r="CQP224" s="28"/>
      <c r="CQQ224" s="32"/>
      <c r="CQR224" s="20"/>
      <c r="CQS224" s="18"/>
      <c r="CQT224" s="19"/>
      <c r="CQU224" s="28"/>
      <c r="CQV224" s="32"/>
      <c r="CQW224" s="20"/>
      <c r="CQX224" s="18"/>
      <c r="CQY224" s="19"/>
      <c r="CQZ224" s="28"/>
      <c r="CRA224" s="32"/>
      <c r="CRB224" s="20"/>
      <c r="CRC224" s="18"/>
      <c r="CRD224" s="19"/>
      <c r="CRE224" s="28"/>
      <c r="CRF224" s="32"/>
      <c r="CRG224" s="20"/>
      <c r="CRH224" s="18"/>
      <c r="CRI224" s="19"/>
      <c r="CRJ224" s="28"/>
      <c r="CRK224" s="32"/>
      <c r="CRL224" s="20"/>
      <c r="CRM224" s="18"/>
      <c r="CRN224" s="19"/>
      <c r="CRO224" s="28"/>
      <c r="CRP224" s="32"/>
      <c r="CRQ224" s="20"/>
      <c r="CRR224" s="18"/>
      <c r="CRS224" s="19"/>
      <c r="CRT224" s="28"/>
      <c r="CRU224" s="32"/>
      <c r="CRV224" s="20"/>
      <c r="CRW224" s="18"/>
      <c r="CRX224" s="19"/>
      <c r="CRY224" s="28"/>
      <c r="CRZ224" s="32"/>
      <c r="CSA224" s="20"/>
      <c r="CSB224" s="18"/>
      <c r="CSC224" s="19"/>
      <c r="CSD224" s="28"/>
      <c r="CSE224" s="32"/>
      <c r="CSF224" s="20"/>
      <c r="CSG224" s="18"/>
      <c r="CSH224" s="19"/>
      <c r="CSI224" s="28"/>
      <c r="CSJ224" s="32"/>
      <c r="CSK224" s="20"/>
      <c r="CSL224" s="18"/>
      <c r="CSM224" s="19"/>
      <c r="CSN224" s="28"/>
      <c r="CSO224" s="32"/>
      <c r="CSP224" s="20"/>
      <c r="CSQ224" s="18"/>
      <c r="CSR224" s="19"/>
      <c r="CSS224" s="28"/>
      <c r="CST224" s="32"/>
      <c r="CSU224" s="20"/>
      <c r="CSV224" s="18"/>
      <c r="CSW224" s="19"/>
      <c r="CSX224" s="28"/>
      <c r="CSY224" s="32"/>
      <c r="CSZ224" s="20"/>
      <c r="CTA224" s="18"/>
      <c r="CTB224" s="19"/>
      <c r="CTC224" s="28"/>
      <c r="CTD224" s="32"/>
      <c r="CTE224" s="20"/>
      <c r="CTF224" s="18"/>
      <c r="CTG224" s="19"/>
      <c r="CTH224" s="28"/>
      <c r="CTI224" s="32"/>
      <c r="CTJ224" s="20"/>
      <c r="CTK224" s="18"/>
      <c r="CTL224" s="19"/>
      <c r="CTM224" s="28"/>
      <c r="CTN224" s="32"/>
      <c r="CTO224" s="20"/>
      <c r="CTP224" s="18"/>
      <c r="CTQ224" s="19"/>
      <c r="CTR224" s="28"/>
      <c r="CTS224" s="32"/>
      <c r="CTT224" s="20"/>
      <c r="CTU224" s="18"/>
      <c r="CTV224" s="19"/>
      <c r="CTW224" s="28"/>
      <c r="CTX224" s="32"/>
      <c r="CTY224" s="20"/>
      <c r="CTZ224" s="18"/>
      <c r="CUA224" s="19"/>
      <c r="CUB224" s="28"/>
      <c r="CUC224" s="32"/>
      <c r="CUD224" s="20"/>
      <c r="CUE224" s="18"/>
      <c r="CUF224" s="19"/>
      <c r="CUG224" s="28"/>
      <c r="CUH224" s="32"/>
      <c r="CUI224" s="20"/>
      <c r="CUJ224" s="18"/>
      <c r="CUK224" s="19"/>
      <c r="CUL224" s="28"/>
      <c r="CUM224" s="32"/>
      <c r="CUN224" s="20"/>
      <c r="CUO224" s="18"/>
      <c r="CUP224" s="19"/>
      <c r="CUQ224" s="28"/>
      <c r="CUR224" s="32"/>
      <c r="CUS224" s="20"/>
      <c r="CUT224" s="18"/>
      <c r="CUU224" s="19"/>
      <c r="CUV224" s="28"/>
      <c r="CUW224" s="32"/>
      <c r="CUX224" s="20"/>
      <c r="CUY224" s="18"/>
      <c r="CUZ224" s="19"/>
      <c r="CVA224" s="28"/>
      <c r="CVB224" s="32"/>
      <c r="CVC224" s="20"/>
      <c r="CVD224" s="18"/>
      <c r="CVE224" s="19"/>
      <c r="CVF224" s="28"/>
      <c r="CVG224" s="32"/>
      <c r="CVH224" s="20"/>
      <c r="CVI224" s="18"/>
      <c r="CVJ224" s="19"/>
      <c r="CVK224" s="28"/>
      <c r="CVL224" s="32"/>
      <c r="CVM224" s="20"/>
      <c r="CVN224" s="18"/>
      <c r="CVO224" s="19"/>
      <c r="CVP224" s="28"/>
      <c r="CVQ224" s="32"/>
      <c r="CVR224" s="20"/>
      <c r="CVS224" s="18"/>
      <c r="CVT224" s="19"/>
      <c r="CVU224" s="28"/>
      <c r="CVV224" s="32"/>
      <c r="CVW224" s="20"/>
      <c r="CVX224" s="18"/>
      <c r="CVY224" s="19"/>
      <c r="CVZ224" s="28"/>
      <c r="CWA224" s="32"/>
      <c r="CWB224" s="20"/>
      <c r="CWC224" s="18"/>
      <c r="CWD224" s="19"/>
      <c r="CWE224" s="28"/>
      <c r="CWF224" s="32"/>
      <c r="CWG224" s="20"/>
      <c r="CWH224" s="18"/>
      <c r="CWI224" s="19"/>
      <c r="CWJ224" s="28"/>
      <c r="CWK224" s="32"/>
      <c r="CWL224" s="20"/>
      <c r="CWM224" s="18"/>
      <c r="CWN224" s="19"/>
      <c r="CWO224" s="28"/>
      <c r="CWP224" s="32"/>
      <c r="CWQ224" s="20"/>
      <c r="CWR224" s="18"/>
      <c r="CWS224" s="19"/>
      <c r="CWT224" s="28"/>
      <c r="CWU224" s="32"/>
      <c r="CWV224" s="20"/>
      <c r="CWW224" s="18"/>
      <c r="CWX224" s="19"/>
      <c r="CWY224" s="28"/>
      <c r="CWZ224" s="32"/>
      <c r="CXA224" s="20"/>
      <c r="CXB224" s="18"/>
      <c r="CXC224" s="19"/>
      <c r="CXD224" s="28"/>
      <c r="CXE224" s="32"/>
      <c r="CXF224" s="20"/>
      <c r="CXG224" s="18"/>
      <c r="CXH224" s="19"/>
      <c r="CXI224" s="28"/>
      <c r="CXJ224" s="32"/>
      <c r="CXK224" s="20"/>
      <c r="CXL224" s="18"/>
      <c r="CXM224" s="19"/>
      <c r="CXN224" s="28"/>
      <c r="CXO224" s="32"/>
      <c r="CXP224" s="20"/>
      <c r="CXQ224" s="18"/>
      <c r="CXR224" s="19"/>
      <c r="CXS224" s="28"/>
      <c r="CXT224" s="32"/>
      <c r="CXU224" s="20"/>
      <c r="CXV224" s="18"/>
      <c r="CXW224" s="19"/>
      <c r="CXX224" s="28"/>
      <c r="CXY224" s="32"/>
      <c r="CXZ224" s="20"/>
      <c r="CYA224" s="18"/>
      <c r="CYB224" s="19"/>
      <c r="CYC224" s="28"/>
      <c r="CYD224" s="32"/>
      <c r="CYE224" s="20"/>
      <c r="CYF224" s="18"/>
      <c r="CYG224" s="19"/>
      <c r="CYH224" s="28"/>
      <c r="CYI224" s="32"/>
      <c r="CYJ224" s="20"/>
      <c r="CYK224" s="18"/>
      <c r="CYL224" s="19"/>
      <c r="CYM224" s="28"/>
      <c r="CYN224" s="32"/>
      <c r="CYO224" s="20"/>
      <c r="CYP224" s="18"/>
      <c r="CYQ224" s="19"/>
      <c r="CYR224" s="28"/>
      <c r="CYS224" s="32"/>
      <c r="CYT224" s="20"/>
      <c r="CYU224" s="18"/>
      <c r="CYV224" s="19"/>
      <c r="CYW224" s="28"/>
      <c r="CYX224" s="32"/>
      <c r="CYY224" s="20"/>
      <c r="CYZ224" s="18"/>
      <c r="CZA224" s="19"/>
      <c r="CZB224" s="28"/>
      <c r="CZC224" s="32"/>
      <c r="CZD224" s="20"/>
      <c r="CZE224" s="18"/>
      <c r="CZF224" s="19"/>
      <c r="CZG224" s="28"/>
      <c r="CZH224" s="32"/>
      <c r="CZI224" s="20"/>
      <c r="CZJ224" s="18"/>
      <c r="CZK224" s="19"/>
      <c r="CZL224" s="28"/>
      <c r="CZM224" s="32"/>
      <c r="CZN224" s="20"/>
      <c r="CZO224" s="18"/>
      <c r="CZP224" s="19"/>
      <c r="CZQ224" s="28"/>
      <c r="CZR224" s="32"/>
      <c r="CZS224" s="20"/>
      <c r="CZT224" s="18"/>
      <c r="CZU224" s="19"/>
      <c r="CZV224" s="28"/>
      <c r="CZW224" s="32"/>
      <c r="CZX224" s="20"/>
      <c r="CZY224" s="18"/>
      <c r="CZZ224" s="19"/>
      <c r="DAA224" s="28"/>
      <c r="DAB224" s="32"/>
      <c r="DAC224" s="20"/>
      <c r="DAD224" s="18"/>
      <c r="DAE224" s="19"/>
      <c r="DAF224" s="28"/>
      <c r="DAG224" s="32"/>
      <c r="DAH224" s="20"/>
      <c r="DAI224" s="18"/>
      <c r="DAJ224" s="19"/>
      <c r="DAK224" s="28"/>
      <c r="DAL224" s="32"/>
      <c r="DAM224" s="20"/>
      <c r="DAN224" s="18"/>
      <c r="DAO224" s="19"/>
      <c r="DAP224" s="28"/>
      <c r="DAQ224" s="32"/>
      <c r="DAR224" s="20"/>
      <c r="DAS224" s="18"/>
      <c r="DAT224" s="19"/>
      <c r="DAU224" s="28"/>
      <c r="DAV224" s="32"/>
      <c r="DAW224" s="20"/>
      <c r="DAX224" s="18"/>
      <c r="DAY224" s="19"/>
      <c r="DAZ224" s="28"/>
      <c r="DBA224" s="32"/>
      <c r="DBB224" s="20"/>
      <c r="DBC224" s="18"/>
      <c r="DBD224" s="19"/>
      <c r="DBE224" s="28"/>
      <c r="DBF224" s="32"/>
      <c r="DBG224" s="20"/>
      <c r="DBH224" s="18"/>
      <c r="DBI224" s="19"/>
      <c r="DBJ224" s="28"/>
      <c r="DBK224" s="32"/>
      <c r="DBL224" s="20"/>
      <c r="DBM224" s="18"/>
      <c r="DBN224" s="19"/>
      <c r="DBO224" s="28"/>
      <c r="DBP224" s="32"/>
      <c r="DBQ224" s="20"/>
      <c r="DBR224" s="18"/>
      <c r="DBS224" s="19"/>
      <c r="DBT224" s="28"/>
      <c r="DBU224" s="32"/>
      <c r="DBV224" s="20"/>
      <c r="DBW224" s="18"/>
      <c r="DBX224" s="19"/>
      <c r="DBY224" s="28"/>
      <c r="DBZ224" s="32"/>
      <c r="DCA224" s="20"/>
      <c r="DCB224" s="18"/>
      <c r="DCC224" s="19"/>
      <c r="DCD224" s="28"/>
      <c r="DCE224" s="32"/>
      <c r="DCF224" s="20"/>
      <c r="DCG224" s="18"/>
      <c r="DCH224" s="19"/>
      <c r="DCI224" s="28"/>
      <c r="DCJ224" s="32"/>
      <c r="DCK224" s="20"/>
      <c r="DCL224" s="18"/>
      <c r="DCM224" s="19"/>
      <c r="DCN224" s="28"/>
      <c r="DCO224" s="32"/>
      <c r="DCP224" s="20"/>
      <c r="DCQ224" s="18"/>
      <c r="DCR224" s="19"/>
      <c r="DCS224" s="28"/>
      <c r="DCT224" s="32"/>
      <c r="DCU224" s="20"/>
      <c r="DCV224" s="18"/>
      <c r="DCW224" s="19"/>
      <c r="DCX224" s="28"/>
      <c r="DCY224" s="32"/>
      <c r="DCZ224" s="20"/>
      <c r="DDA224" s="18"/>
      <c r="DDB224" s="19"/>
      <c r="DDC224" s="28"/>
      <c r="DDD224" s="32"/>
      <c r="DDE224" s="20"/>
      <c r="DDF224" s="18"/>
      <c r="DDG224" s="19"/>
      <c r="DDH224" s="28"/>
      <c r="DDI224" s="32"/>
      <c r="DDJ224" s="20"/>
      <c r="DDK224" s="18"/>
      <c r="DDL224" s="19"/>
      <c r="DDM224" s="28"/>
      <c r="DDN224" s="32"/>
      <c r="DDO224" s="20"/>
      <c r="DDP224" s="18"/>
      <c r="DDQ224" s="19"/>
      <c r="DDR224" s="28"/>
      <c r="DDS224" s="32"/>
      <c r="DDT224" s="20"/>
      <c r="DDU224" s="18"/>
      <c r="DDV224" s="19"/>
      <c r="DDW224" s="28"/>
      <c r="DDX224" s="32"/>
      <c r="DDY224" s="20"/>
      <c r="DDZ224" s="18"/>
      <c r="DEA224" s="19"/>
      <c r="DEB224" s="28"/>
      <c r="DEC224" s="32"/>
      <c r="DED224" s="20"/>
      <c r="DEE224" s="18"/>
      <c r="DEF224" s="19"/>
      <c r="DEG224" s="28"/>
      <c r="DEH224" s="32"/>
      <c r="DEI224" s="20"/>
      <c r="DEJ224" s="18"/>
      <c r="DEK224" s="19"/>
      <c r="DEL224" s="28"/>
      <c r="DEM224" s="32"/>
      <c r="DEN224" s="20"/>
      <c r="DEO224" s="18"/>
      <c r="DEP224" s="19"/>
      <c r="DEQ224" s="28"/>
      <c r="DER224" s="32"/>
      <c r="DES224" s="20"/>
      <c r="DET224" s="18"/>
      <c r="DEU224" s="19"/>
      <c r="DEV224" s="28"/>
      <c r="DEW224" s="32"/>
      <c r="DEX224" s="20"/>
      <c r="DEY224" s="18"/>
      <c r="DEZ224" s="19"/>
      <c r="DFA224" s="28"/>
      <c r="DFB224" s="32"/>
      <c r="DFC224" s="20"/>
      <c r="DFD224" s="18"/>
      <c r="DFE224" s="19"/>
      <c r="DFF224" s="28"/>
      <c r="DFG224" s="32"/>
      <c r="DFH224" s="20"/>
      <c r="DFI224" s="18"/>
      <c r="DFJ224" s="19"/>
      <c r="DFK224" s="28"/>
      <c r="DFL224" s="32"/>
      <c r="DFM224" s="20"/>
      <c r="DFN224" s="18"/>
      <c r="DFO224" s="19"/>
      <c r="DFP224" s="28"/>
      <c r="DFQ224" s="32"/>
      <c r="DFR224" s="20"/>
      <c r="DFS224" s="18"/>
      <c r="DFT224" s="19"/>
      <c r="DFU224" s="28"/>
      <c r="DFV224" s="32"/>
      <c r="DFW224" s="20"/>
      <c r="DFX224" s="18"/>
      <c r="DFY224" s="19"/>
      <c r="DFZ224" s="28"/>
      <c r="DGA224" s="32"/>
      <c r="DGB224" s="20"/>
      <c r="DGC224" s="18"/>
      <c r="DGD224" s="19"/>
      <c r="DGE224" s="28"/>
      <c r="DGF224" s="32"/>
      <c r="DGG224" s="20"/>
      <c r="DGH224" s="18"/>
      <c r="DGI224" s="19"/>
      <c r="DGJ224" s="28"/>
      <c r="DGK224" s="32"/>
      <c r="DGL224" s="20"/>
      <c r="DGM224" s="18"/>
      <c r="DGN224" s="19"/>
      <c r="DGO224" s="28"/>
      <c r="DGP224" s="32"/>
      <c r="DGQ224" s="20"/>
      <c r="DGR224" s="18"/>
      <c r="DGS224" s="19"/>
      <c r="DGT224" s="28"/>
      <c r="DGU224" s="32"/>
      <c r="DGV224" s="20"/>
      <c r="DGW224" s="18"/>
      <c r="DGX224" s="19"/>
      <c r="DGY224" s="28"/>
      <c r="DGZ224" s="32"/>
      <c r="DHA224" s="20"/>
      <c r="DHB224" s="18"/>
      <c r="DHC224" s="19"/>
      <c r="DHD224" s="28"/>
      <c r="DHE224" s="32"/>
      <c r="DHF224" s="20"/>
      <c r="DHG224" s="18"/>
      <c r="DHH224" s="19"/>
      <c r="DHI224" s="28"/>
      <c r="DHJ224" s="32"/>
      <c r="DHK224" s="20"/>
      <c r="DHL224" s="18"/>
      <c r="DHM224" s="19"/>
      <c r="DHN224" s="28"/>
      <c r="DHO224" s="32"/>
      <c r="DHP224" s="20"/>
      <c r="DHQ224" s="18"/>
      <c r="DHR224" s="19"/>
      <c r="DHS224" s="28"/>
      <c r="DHT224" s="32"/>
      <c r="DHU224" s="20"/>
      <c r="DHV224" s="18"/>
      <c r="DHW224" s="19"/>
      <c r="DHX224" s="28"/>
      <c r="DHY224" s="32"/>
      <c r="DHZ224" s="20"/>
      <c r="DIA224" s="18"/>
      <c r="DIB224" s="19"/>
      <c r="DIC224" s="28"/>
      <c r="DID224" s="32"/>
      <c r="DIE224" s="20"/>
      <c r="DIF224" s="18"/>
      <c r="DIG224" s="19"/>
      <c r="DIH224" s="28"/>
      <c r="DII224" s="32"/>
      <c r="DIJ224" s="20"/>
      <c r="DIK224" s="18"/>
      <c r="DIL224" s="19"/>
      <c r="DIM224" s="28"/>
      <c r="DIN224" s="32"/>
      <c r="DIO224" s="20"/>
      <c r="DIP224" s="18"/>
      <c r="DIQ224" s="19"/>
      <c r="DIR224" s="28"/>
      <c r="DIS224" s="32"/>
      <c r="DIT224" s="20"/>
      <c r="DIU224" s="18"/>
      <c r="DIV224" s="19"/>
      <c r="DIW224" s="28"/>
      <c r="DIX224" s="32"/>
      <c r="DIY224" s="20"/>
      <c r="DIZ224" s="18"/>
      <c r="DJA224" s="19"/>
      <c r="DJB224" s="28"/>
      <c r="DJC224" s="32"/>
      <c r="DJD224" s="20"/>
      <c r="DJE224" s="18"/>
      <c r="DJF224" s="19"/>
      <c r="DJG224" s="28"/>
      <c r="DJH224" s="32"/>
      <c r="DJI224" s="20"/>
      <c r="DJJ224" s="18"/>
      <c r="DJK224" s="19"/>
      <c r="DJL224" s="28"/>
      <c r="DJM224" s="32"/>
      <c r="DJN224" s="20"/>
      <c r="DJO224" s="18"/>
      <c r="DJP224" s="19"/>
      <c r="DJQ224" s="28"/>
      <c r="DJR224" s="32"/>
      <c r="DJS224" s="20"/>
      <c r="DJT224" s="18"/>
      <c r="DJU224" s="19"/>
      <c r="DJV224" s="28"/>
      <c r="DJW224" s="32"/>
      <c r="DJX224" s="20"/>
      <c r="DJY224" s="18"/>
      <c r="DJZ224" s="19"/>
      <c r="DKA224" s="28"/>
      <c r="DKB224" s="32"/>
      <c r="DKC224" s="20"/>
      <c r="DKD224" s="18"/>
      <c r="DKE224" s="19"/>
      <c r="DKF224" s="28"/>
      <c r="DKG224" s="32"/>
      <c r="DKH224" s="20"/>
      <c r="DKI224" s="18"/>
      <c r="DKJ224" s="19"/>
      <c r="DKK224" s="28"/>
      <c r="DKL224" s="32"/>
      <c r="DKM224" s="20"/>
      <c r="DKN224" s="18"/>
      <c r="DKO224" s="19"/>
      <c r="DKP224" s="28"/>
      <c r="DKQ224" s="32"/>
      <c r="DKR224" s="20"/>
      <c r="DKS224" s="18"/>
      <c r="DKT224" s="19"/>
      <c r="DKU224" s="28"/>
      <c r="DKV224" s="32"/>
      <c r="DKW224" s="20"/>
      <c r="DKX224" s="18"/>
      <c r="DKY224" s="19"/>
      <c r="DKZ224" s="28"/>
      <c r="DLA224" s="32"/>
      <c r="DLB224" s="20"/>
      <c r="DLC224" s="18"/>
      <c r="DLD224" s="19"/>
      <c r="DLE224" s="28"/>
      <c r="DLF224" s="32"/>
      <c r="DLG224" s="20"/>
      <c r="DLH224" s="18"/>
      <c r="DLI224" s="19"/>
      <c r="DLJ224" s="28"/>
      <c r="DLK224" s="32"/>
      <c r="DLL224" s="20"/>
      <c r="DLM224" s="18"/>
      <c r="DLN224" s="19"/>
      <c r="DLO224" s="28"/>
      <c r="DLP224" s="32"/>
      <c r="DLQ224" s="20"/>
      <c r="DLR224" s="18"/>
      <c r="DLS224" s="19"/>
      <c r="DLT224" s="28"/>
      <c r="DLU224" s="32"/>
      <c r="DLV224" s="20"/>
      <c r="DLW224" s="18"/>
      <c r="DLX224" s="19"/>
      <c r="DLY224" s="28"/>
      <c r="DLZ224" s="32"/>
      <c r="DMA224" s="20"/>
      <c r="DMB224" s="18"/>
      <c r="DMC224" s="19"/>
      <c r="DMD224" s="28"/>
      <c r="DME224" s="32"/>
      <c r="DMF224" s="20"/>
      <c r="DMG224" s="18"/>
      <c r="DMH224" s="19"/>
      <c r="DMI224" s="28"/>
      <c r="DMJ224" s="32"/>
      <c r="DMK224" s="20"/>
      <c r="DML224" s="18"/>
      <c r="DMM224" s="19"/>
      <c r="DMN224" s="28"/>
      <c r="DMO224" s="32"/>
      <c r="DMP224" s="20"/>
      <c r="DMQ224" s="18"/>
      <c r="DMR224" s="19"/>
      <c r="DMS224" s="28"/>
      <c r="DMT224" s="32"/>
      <c r="DMU224" s="20"/>
      <c r="DMV224" s="18"/>
      <c r="DMW224" s="19"/>
      <c r="DMX224" s="28"/>
      <c r="DMY224" s="32"/>
      <c r="DMZ224" s="20"/>
      <c r="DNA224" s="18"/>
      <c r="DNB224" s="19"/>
      <c r="DNC224" s="28"/>
      <c r="DND224" s="32"/>
      <c r="DNE224" s="20"/>
      <c r="DNF224" s="18"/>
      <c r="DNG224" s="19"/>
      <c r="DNH224" s="28"/>
      <c r="DNI224" s="32"/>
      <c r="DNJ224" s="20"/>
      <c r="DNK224" s="18"/>
      <c r="DNL224" s="19"/>
      <c r="DNM224" s="28"/>
      <c r="DNN224" s="32"/>
      <c r="DNO224" s="20"/>
      <c r="DNP224" s="18"/>
      <c r="DNQ224" s="19"/>
      <c r="DNR224" s="28"/>
      <c r="DNS224" s="32"/>
      <c r="DNT224" s="20"/>
      <c r="DNU224" s="18"/>
      <c r="DNV224" s="19"/>
      <c r="DNW224" s="28"/>
      <c r="DNX224" s="32"/>
      <c r="DNY224" s="20"/>
      <c r="DNZ224" s="18"/>
      <c r="DOA224" s="19"/>
      <c r="DOB224" s="28"/>
      <c r="DOC224" s="32"/>
      <c r="DOD224" s="20"/>
      <c r="DOE224" s="18"/>
      <c r="DOF224" s="19"/>
      <c r="DOG224" s="28"/>
      <c r="DOH224" s="32"/>
      <c r="DOI224" s="20"/>
      <c r="DOJ224" s="18"/>
      <c r="DOK224" s="19"/>
      <c r="DOL224" s="28"/>
      <c r="DOM224" s="32"/>
      <c r="DON224" s="20"/>
      <c r="DOO224" s="18"/>
      <c r="DOP224" s="19"/>
      <c r="DOQ224" s="28"/>
      <c r="DOR224" s="32"/>
      <c r="DOS224" s="20"/>
      <c r="DOT224" s="18"/>
      <c r="DOU224" s="19"/>
      <c r="DOV224" s="28"/>
      <c r="DOW224" s="32"/>
      <c r="DOX224" s="20"/>
      <c r="DOY224" s="18"/>
      <c r="DOZ224" s="19"/>
      <c r="DPA224" s="28"/>
      <c r="DPB224" s="32"/>
      <c r="DPC224" s="20"/>
      <c r="DPD224" s="18"/>
      <c r="DPE224" s="19"/>
      <c r="DPF224" s="28"/>
      <c r="DPG224" s="32"/>
      <c r="DPH224" s="20"/>
      <c r="DPI224" s="18"/>
      <c r="DPJ224" s="19"/>
      <c r="DPK224" s="28"/>
      <c r="DPL224" s="32"/>
      <c r="DPM224" s="20"/>
      <c r="DPN224" s="18"/>
      <c r="DPO224" s="19"/>
      <c r="DPP224" s="28"/>
      <c r="DPQ224" s="32"/>
      <c r="DPR224" s="20"/>
      <c r="DPS224" s="18"/>
      <c r="DPT224" s="19"/>
      <c r="DPU224" s="28"/>
      <c r="DPV224" s="32"/>
      <c r="DPW224" s="20"/>
      <c r="DPX224" s="18"/>
      <c r="DPY224" s="19"/>
      <c r="DPZ224" s="28"/>
      <c r="DQA224" s="32"/>
      <c r="DQB224" s="20"/>
      <c r="DQC224" s="18"/>
      <c r="DQD224" s="19"/>
      <c r="DQE224" s="28"/>
      <c r="DQF224" s="32"/>
      <c r="DQG224" s="20"/>
      <c r="DQH224" s="18"/>
      <c r="DQI224" s="19"/>
      <c r="DQJ224" s="28"/>
      <c r="DQK224" s="32"/>
      <c r="DQL224" s="20"/>
      <c r="DQM224" s="18"/>
      <c r="DQN224" s="19"/>
      <c r="DQO224" s="28"/>
      <c r="DQP224" s="32"/>
      <c r="DQQ224" s="20"/>
      <c r="DQR224" s="18"/>
      <c r="DQS224" s="19"/>
      <c r="DQT224" s="28"/>
      <c r="DQU224" s="32"/>
      <c r="DQV224" s="20"/>
      <c r="DQW224" s="18"/>
      <c r="DQX224" s="19"/>
      <c r="DQY224" s="28"/>
      <c r="DQZ224" s="32"/>
      <c r="DRA224" s="20"/>
      <c r="DRB224" s="18"/>
      <c r="DRC224" s="19"/>
      <c r="DRD224" s="28"/>
      <c r="DRE224" s="32"/>
      <c r="DRF224" s="20"/>
      <c r="DRG224" s="18"/>
      <c r="DRH224" s="19"/>
      <c r="DRI224" s="28"/>
      <c r="DRJ224" s="32"/>
      <c r="DRK224" s="20"/>
      <c r="DRL224" s="18"/>
      <c r="DRM224" s="19"/>
      <c r="DRN224" s="28"/>
      <c r="DRO224" s="32"/>
      <c r="DRP224" s="20"/>
      <c r="DRQ224" s="18"/>
      <c r="DRR224" s="19"/>
      <c r="DRS224" s="28"/>
      <c r="DRT224" s="32"/>
      <c r="DRU224" s="20"/>
      <c r="DRV224" s="18"/>
      <c r="DRW224" s="19"/>
      <c r="DRX224" s="28"/>
      <c r="DRY224" s="32"/>
      <c r="DRZ224" s="20"/>
      <c r="DSA224" s="18"/>
      <c r="DSB224" s="19"/>
      <c r="DSC224" s="28"/>
      <c r="DSD224" s="32"/>
      <c r="DSE224" s="20"/>
      <c r="DSF224" s="18"/>
      <c r="DSG224" s="19"/>
      <c r="DSH224" s="28"/>
      <c r="DSI224" s="32"/>
      <c r="DSJ224" s="20"/>
      <c r="DSK224" s="18"/>
      <c r="DSL224" s="19"/>
      <c r="DSM224" s="28"/>
      <c r="DSN224" s="32"/>
      <c r="DSO224" s="20"/>
      <c r="DSP224" s="18"/>
      <c r="DSQ224" s="19"/>
      <c r="DSR224" s="28"/>
      <c r="DSS224" s="32"/>
      <c r="DST224" s="20"/>
      <c r="DSU224" s="18"/>
      <c r="DSV224" s="19"/>
      <c r="DSW224" s="28"/>
      <c r="DSX224" s="32"/>
      <c r="DSY224" s="20"/>
      <c r="DSZ224" s="18"/>
      <c r="DTA224" s="19"/>
      <c r="DTB224" s="28"/>
      <c r="DTC224" s="32"/>
      <c r="DTD224" s="20"/>
      <c r="DTE224" s="18"/>
      <c r="DTF224" s="19"/>
      <c r="DTG224" s="28"/>
      <c r="DTH224" s="32"/>
      <c r="DTI224" s="20"/>
      <c r="DTJ224" s="18"/>
      <c r="DTK224" s="19"/>
      <c r="DTL224" s="28"/>
      <c r="DTM224" s="32"/>
      <c r="DTN224" s="20"/>
      <c r="DTO224" s="18"/>
      <c r="DTP224" s="19"/>
      <c r="DTQ224" s="28"/>
      <c r="DTR224" s="32"/>
      <c r="DTS224" s="20"/>
      <c r="DTT224" s="18"/>
      <c r="DTU224" s="19"/>
      <c r="DTV224" s="28"/>
      <c r="DTW224" s="32"/>
      <c r="DTX224" s="20"/>
      <c r="DTY224" s="18"/>
      <c r="DTZ224" s="19"/>
      <c r="DUA224" s="28"/>
      <c r="DUB224" s="32"/>
      <c r="DUC224" s="20"/>
      <c r="DUD224" s="18"/>
      <c r="DUE224" s="19"/>
      <c r="DUF224" s="28"/>
      <c r="DUG224" s="32"/>
      <c r="DUH224" s="20"/>
      <c r="DUI224" s="18"/>
      <c r="DUJ224" s="19"/>
      <c r="DUK224" s="28"/>
      <c r="DUL224" s="32"/>
      <c r="DUM224" s="20"/>
      <c r="DUN224" s="18"/>
      <c r="DUO224" s="19"/>
      <c r="DUP224" s="28"/>
      <c r="DUQ224" s="32"/>
      <c r="DUR224" s="20"/>
      <c r="DUS224" s="18"/>
      <c r="DUT224" s="19"/>
      <c r="DUU224" s="28"/>
      <c r="DUV224" s="32"/>
      <c r="DUW224" s="20"/>
      <c r="DUX224" s="18"/>
      <c r="DUY224" s="19"/>
      <c r="DUZ224" s="28"/>
      <c r="DVA224" s="32"/>
      <c r="DVB224" s="20"/>
      <c r="DVC224" s="18"/>
      <c r="DVD224" s="19"/>
      <c r="DVE224" s="28"/>
      <c r="DVF224" s="32"/>
      <c r="DVG224" s="20"/>
      <c r="DVH224" s="18"/>
      <c r="DVI224" s="19"/>
      <c r="DVJ224" s="28"/>
      <c r="DVK224" s="32"/>
      <c r="DVL224" s="20"/>
      <c r="DVM224" s="18"/>
      <c r="DVN224" s="19"/>
      <c r="DVO224" s="28"/>
      <c r="DVP224" s="32"/>
      <c r="DVQ224" s="20"/>
      <c r="DVR224" s="18"/>
      <c r="DVS224" s="19"/>
      <c r="DVT224" s="28"/>
      <c r="DVU224" s="32"/>
      <c r="DVV224" s="20"/>
      <c r="DVW224" s="18"/>
      <c r="DVX224" s="19"/>
      <c r="DVY224" s="28"/>
      <c r="DVZ224" s="32"/>
      <c r="DWA224" s="20"/>
      <c r="DWB224" s="18"/>
      <c r="DWC224" s="19"/>
      <c r="DWD224" s="28"/>
      <c r="DWE224" s="32"/>
      <c r="DWF224" s="20"/>
      <c r="DWG224" s="18"/>
      <c r="DWH224" s="19"/>
      <c r="DWI224" s="28"/>
      <c r="DWJ224" s="32"/>
      <c r="DWK224" s="20"/>
      <c r="DWL224" s="18"/>
      <c r="DWM224" s="19"/>
      <c r="DWN224" s="28"/>
      <c r="DWO224" s="32"/>
      <c r="DWP224" s="20"/>
      <c r="DWQ224" s="18"/>
      <c r="DWR224" s="19"/>
      <c r="DWS224" s="28"/>
      <c r="DWT224" s="32"/>
      <c r="DWU224" s="20"/>
      <c r="DWV224" s="18"/>
      <c r="DWW224" s="19"/>
      <c r="DWX224" s="28"/>
      <c r="DWY224" s="32"/>
      <c r="DWZ224" s="20"/>
      <c r="DXA224" s="18"/>
      <c r="DXB224" s="19"/>
      <c r="DXC224" s="28"/>
      <c r="DXD224" s="32"/>
      <c r="DXE224" s="20"/>
      <c r="DXF224" s="18"/>
      <c r="DXG224" s="19"/>
      <c r="DXH224" s="28"/>
      <c r="DXI224" s="32"/>
      <c r="DXJ224" s="20"/>
      <c r="DXK224" s="18"/>
      <c r="DXL224" s="19"/>
      <c r="DXM224" s="28"/>
      <c r="DXN224" s="32"/>
      <c r="DXO224" s="20"/>
      <c r="DXP224" s="18"/>
      <c r="DXQ224" s="19"/>
      <c r="DXR224" s="28"/>
      <c r="DXS224" s="32"/>
      <c r="DXT224" s="20"/>
      <c r="DXU224" s="18"/>
      <c r="DXV224" s="19"/>
      <c r="DXW224" s="28"/>
      <c r="DXX224" s="32"/>
      <c r="DXY224" s="20"/>
      <c r="DXZ224" s="18"/>
      <c r="DYA224" s="19"/>
      <c r="DYB224" s="28"/>
      <c r="DYC224" s="32"/>
      <c r="DYD224" s="20"/>
      <c r="DYE224" s="18"/>
      <c r="DYF224" s="19"/>
      <c r="DYG224" s="28"/>
      <c r="DYH224" s="32"/>
      <c r="DYI224" s="20"/>
      <c r="DYJ224" s="18"/>
      <c r="DYK224" s="19"/>
      <c r="DYL224" s="28"/>
      <c r="DYM224" s="32"/>
      <c r="DYN224" s="20"/>
      <c r="DYO224" s="18"/>
      <c r="DYP224" s="19"/>
      <c r="DYQ224" s="28"/>
      <c r="DYR224" s="32"/>
      <c r="DYS224" s="20"/>
      <c r="DYT224" s="18"/>
      <c r="DYU224" s="19"/>
      <c r="DYV224" s="28"/>
      <c r="DYW224" s="32"/>
      <c r="DYX224" s="20"/>
      <c r="DYY224" s="18"/>
      <c r="DYZ224" s="19"/>
      <c r="DZA224" s="28"/>
      <c r="DZB224" s="32"/>
      <c r="DZC224" s="20"/>
      <c r="DZD224" s="18"/>
      <c r="DZE224" s="19"/>
      <c r="DZF224" s="28"/>
      <c r="DZG224" s="32"/>
      <c r="DZH224" s="20"/>
      <c r="DZI224" s="18"/>
      <c r="DZJ224" s="19"/>
      <c r="DZK224" s="28"/>
      <c r="DZL224" s="32"/>
      <c r="DZM224" s="20"/>
      <c r="DZN224" s="18"/>
      <c r="DZO224" s="19"/>
      <c r="DZP224" s="28"/>
      <c r="DZQ224" s="32"/>
      <c r="DZR224" s="20"/>
      <c r="DZS224" s="18"/>
      <c r="DZT224" s="19"/>
      <c r="DZU224" s="28"/>
      <c r="DZV224" s="32"/>
      <c r="DZW224" s="20"/>
      <c r="DZX224" s="18"/>
      <c r="DZY224" s="19"/>
      <c r="DZZ224" s="28"/>
      <c r="EAA224" s="32"/>
      <c r="EAB224" s="20"/>
      <c r="EAC224" s="18"/>
      <c r="EAD224" s="19"/>
      <c r="EAE224" s="28"/>
      <c r="EAF224" s="32"/>
      <c r="EAG224" s="20"/>
      <c r="EAH224" s="18"/>
      <c r="EAI224" s="19"/>
      <c r="EAJ224" s="28"/>
      <c r="EAK224" s="32"/>
      <c r="EAL224" s="20"/>
      <c r="EAM224" s="18"/>
      <c r="EAN224" s="19"/>
      <c r="EAO224" s="28"/>
      <c r="EAP224" s="32"/>
      <c r="EAQ224" s="20"/>
      <c r="EAR224" s="18"/>
      <c r="EAS224" s="19"/>
      <c r="EAT224" s="28"/>
      <c r="EAU224" s="32"/>
      <c r="EAV224" s="20"/>
      <c r="EAW224" s="18"/>
      <c r="EAX224" s="19"/>
      <c r="EAY224" s="28"/>
      <c r="EAZ224" s="32"/>
      <c r="EBA224" s="20"/>
      <c r="EBB224" s="18"/>
      <c r="EBC224" s="19"/>
      <c r="EBD224" s="28"/>
      <c r="EBE224" s="32"/>
      <c r="EBF224" s="20"/>
      <c r="EBG224" s="18"/>
      <c r="EBH224" s="19"/>
      <c r="EBI224" s="28"/>
      <c r="EBJ224" s="32"/>
      <c r="EBK224" s="20"/>
      <c r="EBL224" s="18"/>
      <c r="EBM224" s="19"/>
      <c r="EBN224" s="28"/>
      <c r="EBO224" s="32"/>
      <c r="EBP224" s="20"/>
      <c r="EBQ224" s="18"/>
      <c r="EBR224" s="19"/>
      <c r="EBS224" s="28"/>
      <c r="EBT224" s="32"/>
      <c r="EBU224" s="20"/>
      <c r="EBV224" s="18"/>
      <c r="EBW224" s="19"/>
      <c r="EBX224" s="28"/>
      <c r="EBY224" s="32"/>
      <c r="EBZ224" s="20"/>
      <c r="ECA224" s="18"/>
      <c r="ECB224" s="19"/>
      <c r="ECC224" s="28"/>
      <c r="ECD224" s="32"/>
      <c r="ECE224" s="20"/>
      <c r="ECF224" s="18"/>
      <c r="ECG224" s="19"/>
      <c r="ECH224" s="28"/>
      <c r="ECI224" s="32"/>
      <c r="ECJ224" s="20"/>
      <c r="ECK224" s="18"/>
      <c r="ECL224" s="19"/>
      <c r="ECM224" s="28"/>
      <c r="ECN224" s="32"/>
      <c r="ECO224" s="20"/>
      <c r="ECP224" s="18"/>
      <c r="ECQ224" s="19"/>
      <c r="ECR224" s="28"/>
      <c r="ECS224" s="32"/>
      <c r="ECT224" s="20"/>
      <c r="ECU224" s="18"/>
      <c r="ECV224" s="19"/>
      <c r="ECW224" s="28"/>
      <c r="ECX224" s="32"/>
      <c r="ECY224" s="20"/>
      <c r="ECZ224" s="18"/>
      <c r="EDA224" s="19"/>
      <c r="EDB224" s="28"/>
      <c r="EDC224" s="32"/>
      <c r="EDD224" s="20"/>
      <c r="EDE224" s="18"/>
      <c r="EDF224" s="19"/>
      <c r="EDG224" s="28"/>
      <c r="EDH224" s="32"/>
      <c r="EDI224" s="20"/>
      <c r="EDJ224" s="18"/>
      <c r="EDK224" s="19"/>
      <c r="EDL224" s="28"/>
      <c r="EDM224" s="32"/>
      <c r="EDN224" s="20"/>
      <c r="EDO224" s="18"/>
      <c r="EDP224" s="19"/>
      <c r="EDQ224" s="28"/>
      <c r="EDR224" s="32"/>
      <c r="EDS224" s="20"/>
      <c r="EDT224" s="18"/>
      <c r="EDU224" s="19"/>
      <c r="EDV224" s="28"/>
      <c r="EDW224" s="32"/>
      <c r="EDX224" s="20"/>
      <c r="EDY224" s="18"/>
      <c r="EDZ224" s="19"/>
      <c r="EEA224" s="28"/>
      <c r="EEB224" s="32"/>
      <c r="EEC224" s="20"/>
      <c r="EED224" s="18"/>
      <c r="EEE224" s="19"/>
      <c r="EEF224" s="28"/>
      <c r="EEG224" s="32"/>
      <c r="EEH224" s="20"/>
      <c r="EEI224" s="18"/>
      <c r="EEJ224" s="19"/>
      <c r="EEK224" s="28"/>
      <c r="EEL224" s="32"/>
      <c r="EEM224" s="20"/>
      <c r="EEN224" s="18"/>
      <c r="EEO224" s="19"/>
      <c r="EEP224" s="28"/>
      <c r="EEQ224" s="32"/>
      <c r="EER224" s="20"/>
      <c r="EES224" s="18"/>
      <c r="EET224" s="19"/>
      <c r="EEU224" s="28"/>
      <c r="EEV224" s="32"/>
      <c r="EEW224" s="20"/>
      <c r="EEX224" s="18"/>
      <c r="EEY224" s="19"/>
      <c r="EEZ224" s="28"/>
      <c r="EFA224" s="32"/>
      <c r="EFB224" s="20"/>
      <c r="EFC224" s="18"/>
      <c r="EFD224" s="19"/>
      <c r="EFE224" s="28"/>
      <c r="EFF224" s="32"/>
      <c r="EFG224" s="20"/>
      <c r="EFH224" s="18"/>
      <c r="EFI224" s="19"/>
      <c r="EFJ224" s="28"/>
      <c r="EFK224" s="32"/>
      <c r="EFL224" s="20"/>
      <c r="EFM224" s="18"/>
      <c r="EFN224" s="19"/>
      <c r="EFO224" s="28"/>
      <c r="EFP224" s="32"/>
      <c r="EFQ224" s="20"/>
      <c r="EFR224" s="18"/>
      <c r="EFS224" s="19"/>
      <c r="EFT224" s="28"/>
      <c r="EFU224" s="32"/>
      <c r="EFV224" s="20"/>
      <c r="EFW224" s="18"/>
      <c r="EFX224" s="19"/>
      <c r="EFY224" s="28"/>
      <c r="EFZ224" s="32"/>
      <c r="EGA224" s="20"/>
      <c r="EGB224" s="18"/>
      <c r="EGC224" s="19"/>
      <c r="EGD224" s="28"/>
      <c r="EGE224" s="32"/>
      <c r="EGF224" s="20"/>
      <c r="EGG224" s="18"/>
      <c r="EGH224" s="19"/>
      <c r="EGI224" s="28"/>
      <c r="EGJ224" s="32"/>
      <c r="EGK224" s="20"/>
      <c r="EGL224" s="18"/>
      <c r="EGM224" s="19"/>
      <c r="EGN224" s="28"/>
      <c r="EGO224" s="32"/>
      <c r="EGP224" s="20"/>
      <c r="EGQ224" s="18"/>
      <c r="EGR224" s="19"/>
      <c r="EGS224" s="28"/>
      <c r="EGT224" s="32"/>
      <c r="EGU224" s="20"/>
      <c r="EGV224" s="18"/>
      <c r="EGW224" s="19"/>
      <c r="EGX224" s="28"/>
      <c r="EGY224" s="32"/>
      <c r="EGZ224" s="20"/>
      <c r="EHA224" s="18"/>
      <c r="EHB224" s="19"/>
      <c r="EHC224" s="28"/>
      <c r="EHD224" s="32"/>
      <c r="EHE224" s="20"/>
      <c r="EHF224" s="18"/>
      <c r="EHG224" s="19"/>
      <c r="EHH224" s="28"/>
      <c r="EHI224" s="32"/>
      <c r="EHJ224" s="20"/>
      <c r="EHK224" s="18"/>
      <c r="EHL224" s="19"/>
      <c r="EHM224" s="28"/>
      <c r="EHN224" s="32"/>
      <c r="EHO224" s="20"/>
      <c r="EHP224" s="18"/>
      <c r="EHQ224" s="19"/>
      <c r="EHR224" s="28"/>
      <c r="EHS224" s="32"/>
      <c r="EHT224" s="20"/>
      <c r="EHU224" s="18"/>
      <c r="EHV224" s="19"/>
      <c r="EHW224" s="28"/>
      <c r="EHX224" s="32"/>
      <c r="EHY224" s="20"/>
      <c r="EHZ224" s="18"/>
      <c r="EIA224" s="19"/>
      <c r="EIB224" s="28"/>
      <c r="EIC224" s="32"/>
      <c r="EID224" s="20"/>
      <c r="EIE224" s="18"/>
      <c r="EIF224" s="19"/>
      <c r="EIG224" s="28"/>
      <c r="EIH224" s="32"/>
      <c r="EII224" s="20"/>
      <c r="EIJ224" s="18"/>
      <c r="EIK224" s="19"/>
      <c r="EIL224" s="28"/>
      <c r="EIM224" s="32"/>
      <c r="EIN224" s="20"/>
      <c r="EIO224" s="18"/>
      <c r="EIP224" s="19"/>
      <c r="EIQ224" s="28"/>
      <c r="EIR224" s="32"/>
      <c r="EIS224" s="20"/>
      <c r="EIT224" s="18"/>
      <c r="EIU224" s="19"/>
      <c r="EIV224" s="28"/>
      <c r="EIW224" s="32"/>
      <c r="EIX224" s="20"/>
      <c r="EIY224" s="18"/>
      <c r="EIZ224" s="19"/>
      <c r="EJA224" s="28"/>
      <c r="EJB224" s="32"/>
      <c r="EJC224" s="20"/>
      <c r="EJD224" s="18"/>
      <c r="EJE224" s="19"/>
      <c r="EJF224" s="28"/>
      <c r="EJG224" s="32"/>
      <c r="EJH224" s="20"/>
      <c r="EJI224" s="18"/>
      <c r="EJJ224" s="19"/>
      <c r="EJK224" s="28"/>
      <c r="EJL224" s="32"/>
      <c r="EJM224" s="20"/>
      <c r="EJN224" s="18"/>
      <c r="EJO224" s="19"/>
      <c r="EJP224" s="28"/>
      <c r="EJQ224" s="32"/>
      <c r="EJR224" s="20"/>
      <c r="EJS224" s="18"/>
      <c r="EJT224" s="19"/>
      <c r="EJU224" s="28"/>
      <c r="EJV224" s="32"/>
      <c r="EJW224" s="20"/>
      <c r="EJX224" s="18"/>
      <c r="EJY224" s="19"/>
      <c r="EJZ224" s="28"/>
      <c r="EKA224" s="32"/>
      <c r="EKB224" s="20"/>
      <c r="EKC224" s="18"/>
      <c r="EKD224" s="19"/>
      <c r="EKE224" s="28"/>
      <c r="EKF224" s="32"/>
      <c r="EKG224" s="20"/>
      <c r="EKH224" s="18"/>
      <c r="EKI224" s="19"/>
      <c r="EKJ224" s="28"/>
      <c r="EKK224" s="32"/>
      <c r="EKL224" s="20"/>
      <c r="EKM224" s="18"/>
      <c r="EKN224" s="19"/>
      <c r="EKO224" s="28"/>
      <c r="EKP224" s="32"/>
      <c r="EKQ224" s="20"/>
      <c r="EKR224" s="18"/>
      <c r="EKS224" s="19"/>
      <c r="EKT224" s="28"/>
      <c r="EKU224" s="32"/>
      <c r="EKV224" s="20"/>
      <c r="EKW224" s="18"/>
      <c r="EKX224" s="19"/>
      <c r="EKY224" s="28"/>
      <c r="EKZ224" s="32"/>
      <c r="ELA224" s="20"/>
      <c r="ELB224" s="18"/>
      <c r="ELC224" s="19"/>
      <c r="ELD224" s="28"/>
      <c r="ELE224" s="32"/>
      <c r="ELF224" s="20"/>
      <c r="ELG224" s="18"/>
      <c r="ELH224" s="19"/>
      <c r="ELI224" s="28"/>
      <c r="ELJ224" s="32"/>
      <c r="ELK224" s="20"/>
      <c r="ELL224" s="18"/>
      <c r="ELM224" s="19"/>
      <c r="ELN224" s="28"/>
      <c r="ELO224" s="32"/>
      <c r="ELP224" s="20"/>
      <c r="ELQ224" s="18"/>
      <c r="ELR224" s="19"/>
      <c r="ELS224" s="28"/>
      <c r="ELT224" s="32"/>
      <c r="ELU224" s="20"/>
      <c r="ELV224" s="18"/>
      <c r="ELW224" s="19"/>
      <c r="ELX224" s="28"/>
      <c r="ELY224" s="32"/>
      <c r="ELZ224" s="20"/>
      <c r="EMA224" s="18"/>
      <c r="EMB224" s="19"/>
      <c r="EMC224" s="28"/>
      <c r="EMD224" s="32"/>
      <c r="EME224" s="20"/>
      <c r="EMF224" s="18"/>
      <c r="EMG224" s="19"/>
      <c r="EMH224" s="28"/>
      <c r="EMI224" s="32"/>
      <c r="EMJ224" s="20"/>
      <c r="EMK224" s="18"/>
      <c r="EML224" s="19"/>
      <c r="EMM224" s="28"/>
      <c r="EMN224" s="32"/>
      <c r="EMO224" s="20"/>
      <c r="EMP224" s="18"/>
      <c r="EMQ224" s="19"/>
      <c r="EMR224" s="28"/>
      <c r="EMS224" s="32"/>
      <c r="EMT224" s="20"/>
      <c r="EMU224" s="18"/>
      <c r="EMV224" s="19"/>
      <c r="EMW224" s="28"/>
      <c r="EMX224" s="32"/>
      <c r="EMY224" s="20"/>
      <c r="EMZ224" s="18"/>
      <c r="ENA224" s="19"/>
      <c r="ENB224" s="28"/>
      <c r="ENC224" s="32"/>
      <c r="END224" s="20"/>
      <c r="ENE224" s="18"/>
      <c r="ENF224" s="19"/>
      <c r="ENG224" s="28"/>
      <c r="ENH224" s="32"/>
      <c r="ENI224" s="20"/>
      <c r="ENJ224" s="18"/>
      <c r="ENK224" s="19"/>
      <c r="ENL224" s="28"/>
      <c r="ENM224" s="32"/>
      <c r="ENN224" s="20"/>
      <c r="ENO224" s="18"/>
      <c r="ENP224" s="19"/>
      <c r="ENQ224" s="28"/>
      <c r="ENR224" s="32"/>
      <c r="ENS224" s="20"/>
      <c r="ENT224" s="18"/>
      <c r="ENU224" s="19"/>
      <c r="ENV224" s="28"/>
      <c r="ENW224" s="32"/>
      <c r="ENX224" s="20"/>
      <c r="ENY224" s="18"/>
      <c r="ENZ224" s="19"/>
      <c r="EOA224" s="28"/>
      <c r="EOB224" s="32"/>
      <c r="EOC224" s="20"/>
      <c r="EOD224" s="18"/>
      <c r="EOE224" s="19"/>
      <c r="EOF224" s="28"/>
      <c r="EOG224" s="32"/>
      <c r="EOH224" s="20"/>
      <c r="EOI224" s="18"/>
      <c r="EOJ224" s="19"/>
      <c r="EOK224" s="28"/>
      <c r="EOL224" s="32"/>
      <c r="EOM224" s="20"/>
      <c r="EON224" s="18"/>
      <c r="EOO224" s="19"/>
      <c r="EOP224" s="28"/>
      <c r="EOQ224" s="32"/>
      <c r="EOR224" s="20"/>
      <c r="EOS224" s="18"/>
      <c r="EOT224" s="19"/>
      <c r="EOU224" s="28"/>
      <c r="EOV224" s="32"/>
      <c r="EOW224" s="20"/>
      <c r="EOX224" s="18"/>
      <c r="EOY224" s="19"/>
      <c r="EOZ224" s="28"/>
      <c r="EPA224" s="32"/>
      <c r="EPB224" s="20"/>
      <c r="EPC224" s="18"/>
      <c r="EPD224" s="19"/>
      <c r="EPE224" s="28"/>
      <c r="EPF224" s="32"/>
      <c r="EPG224" s="20"/>
      <c r="EPH224" s="18"/>
      <c r="EPI224" s="19"/>
      <c r="EPJ224" s="28"/>
      <c r="EPK224" s="32"/>
      <c r="EPL224" s="20"/>
      <c r="EPM224" s="18"/>
      <c r="EPN224" s="19"/>
      <c r="EPO224" s="28"/>
      <c r="EPP224" s="32"/>
      <c r="EPQ224" s="20"/>
      <c r="EPR224" s="18"/>
      <c r="EPS224" s="19"/>
      <c r="EPT224" s="28"/>
      <c r="EPU224" s="32"/>
      <c r="EPV224" s="20"/>
      <c r="EPW224" s="18"/>
      <c r="EPX224" s="19"/>
      <c r="EPY224" s="28"/>
      <c r="EPZ224" s="32"/>
      <c r="EQA224" s="20"/>
      <c r="EQB224" s="18"/>
      <c r="EQC224" s="19"/>
      <c r="EQD224" s="28"/>
      <c r="EQE224" s="32"/>
      <c r="EQF224" s="20"/>
      <c r="EQG224" s="18"/>
      <c r="EQH224" s="19"/>
      <c r="EQI224" s="28"/>
      <c r="EQJ224" s="32"/>
      <c r="EQK224" s="20"/>
      <c r="EQL224" s="18"/>
      <c r="EQM224" s="19"/>
      <c r="EQN224" s="28"/>
      <c r="EQO224" s="32"/>
      <c r="EQP224" s="20"/>
      <c r="EQQ224" s="18"/>
      <c r="EQR224" s="19"/>
      <c r="EQS224" s="28"/>
      <c r="EQT224" s="32"/>
      <c r="EQU224" s="20"/>
      <c r="EQV224" s="18"/>
      <c r="EQW224" s="19"/>
      <c r="EQX224" s="28"/>
      <c r="EQY224" s="32"/>
      <c r="EQZ224" s="20"/>
      <c r="ERA224" s="18"/>
      <c r="ERB224" s="19"/>
      <c r="ERC224" s="28"/>
      <c r="ERD224" s="32"/>
      <c r="ERE224" s="20"/>
      <c r="ERF224" s="18"/>
      <c r="ERG224" s="19"/>
      <c r="ERH224" s="28"/>
      <c r="ERI224" s="32"/>
      <c r="ERJ224" s="20"/>
      <c r="ERK224" s="18"/>
      <c r="ERL224" s="19"/>
      <c r="ERM224" s="28"/>
      <c r="ERN224" s="32"/>
      <c r="ERO224" s="20"/>
      <c r="ERP224" s="18"/>
      <c r="ERQ224" s="19"/>
      <c r="ERR224" s="28"/>
      <c r="ERS224" s="32"/>
      <c r="ERT224" s="20"/>
      <c r="ERU224" s="18"/>
      <c r="ERV224" s="19"/>
      <c r="ERW224" s="28"/>
      <c r="ERX224" s="32"/>
      <c r="ERY224" s="20"/>
      <c r="ERZ224" s="18"/>
      <c r="ESA224" s="19"/>
      <c r="ESB224" s="28"/>
      <c r="ESC224" s="32"/>
      <c r="ESD224" s="20"/>
      <c r="ESE224" s="18"/>
      <c r="ESF224" s="19"/>
      <c r="ESG224" s="28"/>
      <c r="ESH224" s="32"/>
      <c r="ESI224" s="20"/>
      <c r="ESJ224" s="18"/>
      <c r="ESK224" s="19"/>
      <c r="ESL224" s="28"/>
      <c r="ESM224" s="32"/>
      <c r="ESN224" s="20"/>
      <c r="ESO224" s="18"/>
      <c r="ESP224" s="19"/>
      <c r="ESQ224" s="28"/>
      <c r="ESR224" s="32"/>
      <c r="ESS224" s="20"/>
      <c r="EST224" s="18"/>
      <c r="ESU224" s="19"/>
      <c r="ESV224" s="28"/>
      <c r="ESW224" s="32"/>
      <c r="ESX224" s="20"/>
      <c r="ESY224" s="18"/>
      <c r="ESZ224" s="19"/>
      <c r="ETA224" s="28"/>
      <c r="ETB224" s="32"/>
      <c r="ETC224" s="20"/>
      <c r="ETD224" s="18"/>
      <c r="ETE224" s="19"/>
      <c r="ETF224" s="28"/>
      <c r="ETG224" s="32"/>
      <c r="ETH224" s="20"/>
      <c r="ETI224" s="18"/>
      <c r="ETJ224" s="19"/>
      <c r="ETK224" s="28"/>
      <c r="ETL224" s="32"/>
      <c r="ETM224" s="20"/>
      <c r="ETN224" s="18"/>
      <c r="ETO224" s="19"/>
      <c r="ETP224" s="28"/>
      <c r="ETQ224" s="32"/>
      <c r="ETR224" s="20"/>
      <c r="ETS224" s="18"/>
      <c r="ETT224" s="19"/>
      <c r="ETU224" s="28"/>
      <c r="ETV224" s="32"/>
      <c r="ETW224" s="20"/>
      <c r="ETX224" s="18"/>
      <c r="ETY224" s="19"/>
      <c r="ETZ224" s="28"/>
      <c r="EUA224" s="32"/>
      <c r="EUB224" s="20"/>
      <c r="EUC224" s="18"/>
      <c r="EUD224" s="19"/>
      <c r="EUE224" s="28"/>
      <c r="EUF224" s="32"/>
      <c r="EUG224" s="20"/>
      <c r="EUH224" s="18"/>
      <c r="EUI224" s="19"/>
      <c r="EUJ224" s="28"/>
      <c r="EUK224" s="32"/>
      <c r="EUL224" s="20"/>
      <c r="EUM224" s="18"/>
      <c r="EUN224" s="19"/>
      <c r="EUO224" s="28"/>
      <c r="EUP224" s="32"/>
      <c r="EUQ224" s="20"/>
      <c r="EUR224" s="18"/>
      <c r="EUS224" s="19"/>
      <c r="EUT224" s="28"/>
      <c r="EUU224" s="32"/>
      <c r="EUV224" s="20"/>
      <c r="EUW224" s="18"/>
      <c r="EUX224" s="19"/>
      <c r="EUY224" s="28"/>
      <c r="EUZ224" s="32"/>
      <c r="EVA224" s="20"/>
      <c r="EVB224" s="18"/>
      <c r="EVC224" s="19"/>
      <c r="EVD224" s="28"/>
      <c r="EVE224" s="32"/>
      <c r="EVF224" s="20"/>
      <c r="EVG224" s="18"/>
      <c r="EVH224" s="19"/>
      <c r="EVI224" s="28"/>
      <c r="EVJ224" s="32"/>
      <c r="EVK224" s="20"/>
      <c r="EVL224" s="18"/>
      <c r="EVM224" s="19"/>
      <c r="EVN224" s="28"/>
      <c r="EVO224" s="32"/>
      <c r="EVP224" s="20"/>
      <c r="EVQ224" s="18"/>
      <c r="EVR224" s="19"/>
      <c r="EVS224" s="28"/>
      <c r="EVT224" s="32"/>
      <c r="EVU224" s="20"/>
      <c r="EVV224" s="18"/>
      <c r="EVW224" s="19"/>
      <c r="EVX224" s="28"/>
      <c r="EVY224" s="32"/>
      <c r="EVZ224" s="20"/>
      <c r="EWA224" s="18"/>
      <c r="EWB224" s="19"/>
      <c r="EWC224" s="28"/>
      <c r="EWD224" s="32"/>
      <c r="EWE224" s="20"/>
      <c r="EWF224" s="18"/>
      <c r="EWG224" s="19"/>
      <c r="EWH224" s="28"/>
      <c r="EWI224" s="32"/>
      <c r="EWJ224" s="20"/>
      <c r="EWK224" s="18"/>
      <c r="EWL224" s="19"/>
      <c r="EWM224" s="28"/>
      <c r="EWN224" s="32"/>
      <c r="EWO224" s="20"/>
      <c r="EWP224" s="18"/>
      <c r="EWQ224" s="19"/>
      <c r="EWR224" s="28"/>
      <c r="EWS224" s="32"/>
      <c r="EWT224" s="20"/>
      <c r="EWU224" s="18"/>
      <c r="EWV224" s="19"/>
      <c r="EWW224" s="28"/>
      <c r="EWX224" s="32"/>
      <c r="EWY224" s="20"/>
      <c r="EWZ224" s="18"/>
      <c r="EXA224" s="19"/>
      <c r="EXB224" s="28"/>
      <c r="EXC224" s="32"/>
      <c r="EXD224" s="20"/>
      <c r="EXE224" s="18"/>
      <c r="EXF224" s="19"/>
      <c r="EXG224" s="28"/>
      <c r="EXH224" s="32"/>
      <c r="EXI224" s="20"/>
      <c r="EXJ224" s="18"/>
      <c r="EXK224" s="19"/>
      <c r="EXL224" s="28"/>
      <c r="EXM224" s="32"/>
      <c r="EXN224" s="20"/>
      <c r="EXO224" s="18"/>
      <c r="EXP224" s="19"/>
      <c r="EXQ224" s="28"/>
      <c r="EXR224" s="32"/>
      <c r="EXS224" s="20"/>
      <c r="EXT224" s="18"/>
      <c r="EXU224" s="19"/>
      <c r="EXV224" s="28"/>
      <c r="EXW224" s="32"/>
      <c r="EXX224" s="20"/>
      <c r="EXY224" s="18"/>
      <c r="EXZ224" s="19"/>
      <c r="EYA224" s="28"/>
      <c r="EYB224" s="32"/>
      <c r="EYC224" s="20"/>
      <c r="EYD224" s="18"/>
      <c r="EYE224" s="19"/>
      <c r="EYF224" s="28"/>
      <c r="EYG224" s="32"/>
      <c r="EYH224" s="20"/>
      <c r="EYI224" s="18"/>
      <c r="EYJ224" s="19"/>
      <c r="EYK224" s="28"/>
      <c r="EYL224" s="32"/>
      <c r="EYM224" s="20"/>
      <c r="EYN224" s="18"/>
      <c r="EYO224" s="19"/>
      <c r="EYP224" s="28"/>
      <c r="EYQ224" s="32"/>
      <c r="EYR224" s="20"/>
      <c r="EYS224" s="18"/>
      <c r="EYT224" s="19"/>
      <c r="EYU224" s="28"/>
      <c r="EYV224" s="32"/>
      <c r="EYW224" s="20"/>
      <c r="EYX224" s="18"/>
      <c r="EYY224" s="19"/>
      <c r="EYZ224" s="28"/>
      <c r="EZA224" s="32"/>
      <c r="EZB224" s="20"/>
      <c r="EZC224" s="18"/>
      <c r="EZD224" s="19"/>
      <c r="EZE224" s="28"/>
      <c r="EZF224" s="32"/>
      <c r="EZG224" s="20"/>
      <c r="EZH224" s="18"/>
      <c r="EZI224" s="19"/>
      <c r="EZJ224" s="28"/>
      <c r="EZK224" s="32"/>
      <c r="EZL224" s="20"/>
      <c r="EZM224" s="18"/>
      <c r="EZN224" s="19"/>
      <c r="EZO224" s="28"/>
      <c r="EZP224" s="32"/>
      <c r="EZQ224" s="20"/>
      <c r="EZR224" s="18"/>
      <c r="EZS224" s="19"/>
      <c r="EZT224" s="28"/>
      <c r="EZU224" s="32"/>
      <c r="EZV224" s="20"/>
      <c r="EZW224" s="18"/>
      <c r="EZX224" s="19"/>
      <c r="EZY224" s="28"/>
      <c r="EZZ224" s="32"/>
      <c r="FAA224" s="20"/>
      <c r="FAB224" s="18"/>
      <c r="FAC224" s="19"/>
      <c r="FAD224" s="28"/>
      <c r="FAE224" s="32"/>
      <c r="FAF224" s="20"/>
      <c r="FAG224" s="18"/>
      <c r="FAH224" s="19"/>
      <c r="FAI224" s="28"/>
      <c r="FAJ224" s="32"/>
      <c r="FAK224" s="20"/>
      <c r="FAL224" s="18"/>
      <c r="FAM224" s="19"/>
      <c r="FAN224" s="28"/>
      <c r="FAO224" s="32"/>
      <c r="FAP224" s="20"/>
      <c r="FAQ224" s="18"/>
      <c r="FAR224" s="19"/>
      <c r="FAS224" s="28"/>
      <c r="FAT224" s="32"/>
      <c r="FAU224" s="20"/>
      <c r="FAV224" s="18"/>
      <c r="FAW224" s="19"/>
      <c r="FAX224" s="28"/>
      <c r="FAY224" s="32"/>
      <c r="FAZ224" s="20"/>
      <c r="FBA224" s="18"/>
      <c r="FBB224" s="19"/>
      <c r="FBC224" s="28"/>
      <c r="FBD224" s="32"/>
      <c r="FBE224" s="20"/>
      <c r="FBF224" s="18"/>
      <c r="FBG224" s="19"/>
      <c r="FBH224" s="28"/>
      <c r="FBI224" s="32"/>
      <c r="FBJ224" s="20"/>
      <c r="FBK224" s="18"/>
      <c r="FBL224" s="19"/>
      <c r="FBM224" s="28"/>
      <c r="FBN224" s="32"/>
      <c r="FBO224" s="20"/>
      <c r="FBP224" s="18"/>
      <c r="FBQ224" s="19"/>
      <c r="FBR224" s="28"/>
      <c r="FBS224" s="32"/>
      <c r="FBT224" s="20"/>
      <c r="FBU224" s="18"/>
      <c r="FBV224" s="19"/>
      <c r="FBW224" s="28"/>
      <c r="FBX224" s="32"/>
      <c r="FBY224" s="20"/>
      <c r="FBZ224" s="18"/>
      <c r="FCA224" s="19"/>
      <c r="FCB224" s="28"/>
      <c r="FCC224" s="32"/>
      <c r="FCD224" s="20"/>
      <c r="FCE224" s="18"/>
      <c r="FCF224" s="19"/>
      <c r="FCG224" s="28"/>
      <c r="FCH224" s="32"/>
      <c r="FCI224" s="20"/>
      <c r="FCJ224" s="18"/>
      <c r="FCK224" s="19"/>
      <c r="FCL224" s="28"/>
      <c r="FCM224" s="32"/>
      <c r="FCN224" s="20"/>
      <c r="FCO224" s="18"/>
      <c r="FCP224" s="19"/>
      <c r="FCQ224" s="28"/>
      <c r="FCR224" s="32"/>
      <c r="FCS224" s="20"/>
      <c r="FCT224" s="18"/>
      <c r="FCU224" s="19"/>
      <c r="FCV224" s="28"/>
      <c r="FCW224" s="32"/>
      <c r="FCX224" s="20"/>
      <c r="FCY224" s="18"/>
      <c r="FCZ224" s="19"/>
      <c r="FDA224" s="28"/>
      <c r="FDB224" s="32"/>
      <c r="FDC224" s="20"/>
      <c r="FDD224" s="18"/>
      <c r="FDE224" s="19"/>
      <c r="FDF224" s="28"/>
      <c r="FDG224" s="32"/>
      <c r="FDH224" s="20"/>
      <c r="FDI224" s="18"/>
      <c r="FDJ224" s="19"/>
      <c r="FDK224" s="28"/>
      <c r="FDL224" s="32"/>
      <c r="FDM224" s="20"/>
      <c r="FDN224" s="18"/>
      <c r="FDO224" s="19"/>
      <c r="FDP224" s="28"/>
      <c r="FDQ224" s="32"/>
      <c r="FDR224" s="20"/>
      <c r="FDS224" s="18"/>
      <c r="FDT224" s="19"/>
      <c r="FDU224" s="28"/>
      <c r="FDV224" s="32"/>
      <c r="FDW224" s="20"/>
      <c r="FDX224" s="18"/>
      <c r="FDY224" s="19"/>
      <c r="FDZ224" s="28"/>
      <c r="FEA224" s="32"/>
      <c r="FEB224" s="20"/>
      <c r="FEC224" s="18"/>
      <c r="FED224" s="19"/>
      <c r="FEE224" s="28"/>
      <c r="FEF224" s="32"/>
      <c r="FEG224" s="20"/>
      <c r="FEH224" s="18"/>
      <c r="FEI224" s="19"/>
      <c r="FEJ224" s="28"/>
      <c r="FEK224" s="32"/>
      <c r="FEL224" s="20"/>
      <c r="FEM224" s="18"/>
      <c r="FEN224" s="19"/>
      <c r="FEO224" s="28"/>
      <c r="FEP224" s="32"/>
      <c r="FEQ224" s="20"/>
      <c r="FER224" s="18"/>
      <c r="FES224" s="19"/>
      <c r="FET224" s="28"/>
      <c r="FEU224" s="32"/>
      <c r="FEV224" s="20"/>
      <c r="FEW224" s="18"/>
      <c r="FEX224" s="19"/>
      <c r="FEY224" s="28"/>
      <c r="FEZ224" s="32"/>
      <c r="FFA224" s="20"/>
      <c r="FFB224" s="18"/>
      <c r="FFC224" s="19"/>
      <c r="FFD224" s="28"/>
      <c r="FFE224" s="32"/>
      <c r="FFF224" s="20"/>
      <c r="FFG224" s="18"/>
      <c r="FFH224" s="19"/>
      <c r="FFI224" s="28"/>
      <c r="FFJ224" s="32"/>
      <c r="FFK224" s="20"/>
      <c r="FFL224" s="18"/>
      <c r="FFM224" s="19"/>
      <c r="FFN224" s="28"/>
      <c r="FFO224" s="32"/>
      <c r="FFP224" s="20"/>
      <c r="FFQ224" s="18"/>
      <c r="FFR224" s="19"/>
      <c r="FFS224" s="28"/>
      <c r="FFT224" s="32"/>
      <c r="FFU224" s="20"/>
      <c r="FFV224" s="18"/>
      <c r="FFW224" s="19"/>
      <c r="FFX224" s="28"/>
      <c r="FFY224" s="32"/>
      <c r="FFZ224" s="20"/>
      <c r="FGA224" s="18"/>
      <c r="FGB224" s="19"/>
      <c r="FGC224" s="28"/>
      <c r="FGD224" s="32"/>
      <c r="FGE224" s="20"/>
      <c r="FGF224" s="18"/>
      <c r="FGG224" s="19"/>
      <c r="FGH224" s="28"/>
      <c r="FGI224" s="32"/>
      <c r="FGJ224" s="20"/>
      <c r="FGK224" s="18"/>
      <c r="FGL224" s="19"/>
      <c r="FGM224" s="28"/>
      <c r="FGN224" s="32"/>
      <c r="FGO224" s="20"/>
      <c r="FGP224" s="18"/>
      <c r="FGQ224" s="19"/>
      <c r="FGR224" s="28"/>
      <c r="FGS224" s="32"/>
      <c r="FGT224" s="20"/>
      <c r="FGU224" s="18"/>
      <c r="FGV224" s="19"/>
      <c r="FGW224" s="28"/>
      <c r="FGX224" s="32"/>
      <c r="FGY224" s="20"/>
      <c r="FGZ224" s="18"/>
      <c r="FHA224" s="19"/>
      <c r="FHB224" s="28"/>
      <c r="FHC224" s="32"/>
      <c r="FHD224" s="20"/>
      <c r="FHE224" s="18"/>
      <c r="FHF224" s="19"/>
      <c r="FHG224" s="28"/>
      <c r="FHH224" s="32"/>
      <c r="FHI224" s="20"/>
      <c r="FHJ224" s="18"/>
      <c r="FHK224" s="19"/>
      <c r="FHL224" s="28"/>
      <c r="FHM224" s="32"/>
      <c r="FHN224" s="20"/>
      <c r="FHO224" s="18"/>
      <c r="FHP224" s="19"/>
      <c r="FHQ224" s="28"/>
      <c r="FHR224" s="32"/>
      <c r="FHS224" s="20"/>
      <c r="FHT224" s="18"/>
      <c r="FHU224" s="19"/>
      <c r="FHV224" s="28"/>
      <c r="FHW224" s="32"/>
      <c r="FHX224" s="20"/>
      <c r="FHY224" s="18"/>
      <c r="FHZ224" s="19"/>
      <c r="FIA224" s="28"/>
      <c r="FIB224" s="32"/>
      <c r="FIC224" s="20"/>
      <c r="FID224" s="18"/>
      <c r="FIE224" s="19"/>
      <c r="FIF224" s="28"/>
      <c r="FIG224" s="32"/>
      <c r="FIH224" s="20"/>
      <c r="FII224" s="18"/>
      <c r="FIJ224" s="19"/>
      <c r="FIK224" s="28"/>
      <c r="FIL224" s="32"/>
      <c r="FIM224" s="20"/>
      <c r="FIN224" s="18"/>
      <c r="FIO224" s="19"/>
      <c r="FIP224" s="28"/>
      <c r="FIQ224" s="32"/>
      <c r="FIR224" s="20"/>
      <c r="FIS224" s="18"/>
      <c r="FIT224" s="19"/>
      <c r="FIU224" s="28"/>
      <c r="FIV224" s="32"/>
      <c r="FIW224" s="20"/>
      <c r="FIX224" s="18"/>
      <c r="FIY224" s="19"/>
      <c r="FIZ224" s="28"/>
      <c r="FJA224" s="32"/>
      <c r="FJB224" s="20"/>
      <c r="FJC224" s="18"/>
      <c r="FJD224" s="19"/>
      <c r="FJE224" s="28"/>
      <c r="FJF224" s="32"/>
      <c r="FJG224" s="20"/>
      <c r="FJH224" s="18"/>
      <c r="FJI224" s="19"/>
      <c r="FJJ224" s="28"/>
      <c r="FJK224" s="32"/>
      <c r="FJL224" s="20"/>
      <c r="FJM224" s="18"/>
      <c r="FJN224" s="19"/>
      <c r="FJO224" s="28"/>
      <c r="FJP224" s="32"/>
      <c r="FJQ224" s="20"/>
      <c r="FJR224" s="18"/>
      <c r="FJS224" s="19"/>
      <c r="FJT224" s="28"/>
      <c r="FJU224" s="32"/>
      <c r="FJV224" s="20"/>
      <c r="FJW224" s="18"/>
      <c r="FJX224" s="19"/>
      <c r="FJY224" s="28"/>
      <c r="FJZ224" s="32"/>
      <c r="FKA224" s="20"/>
      <c r="FKB224" s="18"/>
      <c r="FKC224" s="19"/>
      <c r="FKD224" s="28"/>
      <c r="FKE224" s="32"/>
      <c r="FKF224" s="20"/>
      <c r="FKG224" s="18"/>
      <c r="FKH224" s="19"/>
      <c r="FKI224" s="28"/>
      <c r="FKJ224" s="32"/>
      <c r="FKK224" s="20"/>
      <c r="FKL224" s="18"/>
      <c r="FKM224" s="19"/>
      <c r="FKN224" s="28"/>
      <c r="FKO224" s="32"/>
      <c r="FKP224" s="20"/>
      <c r="FKQ224" s="18"/>
      <c r="FKR224" s="19"/>
      <c r="FKS224" s="28"/>
      <c r="FKT224" s="32"/>
      <c r="FKU224" s="20"/>
      <c r="FKV224" s="18"/>
      <c r="FKW224" s="19"/>
      <c r="FKX224" s="28"/>
      <c r="FKY224" s="32"/>
      <c r="FKZ224" s="20"/>
      <c r="FLA224" s="18"/>
      <c r="FLB224" s="19"/>
      <c r="FLC224" s="28"/>
      <c r="FLD224" s="32"/>
      <c r="FLE224" s="20"/>
      <c r="FLF224" s="18"/>
      <c r="FLG224" s="19"/>
      <c r="FLH224" s="28"/>
      <c r="FLI224" s="32"/>
      <c r="FLJ224" s="20"/>
      <c r="FLK224" s="18"/>
      <c r="FLL224" s="19"/>
      <c r="FLM224" s="28"/>
      <c r="FLN224" s="32"/>
      <c r="FLO224" s="20"/>
      <c r="FLP224" s="18"/>
      <c r="FLQ224" s="19"/>
      <c r="FLR224" s="28"/>
      <c r="FLS224" s="32"/>
      <c r="FLT224" s="20"/>
      <c r="FLU224" s="18"/>
      <c r="FLV224" s="19"/>
      <c r="FLW224" s="28"/>
      <c r="FLX224" s="32"/>
      <c r="FLY224" s="20"/>
      <c r="FLZ224" s="18"/>
      <c r="FMA224" s="19"/>
      <c r="FMB224" s="28"/>
      <c r="FMC224" s="32"/>
      <c r="FMD224" s="20"/>
      <c r="FME224" s="18"/>
      <c r="FMF224" s="19"/>
      <c r="FMG224" s="28"/>
      <c r="FMH224" s="32"/>
      <c r="FMI224" s="20"/>
      <c r="FMJ224" s="18"/>
      <c r="FMK224" s="19"/>
      <c r="FML224" s="28"/>
      <c r="FMM224" s="32"/>
      <c r="FMN224" s="20"/>
      <c r="FMO224" s="18"/>
      <c r="FMP224" s="19"/>
      <c r="FMQ224" s="28"/>
      <c r="FMR224" s="32"/>
      <c r="FMS224" s="20"/>
      <c r="FMT224" s="18"/>
      <c r="FMU224" s="19"/>
      <c r="FMV224" s="28"/>
      <c r="FMW224" s="32"/>
      <c r="FMX224" s="20"/>
      <c r="FMY224" s="18"/>
      <c r="FMZ224" s="19"/>
      <c r="FNA224" s="28"/>
      <c r="FNB224" s="32"/>
      <c r="FNC224" s="20"/>
      <c r="FND224" s="18"/>
      <c r="FNE224" s="19"/>
      <c r="FNF224" s="28"/>
      <c r="FNG224" s="32"/>
      <c r="FNH224" s="20"/>
      <c r="FNI224" s="18"/>
      <c r="FNJ224" s="19"/>
      <c r="FNK224" s="28"/>
      <c r="FNL224" s="32"/>
      <c r="FNM224" s="20"/>
      <c r="FNN224" s="18"/>
      <c r="FNO224" s="19"/>
      <c r="FNP224" s="28"/>
      <c r="FNQ224" s="32"/>
      <c r="FNR224" s="20"/>
      <c r="FNS224" s="18"/>
      <c r="FNT224" s="19"/>
      <c r="FNU224" s="28"/>
      <c r="FNV224" s="32"/>
      <c r="FNW224" s="20"/>
      <c r="FNX224" s="18"/>
      <c r="FNY224" s="19"/>
      <c r="FNZ224" s="28"/>
      <c r="FOA224" s="32"/>
      <c r="FOB224" s="20"/>
      <c r="FOC224" s="18"/>
      <c r="FOD224" s="19"/>
      <c r="FOE224" s="28"/>
      <c r="FOF224" s="32"/>
      <c r="FOG224" s="20"/>
      <c r="FOH224" s="18"/>
      <c r="FOI224" s="19"/>
      <c r="FOJ224" s="28"/>
      <c r="FOK224" s="32"/>
      <c r="FOL224" s="20"/>
      <c r="FOM224" s="18"/>
      <c r="FON224" s="19"/>
      <c r="FOO224" s="28"/>
      <c r="FOP224" s="32"/>
      <c r="FOQ224" s="20"/>
      <c r="FOR224" s="18"/>
      <c r="FOS224" s="19"/>
      <c r="FOT224" s="28"/>
      <c r="FOU224" s="32"/>
      <c r="FOV224" s="20"/>
      <c r="FOW224" s="18"/>
      <c r="FOX224" s="19"/>
      <c r="FOY224" s="28"/>
      <c r="FOZ224" s="32"/>
      <c r="FPA224" s="20"/>
      <c r="FPB224" s="18"/>
      <c r="FPC224" s="19"/>
      <c r="FPD224" s="28"/>
      <c r="FPE224" s="32"/>
      <c r="FPF224" s="20"/>
      <c r="FPG224" s="18"/>
      <c r="FPH224" s="19"/>
      <c r="FPI224" s="28"/>
      <c r="FPJ224" s="32"/>
      <c r="FPK224" s="20"/>
      <c r="FPL224" s="18"/>
      <c r="FPM224" s="19"/>
      <c r="FPN224" s="28"/>
      <c r="FPO224" s="32"/>
      <c r="FPP224" s="20"/>
      <c r="FPQ224" s="18"/>
      <c r="FPR224" s="19"/>
      <c r="FPS224" s="28"/>
      <c r="FPT224" s="32"/>
      <c r="FPU224" s="20"/>
      <c r="FPV224" s="18"/>
      <c r="FPW224" s="19"/>
      <c r="FPX224" s="28"/>
      <c r="FPY224" s="32"/>
      <c r="FPZ224" s="20"/>
      <c r="FQA224" s="18"/>
      <c r="FQB224" s="19"/>
      <c r="FQC224" s="28"/>
      <c r="FQD224" s="32"/>
      <c r="FQE224" s="20"/>
      <c r="FQF224" s="18"/>
      <c r="FQG224" s="19"/>
      <c r="FQH224" s="28"/>
      <c r="FQI224" s="32"/>
      <c r="FQJ224" s="20"/>
      <c r="FQK224" s="18"/>
      <c r="FQL224" s="19"/>
      <c r="FQM224" s="28"/>
      <c r="FQN224" s="32"/>
      <c r="FQO224" s="20"/>
      <c r="FQP224" s="18"/>
      <c r="FQQ224" s="19"/>
      <c r="FQR224" s="28"/>
      <c r="FQS224" s="32"/>
      <c r="FQT224" s="20"/>
      <c r="FQU224" s="18"/>
      <c r="FQV224" s="19"/>
      <c r="FQW224" s="28"/>
      <c r="FQX224" s="32"/>
      <c r="FQY224" s="20"/>
      <c r="FQZ224" s="18"/>
      <c r="FRA224" s="19"/>
      <c r="FRB224" s="28"/>
      <c r="FRC224" s="32"/>
      <c r="FRD224" s="20"/>
      <c r="FRE224" s="18"/>
      <c r="FRF224" s="19"/>
      <c r="FRG224" s="28"/>
      <c r="FRH224" s="32"/>
      <c r="FRI224" s="20"/>
      <c r="FRJ224" s="18"/>
      <c r="FRK224" s="19"/>
      <c r="FRL224" s="28"/>
      <c r="FRM224" s="32"/>
      <c r="FRN224" s="20"/>
      <c r="FRO224" s="18"/>
      <c r="FRP224" s="19"/>
      <c r="FRQ224" s="28"/>
      <c r="FRR224" s="32"/>
      <c r="FRS224" s="20"/>
      <c r="FRT224" s="18"/>
      <c r="FRU224" s="19"/>
      <c r="FRV224" s="28"/>
      <c r="FRW224" s="32"/>
      <c r="FRX224" s="20"/>
      <c r="FRY224" s="18"/>
      <c r="FRZ224" s="19"/>
      <c r="FSA224" s="28"/>
      <c r="FSB224" s="32"/>
      <c r="FSC224" s="20"/>
      <c r="FSD224" s="18"/>
      <c r="FSE224" s="19"/>
      <c r="FSF224" s="28"/>
      <c r="FSG224" s="32"/>
      <c r="FSH224" s="20"/>
      <c r="FSI224" s="18"/>
      <c r="FSJ224" s="19"/>
      <c r="FSK224" s="28"/>
      <c r="FSL224" s="32"/>
      <c r="FSM224" s="20"/>
      <c r="FSN224" s="18"/>
      <c r="FSO224" s="19"/>
      <c r="FSP224" s="28"/>
      <c r="FSQ224" s="32"/>
      <c r="FSR224" s="20"/>
      <c r="FSS224" s="18"/>
      <c r="FST224" s="19"/>
      <c r="FSU224" s="28"/>
      <c r="FSV224" s="32"/>
      <c r="FSW224" s="20"/>
      <c r="FSX224" s="18"/>
      <c r="FSY224" s="19"/>
      <c r="FSZ224" s="28"/>
      <c r="FTA224" s="32"/>
      <c r="FTB224" s="20"/>
      <c r="FTC224" s="18"/>
      <c r="FTD224" s="19"/>
      <c r="FTE224" s="28"/>
      <c r="FTF224" s="32"/>
      <c r="FTG224" s="20"/>
      <c r="FTH224" s="18"/>
      <c r="FTI224" s="19"/>
      <c r="FTJ224" s="28"/>
      <c r="FTK224" s="32"/>
      <c r="FTL224" s="20"/>
      <c r="FTM224" s="18"/>
      <c r="FTN224" s="19"/>
      <c r="FTO224" s="28"/>
      <c r="FTP224" s="32"/>
      <c r="FTQ224" s="20"/>
      <c r="FTR224" s="18"/>
      <c r="FTS224" s="19"/>
      <c r="FTT224" s="28"/>
      <c r="FTU224" s="32"/>
      <c r="FTV224" s="20"/>
      <c r="FTW224" s="18"/>
      <c r="FTX224" s="19"/>
      <c r="FTY224" s="28"/>
      <c r="FTZ224" s="32"/>
      <c r="FUA224" s="20"/>
      <c r="FUB224" s="18"/>
      <c r="FUC224" s="19"/>
      <c r="FUD224" s="28"/>
      <c r="FUE224" s="32"/>
      <c r="FUF224" s="20"/>
      <c r="FUG224" s="18"/>
      <c r="FUH224" s="19"/>
      <c r="FUI224" s="28"/>
      <c r="FUJ224" s="32"/>
      <c r="FUK224" s="20"/>
      <c r="FUL224" s="18"/>
      <c r="FUM224" s="19"/>
      <c r="FUN224" s="28"/>
      <c r="FUO224" s="32"/>
      <c r="FUP224" s="20"/>
      <c r="FUQ224" s="18"/>
      <c r="FUR224" s="19"/>
      <c r="FUS224" s="28"/>
      <c r="FUT224" s="32"/>
      <c r="FUU224" s="20"/>
      <c r="FUV224" s="18"/>
      <c r="FUW224" s="19"/>
      <c r="FUX224" s="28"/>
      <c r="FUY224" s="32"/>
      <c r="FUZ224" s="20"/>
      <c r="FVA224" s="18"/>
      <c r="FVB224" s="19"/>
      <c r="FVC224" s="28"/>
      <c r="FVD224" s="32"/>
      <c r="FVE224" s="20"/>
      <c r="FVF224" s="18"/>
      <c r="FVG224" s="19"/>
      <c r="FVH224" s="28"/>
      <c r="FVI224" s="32"/>
      <c r="FVJ224" s="20"/>
      <c r="FVK224" s="18"/>
      <c r="FVL224" s="19"/>
      <c r="FVM224" s="28"/>
      <c r="FVN224" s="32"/>
      <c r="FVO224" s="20"/>
      <c r="FVP224" s="18"/>
      <c r="FVQ224" s="19"/>
      <c r="FVR224" s="28"/>
      <c r="FVS224" s="32"/>
      <c r="FVT224" s="20"/>
      <c r="FVU224" s="18"/>
      <c r="FVV224" s="19"/>
      <c r="FVW224" s="28"/>
      <c r="FVX224" s="32"/>
      <c r="FVY224" s="20"/>
      <c r="FVZ224" s="18"/>
      <c r="FWA224" s="19"/>
      <c r="FWB224" s="28"/>
      <c r="FWC224" s="32"/>
      <c r="FWD224" s="20"/>
      <c r="FWE224" s="18"/>
      <c r="FWF224" s="19"/>
      <c r="FWG224" s="28"/>
      <c r="FWH224" s="32"/>
      <c r="FWI224" s="20"/>
      <c r="FWJ224" s="18"/>
      <c r="FWK224" s="19"/>
      <c r="FWL224" s="28"/>
      <c r="FWM224" s="32"/>
      <c r="FWN224" s="20"/>
      <c r="FWO224" s="18"/>
      <c r="FWP224" s="19"/>
      <c r="FWQ224" s="28"/>
      <c r="FWR224" s="32"/>
      <c r="FWS224" s="20"/>
      <c r="FWT224" s="18"/>
      <c r="FWU224" s="19"/>
      <c r="FWV224" s="28"/>
      <c r="FWW224" s="32"/>
      <c r="FWX224" s="20"/>
      <c r="FWY224" s="18"/>
      <c r="FWZ224" s="19"/>
      <c r="FXA224" s="28"/>
      <c r="FXB224" s="32"/>
      <c r="FXC224" s="20"/>
      <c r="FXD224" s="18"/>
      <c r="FXE224" s="19"/>
      <c r="FXF224" s="28"/>
      <c r="FXG224" s="32"/>
      <c r="FXH224" s="20"/>
      <c r="FXI224" s="18"/>
      <c r="FXJ224" s="19"/>
      <c r="FXK224" s="28"/>
      <c r="FXL224" s="32"/>
      <c r="FXM224" s="20"/>
      <c r="FXN224" s="18"/>
      <c r="FXO224" s="19"/>
      <c r="FXP224" s="28"/>
      <c r="FXQ224" s="32"/>
      <c r="FXR224" s="20"/>
      <c r="FXS224" s="18"/>
      <c r="FXT224" s="19"/>
      <c r="FXU224" s="28"/>
      <c r="FXV224" s="32"/>
      <c r="FXW224" s="20"/>
      <c r="FXX224" s="18"/>
      <c r="FXY224" s="19"/>
      <c r="FXZ224" s="28"/>
      <c r="FYA224" s="32"/>
      <c r="FYB224" s="20"/>
      <c r="FYC224" s="18"/>
      <c r="FYD224" s="19"/>
      <c r="FYE224" s="28"/>
      <c r="FYF224" s="32"/>
      <c r="FYG224" s="20"/>
      <c r="FYH224" s="18"/>
      <c r="FYI224" s="19"/>
      <c r="FYJ224" s="28"/>
      <c r="FYK224" s="32"/>
      <c r="FYL224" s="20"/>
      <c r="FYM224" s="18"/>
      <c r="FYN224" s="19"/>
      <c r="FYO224" s="28"/>
      <c r="FYP224" s="32"/>
      <c r="FYQ224" s="20"/>
      <c r="FYR224" s="18"/>
      <c r="FYS224" s="19"/>
      <c r="FYT224" s="28"/>
      <c r="FYU224" s="32"/>
      <c r="FYV224" s="20"/>
      <c r="FYW224" s="18"/>
      <c r="FYX224" s="19"/>
      <c r="FYY224" s="28"/>
      <c r="FYZ224" s="32"/>
      <c r="FZA224" s="20"/>
      <c r="FZB224" s="18"/>
      <c r="FZC224" s="19"/>
      <c r="FZD224" s="28"/>
      <c r="FZE224" s="32"/>
      <c r="FZF224" s="20"/>
      <c r="FZG224" s="18"/>
      <c r="FZH224" s="19"/>
      <c r="FZI224" s="28"/>
      <c r="FZJ224" s="32"/>
      <c r="FZK224" s="20"/>
      <c r="FZL224" s="18"/>
      <c r="FZM224" s="19"/>
      <c r="FZN224" s="28"/>
      <c r="FZO224" s="32"/>
      <c r="FZP224" s="20"/>
      <c r="FZQ224" s="18"/>
      <c r="FZR224" s="19"/>
      <c r="FZS224" s="28"/>
      <c r="FZT224" s="32"/>
      <c r="FZU224" s="20"/>
      <c r="FZV224" s="18"/>
      <c r="FZW224" s="19"/>
      <c r="FZX224" s="28"/>
      <c r="FZY224" s="32"/>
      <c r="FZZ224" s="20"/>
      <c r="GAA224" s="18"/>
      <c r="GAB224" s="19"/>
      <c r="GAC224" s="28"/>
      <c r="GAD224" s="32"/>
      <c r="GAE224" s="20"/>
      <c r="GAF224" s="18"/>
      <c r="GAG224" s="19"/>
      <c r="GAH224" s="28"/>
      <c r="GAI224" s="32"/>
      <c r="GAJ224" s="20"/>
      <c r="GAK224" s="18"/>
      <c r="GAL224" s="19"/>
      <c r="GAM224" s="28"/>
      <c r="GAN224" s="32"/>
      <c r="GAO224" s="20"/>
      <c r="GAP224" s="18"/>
      <c r="GAQ224" s="19"/>
      <c r="GAR224" s="28"/>
      <c r="GAS224" s="32"/>
      <c r="GAT224" s="20"/>
      <c r="GAU224" s="18"/>
      <c r="GAV224" s="19"/>
      <c r="GAW224" s="28"/>
      <c r="GAX224" s="32"/>
      <c r="GAY224" s="20"/>
      <c r="GAZ224" s="18"/>
      <c r="GBA224" s="19"/>
      <c r="GBB224" s="28"/>
      <c r="GBC224" s="32"/>
      <c r="GBD224" s="20"/>
      <c r="GBE224" s="18"/>
      <c r="GBF224" s="19"/>
      <c r="GBG224" s="28"/>
      <c r="GBH224" s="32"/>
      <c r="GBI224" s="20"/>
      <c r="GBJ224" s="18"/>
      <c r="GBK224" s="19"/>
      <c r="GBL224" s="28"/>
      <c r="GBM224" s="32"/>
      <c r="GBN224" s="20"/>
      <c r="GBO224" s="18"/>
      <c r="GBP224" s="19"/>
      <c r="GBQ224" s="28"/>
      <c r="GBR224" s="32"/>
      <c r="GBS224" s="20"/>
      <c r="GBT224" s="18"/>
      <c r="GBU224" s="19"/>
      <c r="GBV224" s="28"/>
      <c r="GBW224" s="32"/>
      <c r="GBX224" s="20"/>
      <c r="GBY224" s="18"/>
      <c r="GBZ224" s="19"/>
      <c r="GCA224" s="28"/>
      <c r="GCB224" s="32"/>
      <c r="GCC224" s="20"/>
      <c r="GCD224" s="18"/>
      <c r="GCE224" s="19"/>
      <c r="GCF224" s="28"/>
      <c r="GCG224" s="32"/>
      <c r="GCH224" s="20"/>
      <c r="GCI224" s="18"/>
      <c r="GCJ224" s="19"/>
      <c r="GCK224" s="28"/>
      <c r="GCL224" s="32"/>
      <c r="GCM224" s="20"/>
      <c r="GCN224" s="18"/>
      <c r="GCO224" s="19"/>
      <c r="GCP224" s="28"/>
      <c r="GCQ224" s="32"/>
      <c r="GCR224" s="20"/>
      <c r="GCS224" s="18"/>
      <c r="GCT224" s="19"/>
      <c r="GCU224" s="28"/>
      <c r="GCV224" s="32"/>
      <c r="GCW224" s="20"/>
      <c r="GCX224" s="18"/>
      <c r="GCY224" s="19"/>
      <c r="GCZ224" s="28"/>
      <c r="GDA224" s="32"/>
      <c r="GDB224" s="20"/>
      <c r="GDC224" s="18"/>
      <c r="GDD224" s="19"/>
      <c r="GDE224" s="28"/>
      <c r="GDF224" s="32"/>
      <c r="GDG224" s="20"/>
      <c r="GDH224" s="18"/>
      <c r="GDI224" s="19"/>
      <c r="GDJ224" s="28"/>
      <c r="GDK224" s="32"/>
      <c r="GDL224" s="20"/>
      <c r="GDM224" s="18"/>
      <c r="GDN224" s="19"/>
      <c r="GDO224" s="28"/>
      <c r="GDP224" s="32"/>
      <c r="GDQ224" s="20"/>
      <c r="GDR224" s="18"/>
      <c r="GDS224" s="19"/>
      <c r="GDT224" s="28"/>
      <c r="GDU224" s="32"/>
      <c r="GDV224" s="20"/>
      <c r="GDW224" s="18"/>
      <c r="GDX224" s="19"/>
      <c r="GDY224" s="28"/>
      <c r="GDZ224" s="32"/>
      <c r="GEA224" s="20"/>
      <c r="GEB224" s="18"/>
      <c r="GEC224" s="19"/>
      <c r="GED224" s="28"/>
      <c r="GEE224" s="32"/>
      <c r="GEF224" s="20"/>
      <c r="GEG224" s="18"/>
      <c r="GEH224" s="19"/>
      <c r="GEI224" s="28"/>
      <c r="GEJ224" s="32"/>
      <c r="GEK224" s="20"/>
      <c r="GEL224" s="18"/>
      <c r="GEM224" s="19"/>
      <c r="GEN224" s="28"/>
      <c r="GEO224" s="32"/>
      <c r="GEP224" s="20"/>
      <c r="GEQ224" s="18"/>
      <c r="GER224" s="19"/>
      <c r="GES224" s="28"/>
      <c r="GET224" s="32"/>
      <c r="GEU224" s="20"/>
      <c r="GEV224" s="18"/>
      <c r="GEW224" s="19"/>
      <c r="GEX224" s="28"/>
      <c r="GEY224" s="32"/>
      <c r="GEZ224" s="20"/>
      <c r="GFA224" s="18"/>
      <c r="GFB224" s="19"/>
      <c r="GFC224" s="28"/>
      <c r="GFD224" s="32"/>
      <c r="GFE224" s="20"/>
      <c r="GFF224" s="18"/>
      <c r="GFG224" s="19"/>
      <c r="GFH224" s="28"/>
      <c r="GFI224" s="32"/>
      <c r="GFJ224" s="20"/>
      <c r="GFK224" s="18"/>
      <c r="GFL224" s="19"/>
      <c r="GFM224" s="28"/>
      <c r="GFN224" s="32"/>
      <c r="GFO224" s="20"/>
      <c r="GFP224" s="18"/>
      <c r="GFQ224" s="19"/>
      <c r="GFR224" s="28"/>
      <c r="GFS224" s="32"/>
      <c r="GFT224" s="20"/>
      <c r="GFU224" s="18"/>
      <c r="GFV224" s="19"/>
      <c r="GFW224" s="28"/>
      <c r="GFX224" s="32"/>
      <c r="GFY224" s="20"/>
      <c r="GFZ224" s="18"/>
      <c r="GGA224" s="19"/>
      <c r="GGB224" s="28"/>
      <c r="GGC224" s="32"/>
      <c r="GGD224" s="20"/>
      <c r="GGE224" s="18"/>
      <c r="GGF224" s="19"/>
      <c r="GGG224" s="28"/>
      <c r="GGH224" s="32"/>
      <c r="GGI224" s="20"/>
      <c r="GGJ224" s="18"/>
      <c r="GGK224" s="19"/>
      <c r="GGL224" s="28"/>
      <c r="GGM224" s="32"/>
      <c r="GGN224" s="20"/>
      <c r="GGO224" s="18"/>
      <c r="GGP224" s="19"/>
      <c r="GGQ224" s="28"/>
      <c r="GGR224" s="32"/>
      <c r="GGS224" s="20"/>
      <c r="GGT224" s="18"/>
      <c r="GGU224" s="19"/>
      <c r="GGV224" s="28"/>
      <c r="GGW224" s="32"/>
      <c r="GGX224" s="20"/>
      <c r="GGY224" s="18"/>
      <c r="GGZ224" s="19"/>
      <c r="GHA224" s="28"/>
      <c r="GHB224" s="32"/>
      <c r="GHC224" s="20"/>
      <c r="GHD224" s="18"/>
      <c r="GHE224" s="19"/>
      <c r="GHF224" s="28"/>
      <c r="GHG224" s="32"/>
      <c r="GHH224" s="20"/>
      <c r="GHI224" s="18"/>
      <c r="GHJ224" s="19"/>
      <c r="GHK224" s="28"/>
      <c r="GHL224" s="32"/>
      <c r="GHM224" s="20"/>
      <c r="GHN224" s="18"/>
      <c r="GHO224" s="19"/>
      <c r="GHP224" s="28"/>
      <c r="GHQ224" s="32"/>
      <c r="GHR224" s="20"/>
      <c r="GHS224" s="18"/>
      <c r="GHT224" s="19"/>
      <c r="GHU224" s="28"/>
      <c r="GHV224" s="32"/>
      <c r="GHW224" s="20"/>
      <c r="GHX224" s="18"/>
      <c r="GHY224" s="19"/>
      <c r="GHZ224" s="28"/>
      <c r="GIA224" s="32"/>
      <c r="GIB224" s="20"/>
      <c r="GIC224" s="18"/>
      <c r="GID224" s="19"/>
      <c r="GIE224" s="28"/>
      <c r="GIF224" s="32"/>
      <c r="GIG224" s="20"/>
      <c r="GIH224" s="18"/>
      <c r="GII224" s="19"/>
      <c r="GIJ224" s="28"/>
      <c r="GIK224" s="32"/>
      <c r="GIL224" s="20"/>
      <c r="GIM224" s="18"/>
      <c r="GIN224" s="19"/>
      <c r="GIO224" s="28"/>
      <c r="GIP224" s="32"/>
      <c r="GIQ224" s="20"/>
      <c r="GIR224" s="18"/>
      <c r="GIS224" s="19"/>
      <c r="GIT224" s="28"/>
      <c r="GIU224" s="32"/>
      <c r="GIV224" s="20"/>
      <c r="GIW224" s="18"/>
      <c r="GIX224" s="19"/>
      <c r="GIY224" s="28"/>
      <c r="GIZ224" s="32"/>
      <c r="GJA224" s="20"/>
      <c r="GJB224" s="18"/>
      <c r="GJC224" s="19"/>
      <c r="GJD224" s="28"/>
      <c r="GJE224" s="32"/>
      <c r="GJF224" s="20"/>
      <c r="GJG224" s="18"/>
      <c r="GJH224" s="19"/>
      <c r="GJI224" s="28"/>
      <c r="GJJ224" s="32"/>
      <c r="GJK224" s="20"/>
      <c r="GJL224" s="18"/>
      <c r="GJM224" s="19"/>
      <c r="GJN224" s="28"/>
      <c r="GJO224" s="32"/>
      <c r="GJP224" s="20"/>
      <c r="GJQ224" s="18"/>
      <c r="GJR224" s="19"/>
      <c r="GJS224" s="28"/>
      <c r="GJT224" s="32"/>
      <c r="GJU224" s="20"/>
      <c r="GJV224" s="18"/>
      <c r="GJW224" s="19"/>
      <c r="GJX224" s="28"/>
      <c r="GJY224" s="32"/>
      <c r="GJZ224" s="20"/>
      <c r="GKA224" s="18"/>
      <c r="GKB224" s="19"/>
      <c r="GKC224" s="28"/>
      <c r="GKD224" s="32"/>
      <c r="GKE224" s="20"/>
      <c r="GKF224" s="18"/>
      <c r="GKG224" s="19"/>
      <c r="GKH224" s="28"/>
      <c r="GKI224" s="32"/>
      <c r="GKJ224" s="20"/>
      <c r="GKK224" s="18"/>
      <c r="GKL224" s="19"/>
      <c r="GKM224" s="28"/>
      <c r="GKN224" s="32"/>
      <c r="GKO224" s="20"/>
      <c r="GKP224" s="18"/>
      <c r="GKQ224" s="19"/>
      <c r="GKR224" s="28"/>
      <c r="GKS224" s="32"/>
      <c r="GKT224" s="20"/>
      <c r="GKU224" s="18"/>
      <c r="GKV224" s="19"/>
      <c r="GKW224" s="28"/>
      <c r="GKX224" s="32"/>
      <c r="GKY224" s="20"/>
      <c r="GKZ224" s="18"/>
      <c r="GLA224" s="19"/>
      <c r="GLB224" s="28"/>
      <c r="GLC224" s="32"/>
      <c r="GLD224" s="20"/>
      <c r="GLE224" s="18"/>
      <c r="GLF224" s="19"/>
      <c r="GLG224" s="28"/>
      <c r="GLH224" s="32"/>
      <c r="GLI224" s="20"/>
      <c r="GLJ224" s="18"/>
      <c r="GLK224" s="19"/>
      <c r="GLL224" s="28"/>
      <c r="GLM224" s="32"/>
      <c r="GLN224" s="20"/>
      <c r="GLO224" s="18"/>
      <c r="GLP224" s="19"/>
      <c r="GLQ224" s="28"/>
      <c r="GLR224" s="32"/>
      <c r="GLS224" s="20"/>
      <c r="GLT224" s="18"/>
      <c r="GLU224" s="19"/>
      <c r="GLV224" s="28"/>
      <c r="GLW224" s="32"/>
      <c r="GLX224" s="20"/>
      <c r="GLY224" s="18"/>
      <c r="GLZ224" s="19"/>
      <c r="GMA224" s="28"/>
      <c r="GMB224" s="32"/>
      <c r="GMC224" s="20"/>
      <c r="GMD224" s="18"/>
      <c r="GME224" s="19"/>
      <c r="GMF224" s="28"/>
      <c r="GMG224" s="32"/>
      <c r="GMH224" s="20"/>
      <c r="GMI224" s="18"/>
      <c r="GMJ224" s="19"/>
      <c r="GMK224" s="28"/>
      <c r="GML224" s="32"/>
      <c r="GMM224" s="20"/>
      <c r="GMN224" s="18"/>
      <c r="GMO224" s="19"/>
      <c r="GMP224" s="28"/>
      <c r="GMQ224" s="32"/>
      <c r="GMR224" s="20"/>
      <c r="GMS224" s="18"/>
      <c r="GMT224" s="19"/>
      <c r="GMU224" s="28"/>
      <c r="GMV224" s="32"/>
      <c r="GMW224" s="20"/>
      <c r="GMX224" s="18"/>
      <c r="GMY224" s="19"/>
      <c r="GMZ224" s="28"/>
      <c r="GNA224" s="32"/>
      <c r="GNB224" s="20"/>
      <c r="GNC224" s="18"/>
      <c r="GND224" s="19"/>
      <c r="GNE224" s="28"/>
      <c r="GNF224" s="32"/>
      <c r="GNG224" s="20"/>
      <c r="GNH224" s="18"/>
      <c r="GNI224" s="19"/>
      <c r="GNJ224" s="28"/>
      <c r="GNK224" s="32"/>
      <c r="GNL224" s="20"/>
      <c r="GNM224" s="18"/>
      <c r="GNN224" s="19"/>
      <c r="GNO224" s="28"/>
      <c r="GNP224" s="32"/>
      <c r="GNQ224" s="20"/>
      <c r="GNR224" s="18"/>
      <c r="GNS224" s="19"/>
      <c r="GNT224" s="28"/>
      <c r="GNU224" s="32"/>
      <c r="GNV224" s="20"/>
      <c r="GNW224" s="18"/>
      <c r="GNX224" s="19"/>
      <c r="GNY224" s="28"/>
      <c r="GNZ224" s="32"/>
      <c r="GOA224" s="20"/>
      <c r="GOB224" s="18"/>
      <c r="GOC224" s="19"/>
      <c r="GOD224" s="28"/>
      <c r="GOE224" s="32"/>
      <c r="GOF224" s="20"/>
      <c r="GOG224" s="18"/>
      <c r="GOH224" s="19"/>
      <c r="GOI224" s="28"/>
      <c r="GOJ224" s="32"/>
      <c r="GOK224" s="20"/>
      <c r="GOL224" s="18"/>
      <c r="GOM224" s="19"/>
      <c r="GON224" s="28"/>
      <c r="GOO224" s="32"/>
      <c r="GOP224" s="20"/>
      <c r="GOQ224" s="18"/>
      <c r="GOR224" s="19"/>
      <c r="GOS224" s="28"/>
      <c r="GOT224" s="32"/>
      <c r="GOU224" s="20"/>
      <c r="GOV224" s="18"/>
      <c r="GOW224" s="19"/>
      <c r="GOX224" s="28"/>
      <c r="GOY224" s="32"/>
      <c r="GOZ224" s="20"/>
      <c r="GPA224" s="18"/>
      <c r="GPB224" s="19"/>
      <c r="GPC224" s="28"/>
      <c r="GPD224" s="32"/>
      <c r="GPE224" s="20"/>
      <c r="GPF224" s="18"/>
      <c r="GPG224" s="19"/>
      <c r="GPH224" s="28"/>
      <c r="GPI224" s="32"/>
      <c r="GPJ224" s="20"/>
      <c r="GPK224" s="18"/>
      <c r="GPL224" s="19"/>
      <c r="GPM224" s="28"/>
      <c r="GPN224" s="32"/>
      <c r="GPO224" s="20"/>
      <c r="GPP224" s="18"/>
      <c r="GPQ224" s="19"/>
      <c r="GPR224" s="28"/>
      <c r="GPS224" s="32"/>
      <c r="GPT224" s="20"/>
      <c r="GPU224" s="18"/>
      <c r="GPV224" s="19"/>
      <c r="GPW224" s="28"/>
      <c r="GPX224" s="32"/>
      <c r="GPY224" s="20"/>
      <c r="GPZ224" s="18"/>
      <c r="GQA224" s="19"/>
      <c r="GQB224" s="28"/>
      <c r="GQC224" s="32"/>
      <c r="GQD224" s="20"/>
      <c r="GQE224" s="18"/>
      <c r="GQF224" s="19"/>
      <c r="GQG224" s="28"/>
      <c r="GQH224" s="32"/>
      <c r="GQI224" s="20"/>
      <c r="GQJ224" s="18"/>
      <c r="GQK224" s="19"/>
      <c r="GQL224" s="28"/>
      <c r="GQM224" s="32"/>
      <c r="GQN224" s="20"/>
      <c r="GQO224" s="18"/>
      <c r="GQP224" s="19"/>
      <c r="GQQ224" s="28"/>
      <c r="GQR224" s="32"/>
      <c r="GQS224" s="20"/>
      <c r="GQT224" s="18"/>
      <c r="GQU224" s="19"/>
      <c r="GQV224" s="28"/>
      <c r="GQW224" s="32"/>
      <c r="GQX224" s="20"/>
      <c r="GQY224" s="18"/>
      <c r="GQZ224" s="19"/>
      <c r="GRA224" s="28"/>
      <c r="GRB224" s="32"/>
      <c r="GRC224" s="20"/>
      <c r="GRD224" s="18"/>
      <c r="GRE224" s="19"/>
      <c r="GRF224" s="28"/>
      <c r="GRG224" s="32"/>
      <c r="GRH224" s="20"/>
      <c r="GRI224" s="18"/>
      <c r="GRJ224" s="19"/>
      <c r="GRK224" s="28"/>
      <c r="GRL224" s="32"/>
      <c r="GRM224" s="20"/>
      <c r="GRN224" s="18"/>
      <c r="GRO224" s="19"/>
      <c r="GRP224" s="28"/>
      <c r="GRQ224" s="32"/>
      <c r="GRR224" s="20"/>
      <c r="GRS224" s="18"/>
      <c r="GRT224" s="19"/>
      <c r="GRU224" s="28"/>
      <c r="GRV224" s="32"/>
      <c r="GRW224" s="20"/>
      <c r="GRX224" s="18"/>
      <c r="GRY224" s="19"/>
      <c r="GRZ224" s="28"/>
      <c r="GSA224" s="32"/>
      <c r="GSB224" s="20"/>
      <c r="GSC224" s="18"/>
      <c r="GSD224" s="19"/>
      <c r="GSE224" s="28"/>
      <c r="GSF224" s="32"/>
      <c r="GSG224" s="20"/>
      <c r="GSH224" s="18"/>
      <c r="GSI224" s="19"/>
      <c r="GSJ224" s="28"/>
      <c r="GSK224" s="32"/>
      <c r="GSL224" s="20"/>
      <c r="GSM224" s="18"/>
      <c r="GSN224" s="19"/>
      <c r="GSO224" s="28"/>
      <c r="GSP224" s="32"/>
      <c r="GSQ224" s="20"/>
      <c r="GSR224" s="18"/>
      <c r="GSS224" s="19"/>
      <c r="GST224" s="28"/>
      <c r="GSU224" s="32"/>
      <c r="GSV224" s="20"/>
      <c r="GSW224" s="18"/>
      <c r="GSX224" s="19"/>
      <c r="GSY224" s="28"/>
      <c r="GSZ224" s="32"/>
      <c r="GTA224" s="20"/>
      <c r="GTB224" s="18"/>
      <c r="GTC224" s="19"/>
      <c r="GTD224" s="28"/>
      <c r="GTE224" s="32"/>
      <c r="GTF224" s="20"/>
      <c r="GTG224" s="18"/>
      <c r="GTH224" s="19"/>
      <c r="GTI224" s="28"/>
      <c r="GTJ224" s="32"/>
      <c r="GTK224" s="20"/>
      <c r="GTL224" s="18"/>
      <c r="GTM224" s="19"/>
      <c r="GTN224" s="28"/>
      <c r="GTO224" s="32"/>
      <c r="GTP224" s="20"/>
      <c r="GTQ224" s="18"/>
      <c r="GTR224" s="19"/>
      <c r="GTS224" s="28"/>
      <c r="GTT224" s="32"/>
      <c r="GTU224" s="20"/>
      <c r="GTV224" s="18"/>
      <c r="GTW224" s="19"/>
      <c r="GTX224" s="28"/>
      <c r="GTY224" s="32"/>
      <c r="GTZ224" s="20"/>
      <c r="GUA224" s="18"/>
      <c r="GUB224" s="19"/>
      <c r="GUC224" s="28"/>
      <c r="GUD224" s="32"/>
      <c r="GUE224" s="20"/>
      <c r="GUF224" s="18"/>
      <c r="GUG224" s="19"/>
      <c r="GUH224" s="28"/>
      <c r="GUI224" s="32"/>
      <c r="GUJ224" s="20"/>
      <c r="GUK224" s="18"/>
      <c r="GUL224" s="19"/>
      <c r="GUM224" s="28"/>
      <c r="GUN224" s="32"/>
      <c r="GUO224" s="20"/>
      <c r="GUP224" s="18"/>
      <c r="GUQ224" s="19"/>
      <c r="GUR224" s="28"/>
      <c r="GUS224" s="32"/>
      <c r="GUT224" s="20"/>
      <c r="GUU224" s="18"/>
      <c r="GUV224" s="19"/>
      <c r="GUW224" s="28"/>
      <c r="GUX224" s="32"/>
      <c r="GUY224" s="20"/>
      <c r="GUZ224" s="18"/>
      <c r="GVA224" s="19"/>
      <c r="GVB224" s="28"/>
      <c r="GVC224" s="32"/>
      <c r="GVD224" s="20"/>
      <c r="GVE224" s="18"/>
      <c r="GVF224" s="19"/>
      <c r="GVG224" s="28"/>
      <c r="GVH224" s="32"/>
      <c r="GVI224" s="20"/>
      <c r="GVJ224" s="18"/>
      <c r="GVK224" s="19"/>
      <c r="GVL224" s="28"/>
      <c r="GVM224" s="32"/>
      <c r="GVN224" s="20"/>
      <c r="GVO224" s="18"/>
      <c r="GVP224" s="19"/>
      <c r="GVQ224" s="28"/>
      <c r="GVR224" s="32"/>
      <c r="GVS224" s="20"/>
      <c r="GVT224" s="18"/>
      <c r="GVU224" s="19"/>
      <c r="GVV224" s="28"/>
      <c r="GVW224" s="32"/>
      <c r="GVX224" s="20"/>
      <c r="GVY224" s="18"/>
      <c r="GVZ224" s="19"/>
      <c r="GWA224" s="28"/>
      <c r="GWB224" s="32"/>
      <c r="GWC224" s="20"/>
      <c r="GWD224" s="18"/>
      <c r="GWE224" s="19"/>
      <c r="GWF224" s="28"/>
      <c r="GWG224" s="32"/>
      <c r="GWH224" s="20"/>
      <c r="GWI224" s="18"/>
      <c r="GWJ224" s="19"/>
      <c r="GWK224" s="28"/>
      <c r="GWL224" s="32"/>
      <c r="GWM224" s="20"/>
      <c r="GWN224" s="18"/>
      <c r="GWO224" s="19"/>
      <c r="GWP224" s="28"/>
      <c r="GWQ224" s="32"/>
      <c r="GWR224" s="20"/>
      <c r="GWS224" s="18"/>
      <c r="GWT224" s="19"/>
      <c r="GWU224" s="28"/>
      <c r="GWV224" s="32"/>
      <c r="GWW224" s="20"/>
      <c r="GWX224" s="18"/>
      <c r="GWY224" s="19"/>
      <c r="GWZ224" s="28"/>
      <c r="GXA224" s="32"/>
      <c r="GXB224" s="20"/>
      <c r="GXC224" s="18"/>
      <c r="GXD224" s="19"/>
      <c r="GXE224" s="28"/>
      <c r="GXF224" s="32"/>
      <c r="GXG224" s="20"/>
      <c r="GXH224" s="18"/>
      <c r="GXI224" s="19"/>
      <c r="GXJ224" s="28"/>
      <c r="GXK224" s="32"/>
      <c r="GXL224" s="20"/>
      <c r="GXM224" s="18"/>
      <c r="GXN224" s="19"/>
      <c r="GXO224" s="28"/>
      <c r="GXP224" s="32"/>
      <c r="GXQ224" s="20"/>
      <c r="GXR224" s="18"/>
      <c r="GXS224" s="19"/>
      <c r="GXT224" s="28"/>
      <c r="GXU224" s="32"/>
      <c r="GXV224" s="20"/>
      <c r="GXW224" s="18"/>
      <c r="GXX224" s="19"/>
      <c r="GXY224" s="28"/>
      <c r="GXZ224" s="32"/>
      <c r="GYA224" s="20"/>
      <c r="GYB224" s="18"/>
      <c r="GYC224" s="19"/>
      <c r="GYD224" s="28"/>
      <c r="GYE224" s="32"/>
      <c r="GYF224" s="20"/>
      <c r="GYG224" s="18"/>
      <c r="GYH224" s="19"/>
      <c r="GYI224" s="28"/>
      <c r="GYJ224" s="32"/>
      <c r="GYK224" s="20"/>
      <c r="GYL224" s="18"/>
      <c r="GYM224" s="19"/>
      <c r="GYN224" s="28"/>
      <c r="GYO224" s="32"/>
      <c r="GYP224" s="20"/>
      <c r="GYQ224" s="18"/>
      <c r="GYR224" s="19"/>
      <c r="GYS224" s="28"/>
      <c r="GYT224" s="32"/>
      <c r="GYU224" s="20"/>
      <c r="GYV224" s="18"/>
      <c r="GYW224" s="19"/>
      <c r="GYX224" s="28"/>
      <c r="GYY224" s="32"/>
      <c r="GYZ224" s="20"/>
      <c r="GZA224" s="18"/>
      <c r="GZB224" s="19"/>
      <c r="GZC224" s="28"/>
      <c r="GZD224" s="32"/>
      <c r="GZE224" s="20"/>
      <c r="GZF224" s="18"/>
      <c r="GZG224" s="19"/>
      <c r="GZH224" s="28"/>
      <c r="GZI224" s="32"/>
      <c r="GZJ224" s="20"/>
      <c r="GZK224" s="18"/>
      <c r="GZL224" s="19"/>
      <c r="GZM224" s="28"/>
      <c r="GZN224" s="32"/>
      <c r="GZO224" s="20"/>
      <c r="GZP224" s="18"/>
      <c r="GZQ224" s="19"/>
      <c r="GZR224" s="28"/>
      <c r="GZS224" s="32"/>
      <c r="GZT224" s="20"/>
      <c r="GZU224" s="18"/>
      <c r="GZV224" s="19"/>
      <c r="GZW224" s="28"/>
      <c r="GZX224" s="32"/>
      <c r="GZY224" s="20"/>
      <c r="GZZ224" s="18"/>
      <c r="HAA224" s="19"/>
      <c r="HAB224" s="28"/>
      <c r="HAC224" s="32"/>
      <c r="HAD224" s="20"/>
      <c r="HAE224" s="18"/>
      <c r="HAF224" s="19"/>
      <c r="HAG224" s="28"/>
      <c r="HAH224" s="32"/>
      <c r="HAI224" s="20"/>
      <c r="HAJ224" s="18"/>
      <c r="HAK224" s="19"/>
      <c r="HAL224" s="28"/>
      <c r="HAM224" s="32"/>
      <c r="HAN224" s="20"/>
      <c r="HAO224" s="18"/>
      <c r="HAP224" s="19"/>
      <c r="HAQ224" s="28"/>
      <c r="HAR224" s="32"/>
      <c r="HAS224" s="20"/>
      <c r="HAT224" s="18"/>
      <c r="HAU224" s="19"/>
      <c r="HAV224" s="28"/>
      <c r="HAW224" s="32"/>
      <c r="HAX224" s="20"/>
      <c r="HAY224" s="18"/>
      <c r="HAZ224" s="19"/>
      <c r="HBA224" s="28"/>
      <c r="HBB224" s="32"/>
      <c r="HBC224" s="20"/>
      <c r="HBD224" s="18"/>
      <c r="HBE224" s="19"/>
      <c r="HBF224" s="28"/>
      <c r="HBG224" s="32"/>
      <c r="HBH224" s="20"/>
      <c r="HBI224" s="18"/>
      <c r="HBJ224" s="19"/>
      <c r="HBK224" s="28"/>
      <c r="HBL224" s="32"/>
      <c r="HBM224" s="20"/>
      <c r="HBN224" s="18"/>
      <c r="HBO224" s="19"/>
      <c r="HBP224" s="28"/>
      <c r="HBQ224" s="32"/>
      <c r="HBR224" s="20"/>
      <c r="HBS224" s="18"/>
      <c r="HBT224" s="19"/>
      <c r="HBU224" s="28"/>
      <c r="HBV224" s="32"/>
      <c r="HBW224" s="20"/>
      <c r="HBX224" s="18"/>
      <c r="HBY224" s="19"/>
      <c r="HBZ224" s="28"/>
      <c r="HCA224" s="32"/>
      <c r="HCB224" s="20"/>
      <c r="HCC224" s="18"/>
      <c r="HCD224" s="19"/>
      <c r="HCE224" s="28"/>
      <c r="HCF224" s="32"/>
      <c r="HCG224" s="20"/>
      <c r="HCH224" s="18"/>
      <c r="HCI224" s="19"/>
      <c r="HCJ224" s="28"/>
      <c r="HCK224" s="32"/>
      <c r="HCL224" s="20"/>
      <c r="HCM224" s="18"/>
      <c r="HCN224" s="19"/>
      <c r="HCO224" s="28"/>
      <c r="HCP224" s="32"/>
      <c r="HCQ224" s="20"/>
      <c r="HCR224" s="18"/>
      <c r="HCS224" s="19"/>
      <c r="HCT224" s="28"/>
      <c r="HCU224" s="32"/>
      <c r="HCV224" s="20"/>
      <c r="HCW224" s="18"/>
      <c r="HCX224" s="19"/>
      <c r="HCY224" s="28"/>
      <c r="HCZ224" s="32"/>
      <c r="HDA224" s="20"/>
      <c r="HDB224" s="18"/>
      <c r="HDC224" s="19"/>
      <c r="HDD224" s="28"/>
      <c r="HDE224" s="32"/>
      <c r="HDF224" s="20"/>
      <c r="HDG224" s="18"/>
      <c r="HDH224" s="19"/>
      <c r="HDI224" s="28"/>
      <c r="HDJ224" s="32"/>
      <c r="HDK224" s="20"/>
      <c r="HDL224" s="18"/>
      <c r="HDM224" s="19"/>
      <c r="HDN224" s="28"/>
      <c r="HDO224" s="32"/>
      <c r="HDP224" s="20"/>
      <c r="HDQ224" s="18"/>
      <c r="HDR224" s="19"/>
      <c r="HDS224" s="28"/>
      <c r="HDT224" s="32"/>
      <c r="HDU224" s="20"/>
      <c r="HDV224" s="18"/>
      <c r="HDW224" s="19"/>
      <c r="HDX224" s="28"/>
      <c r="HDY224" s="32"/>
      <c r="HDZ224" s="20"/>
      <c r="HEA224" s="18"/>
      <c r="HEB224" s="19"/>
      <c r="HEC224" s="28"/>
      <c r="HED224" s="32"/>
      <c r="HEE224" s="20"/>
      <c r="HEF224" s="18"/>
      <c r="HEG224" s="19"/>
      <c r="HEH224" s="28"/>
      <c r="HEI224" s="32"/>
      <c r="HEJ224" s="20"/>
      <c r="HEK224" s="18"/>
      <c r="HEL224" s="19"/>
      <c r="HEM224" s="28"/>
      <c r="HEN224" s="32"/>
      <c r="HEO224" s="20"/>
      <c r="HEP224" s="18"/>
      <c r="HEQ224" s="19"/>
      <c r="HER224" s="28"/>
      <c r="HES224" s="32"/>
      <c r="HET224" s="20"/>
      <c r="HEU224" s="18"/>
      <c r="HEV224" s="19"/>
      <c r="HEW224" s="28"/>
      <c r="HEX224" s="32"/>
      <c r="HEY224" s="20"/>
      <c r="HEZ224" s="18"/>
      <c r="HFA224" s="19"/>
      <c r="HFB224" s="28"/>
      <c r="HFC224" s="32"/>
      <c r="HFD224" s="20"/>
      <c r="HFE224" s="18"/>
      <c r="HFF224" s="19"/>
      <c r="HFG224" s="28"/>
      <c r="HFH224" s="32"/>
      <c r="HFI224" s="20"/>
      <c r="HFJ224" s="18"/>
      <c r="HFK224" s="19"/>
      <c r="HFL224" s="28"/>
      <c r="HFM224" s="32"/>
      <c r="HFN224" s="20"/>
      <c r="HFO224" s="18"/>
      <c r="HFP224" s="19"/>
      <c r="HFQ224" s="28"/>
      <c r="HFR224" s="32"/>
      <c r="HFS224" s="20"/>
      <c r="HFT224" s="18"/>
      <c r="HFU224" s="19"/>
      <c r="HFV224" s="28"/>
      <c r="HFW224" s="32"/>
      <c r="HFX224" s="20"/>
      <c r="HFY224" s="18"/>
      <c r="HFZ224" s="19"/>
      <c r="HGA224" s="28"/>
      <c r="HGB224" s="32"/>
      <c r="HGC224" s="20"/>
      <c r="HGD224" s="18"/>
      <c r="HGE224" s="19"/>
      <c r="HGF224" s="28"/>
      <c r="HGG224" s="32"/>
      <c r="HGH224" s="20"/>
      <c r="HGI224" s="18"/>
      <c r="HGJ224" s="19"/>
      <c r="HGK224" s="28"/>
      <c r="HGL224" s="32"/>
      <c r="HGM224" s="20"/>
      <c r="HGN224" s="18"/>
      <c r="HGO224" s="19"/>
      <c r="HGP224" s="28"/>
      <c r="HGQ224" s="32"/>
      <c r="HGR224" s="20"/>
      <c r="HGS224" s="18"/>
      <c r="HGT224" s="19"/>
      <c r="HGU224" s="28"/>
      <c r="HGV224" s="32"/>
      <c r="HGW224" s="20"/>
      <c r="HGX224" s="18"/>
      <c r="HGY224" s="19"/>
      <c r="HGZ224" s="28"/>
      <c r="HHA224" s="32"/>
      <c r="HHB224" s="20"/>
      <c r="HHC224" s="18"/>
      <c r="HHD224" s="19"/>
      <c r="HHE224" s="28"/>
      <c r="HHF224" s="32"/>
      <c r="HHG224" s="20"/>
      <c r="HHH224" s="18"/>
      <c r="HHI224" s="19"/>
      <c r="HHJ224" s="28"/>
      <c r="HHK224" s="32"/>
      <c r="HHL224" s="20"/>
      <c r="HHM224" s="18"/>
      <c r="HHN224" s="19"/>
      <c r="HHO224" s="28"/>
      <c r="HHP224" s="32"/>
      <c r="HHQ224" s="20"/>
      <c r="HHR224" s="18"/>
      <c r="HHS224" s="19"/>
      <c r="HHT224" s="28"/>
      <c r="HHU224" s="32"/>
      <c r="HHV224" s="20"/>
      <c r="HHW224" s="18"/>
      <c r="HHX224" s="19"/>
      <c r="HHY224" s="28"/>
      <c r="HHZ224" s="32"/>
      <c r="HIA224" s="20"/>
      <c r="HIB224" s="18"/>
      <c r="HIC224" s="19"/>
      <c r="HID224" s="28"/>
      <c r="HIE224" s="32"/>
      <c r="HIF224" s="20"/>
      <c r="HIG224" s="18"/>
      <c r="HIH224" s="19"/>
      <c r="HII224" s="28"/>
      <c r="HIJ224" s="32"/>
      <c r="HIK224" s="20"/>
      <c r="HIL224" s="18"/>
      <c r="HIM224" s="19"/>
      <c r="HIN224" s="28"/>
      <c r="HIO224" s="32"/>
      <c r="HIP224" s="20"/>
      <c r="HIQ224" s="18"/>
      <c r="HIR224" s="19"/>
      <c r="HIS224" s="28"/>
      <c r="HIT224" s="32"/>
      <c r="HIU224" s="20"/>
      <c r="HIV224" s="18"/>
      <c r="HIW224" s="19"/>
      <c r="HIX224" s="28"/>
      <c r="HIY224" s="32"/>
      <c r="HIZ224" s="20"/>
      <c r="HJA224" s="18"/>
      <c r="HJB224" s="19"/>
      <c r="HJC224" s="28"/>
      <c r="HJD224" s="32"/>
      <c r="HJE224" s="20"/>
      <c r="HJF224" s="18"/>
      <c r="HJG224" s="19"/>
      <c r="HJH224" s="28"/>
      <c r="HJI224" s="32"/>
      <c r="HJJ224" s="20"/>
      <c r="HJK224" s="18"/>
      <c r="HJL224" s="19"/>
      <c r="HJM224" s="28"/>
      <c r="HJN224" s="32"/>
      <c r="HJO224" s="20"/>
      <c r="HJP224" s="18"/>
      <c r="HJQ224" s="19"/>
      <c r="HJR224" s="28"/>
      <c r="HJS224" s="32"/>
      <c r="HJT224" s="20"/>
      <c r="HJU224" s="18"/>
      <c r="HJV224" s="19"/>
      <c r="HJW224" s="28"/>
      <c r="HJX224" s="32"/>
      <c r="HJY224" s="20"/>
      <c r="HJZ224" s="18"/>
      <c r="HKA224" s="19"/>
      <c r="HKB224" s="28"/>
      <c r="HKC224" s="32"/>
      <c r="HKD224" s="20"/>
      <c r="HKE224" s="18"/>
      <c r="HKF224" s="19"/>
      <c r="HKG224" s="28"/>
      <c r="HKH224" s="32"/>
      <c r="HKI224" s="20"/>
      <c r="HKJ224" s="18"/>
      <c r="HKK224" s="19"/>
      <c r="HKL224" s="28"/>
      <c r="HKM224" s="32"/>
      <c r="HKN224" s="20"/>
      <c r="HKO224" s="18"/>
      <c r="HKP224" s="19"/>
      <c r="HKQ224" s="28"/>
      <c r="HKR224" s="32"/>
      <c r="HKS224" s="20"/>
      <c r="HKT224" s="18"/>
      <c r="HKU224" s="19"/>
      <c r="HKV224" s="28"/>
      <c r="HKW224" s="32"/>
      <c r="HKX224" s="20"/>
      <c r="HKY224" s="18"/>
      <c r="HKZ224" s="19"/>
      <c r="HLA224" s="28"/>
      <c r="HLB224" s="32"/>
      <c r="HLC224" s="20"/>
      <c r="HLD224" s="18"/>
      <c r="HLE224" s="19"/>
      <c r="HLF224" s="28"/>
      <c r="HLG224" s="32"/>
      <c r="HLH224" s="20"/>
      <c r="HLI224" s="18"/>
      <c r="HLJ224" s="19"/>
      <c r="HLK224" s="28"/>
      <c r="HLL224" s="32"/>
      <c r="HLM224" s="20"/>
      <c r="HLN224" s="18"/>
      <c r="HLO224" s="19"/>
      <c r="HLP224" s="28"/>
      <c r="HLQ224" s="32"/>
      <c r="HLR224" s="20"/>
      <c r="HLS224" s="18"/>
      <c r="HLT224" s="19"/>
      <c r="HLU224" s="28"/>
      <c r="HLV224" s="32"/>
      <c r="HLW224" s="20"/>
      <c r="HLX224" s="18"/>
      <c r="HLY224" s="19"/>
      <c r="HLZ224" s="28"/>
      <c r="HMA224" s="32"/>
      <c r="HMB224" s="20"/>
      <c r="HMC224" s="18"/>
      <c r="HMD224" s="19"/>
      <c r="HME224" s="28"/>
      <c r="HMF224" s="32"/>
      <c r="HMG224" s="20"/>
      <c r="HMH224" s="18"/>
      <c r="HMI224" s="19"/>
      <c r="HMJ224" s="28"/>
      <c r="HMK224" s="32"/>
      <c r="HML224" s="20"/>
      <c r="HMM224" s="18"/>
      <c r="HMN224" s="19"/>
      <c r="HMO224" s="28"/>
      <c r="HMP224" s="32"/>
      <c r="HMQ224" s="20"/>
      <c r="HMR224" s="18"/>
      <c r="HMS224" s="19"/>
      <c r="HMT224" s="28"/>
      <c r="HMU224" s="32"/>
      <c r="HMV224" s="20"/>
      <c r="HMW224" s="18"/>
      <c r="HMX224" s="19"/>
      <c r="HMY224" s="28"/>
      <c r="HMZ224" s="32"/>
      <c r="HNA224" s="20"/>
      <c r="HNB224" s="18"/>
      <c r="HNC224" s="19"/>
      <c r="HND224" s="28"/>
      <c r="HNE224" s="32"/>
      <c r="HNF224" s="20"/>
      <c r="HNG224" s="18"/>
      <c r="HNH224" s="19"/>
      <c r="HNI224" s="28"/>
      <c r="HNJ224" s="32"/>
      <c r="HNK224" s="20"/>
      <c r="HNL224" s="18"/>
      <c r="HNM224" s="19"/>
      <c r="HNN224" s="28"/>
      <c r="HNO224" s="32"/>
      <c r="HNP224" s="20"/>
      <c r="HNQ224" s="18"/>
      <c r="HNR224" s="19"/>
      <c r="HNS224" s="28"/>
      <c r="HNT224" s="32"/>
      <c r="HNU224" s="20"/>
      <c r="HNV224" s="18"/>
      <c r="HNW224" s="19"/>
      <c r="HNX224" s="28"/>
      <c r="HNY224" s="32"/>
      <c r="HNZ224" s="20"/>
      <c r="HOA224" s="18"/>
      <c r="HOB224" s="19"/>
      <c r="HOC224" s="28"/>
      <c r="HOD224" s="32"/>
      <c r="HOE224" s="20"/>
      <c r="HOF224" s="18"/>
      <c r="HOG224" s="19"/>
      <c r="HOH224" s="28"/>
      <c r="HOI224" s="32"/>
      <c r="HOJ224" s="20"/>
      <c r="HOK224" s="18"/>
      <c r="HOL224" s="19"/>
      <c r="HOM224" s="28"/>
      <c r="HON224" s="32"/>
      <c r="HOO224" s="20"/>
      <c r="HOP224" s="18"/>
      <c r="HOQ224" s="19"/>
      <c r="HOR224" s="28"/>
      <c r="HOS224" s="32"/>
      <c r="HOT224" s="20"/>
      <c r="HOU224" s="18"/>
      <c r="HOV224" s="19"/>
      <c r="HOW224" s="28"/>
      <c r="HOX224" s="32"/>
      <c r="HOY224" s="20"/>
      <c r="HOZ224" s="18"/>
      <c r="HPA224" s="19"/>
      <c r="HPB224" s="28"/>
      <c r="HPC224" s="32"/>
      <c r="HPD224" s="20"/>
      <c r="HPE224" s="18"/>
      <c r="HPF224" s="19"/>
      <c r="HPG224" s="28"/>
      <c r="HPH224" s="32"/>
      <c r="HPI224" s="20"/>
      <c r="HPJ224" s="18"/>
      <c r="HPK224" s="19"/>
      <c r="HPL224" s="28"/>
      <c r="HPM224" s="32"/>
      <c r="HPN224" s="20"/>
      <c r="HPO224" s="18"/>
      <c r="HPP224" s="19"/>
      <c r="HPQ224" s="28"/>
      <c r="HPR224" s="32"/>
      <c r="HPS224" s="20"/>
      <c r="HPT224" s="18"/>
      <c r="HPU224" s="19"/>
      <c r="HPV224" s="28"/>
      <c r="HPW224" s="32"/>
      <c r="HPX224" s="20"/>
      <c r="HPY224" s="18"/>
      <c r="HPZ224" s="19"/>
      <c r="HQA224" s="28"/>
      <c r="HQB224" s="32"/>
      <c r="HQC224" s="20"/>
      <c r="HQD224" s="18"/>
      <c r="HQE224" s="19"/>
      <c r="HQF224" s="28"/>
      <c r="HQG224" s="32"/>
      <c r="HQH224" s="20"/>
      <c r="HQI224" s="18"/>
      <c r="HQJ224" s="19"/>
      <c r="HQK224" s="28"/>
      <c r="HQL224" s="32"/>
      <c r="HQM224" s="20"/>
      <c r="HQN224" s="18"/>
      <c r="HQO224" s="19"/>
      <c r="HQP224" s="28"/>
      <c r="HQQ224" s="32"/>
      <c r="HQR224" s="20"/>
      <c r="HQS224" s="18"/>
      <c r="HQT224" s="19"/>
      <c r="HQU224" s="28"/>
      <c r="HQV224" s="32"/>
      <c r="HQW224" s="20"/>
      <c r="HQX224" s="18"/>
      <c r="HQY224" s="19"/>
      <c r="HQZ224" s="28"/>
      <c r="HRA224" s="32"/>
      <c r="HRB224" s="20"/>
      <c r="HRC224" s="18"/>
      <c r="HRD224" s="19"/>
      <c r="HRE224" s="28"/>
      <c r="HRF224" s="32"/>
      <c r="HRG224" s="20"/>
      <c r="HRH224" s="18"/>
      <c r="HRI224" s="19"/>
      <c r="HRJ224" s="28"/>
      <c r="HRK224" s="32"/>
      <c r="HRL224" s="20"/>
      <c r="HRM224" s="18"/>
      <c r="HRN224" s="19"/>
      <c r="HRO224" s="28"/>
      <c r="HRP224" s="32"/>
      <c r="HRQ224" s="20"/>
      <c r="HRR224" s="18"/>
      <c r="HRS224" s="19"/>
      <c r="HRT224" s="28"/>
      <c r="HRU224" s="32"/>
      <c r="HRV224" s="20"/>
      <c r="HRW224" s="18"/>
      <c r="HRX224" s="19"/>
      <c r="HRY224" s="28"/>
      <c r="HRZ224" s="32"/>
      <c r="HSA224" s="20"/>
      <c r="HSB224" s="18"/>
      <c r="HSC224" s="19"/>
      <c r="HSD224" s="28"/>
      <c r="HSE224" s="32"/>
      <c r="HSF224" s="20"/>
      <c r="HSG224" s="18"/>
      <c r="HSH224" s="19"/>
      <c r="HSI224" s="28"/>
      <c r="HSJ224" s="32"/>
      <c r="HSK224" s="20"/>
      <c r="HSL224" s="18"/>
      <c r="HSM224" s="19"/>
      <c r="HSN224" s="28"/>
      <c r="HSO224" s="32"/>
      <c r="HSP224" s="20"/>
      <c r="HSQ224" s="18"/>
      <c r="HSR224" s="19"/>
      <c r="HSS224" s="28"/>
      <c r="HST224" s="32"/>
      <c r="HSU224" s="20"/>
      <c r="HSV224" s="18"/>
      <c r="HSW224" s="19"/>
      <c r="HSX224" s="28"/>
      <c r="HSY224" s="32"/>
      <c r="HSZ224" s="20"/>
      <c r="HTA224" s="18"/>
      <c r="HTB224" s="19"/>
      <c r="HTC224" s="28"/>
      <c r="HTD224" s="32"/>
      <c r="HTE224" s="20"/>
      <c r="HTF224" s="18"/>
      <c r="HTG224" s="19"/>
      <c r="HTH224" s="28"/>
      <c r="HTI224" s="32"/>
      <c r="HTJ224" s="20"/>
      <c r="HTK224" s="18"/>
      <c r="HTL224" s="19"/>
      <c r="HTM224" s="28"/>
      <c r="HTN224" s="32"/>
      <c r="HTO224" s="20"/>
      <c r="HTP224" s="18"/>
      <c r="HTQ224" s="19"/>
      <c r="HTR224" s="28"/>
      <c r="HTS224" s="32"/>
      <c r="HTT224" s="20"/>
      <c r="HTU224" s="18"/>
      <c r="HTV224" s="19"/>
      <c r="HTW224" s="28"/>
      <c r="HTX224" s="32"/>
      <c r="HTY224" s="20"/>
      <c r="HTZ224" s="18"/>
      <c r="HUA224" s="19"/>
      <c r="HUB224" s="28"/>
      <c r="HUC224" s="32"/>
      <c r="HUD224" s="20"/>
      <c r="HUE224" s="18"/>
      <c r="HUF224" s="19"/>
      <c r="HUG224" s="28"/>
      <c r="HUH224" s="32"/>
      <c r="HUI224" s="20"/>
      <c r="HUJ224" s="18"/>
      <c r="HUK224" s="19"/>
      <c r="HUL224" s="28"/>
      <c r="HUM224" s="32"/>
      <c r="HUN224" s="20"/>
      <c r="HUO224" s="18"/>
      <c r="HUP224" s="19"/>
      <c r="HUQ224" s="28"/>
      <c r="HUR224" s="32"/>
      <c r="HUS224" s="20"/>
      <c r="HUT224" s="18"/>
      <c r="HUU224" s="19"/>
      <c r="HUV224" s="28"/>
      <c r="HUW224" s="32"/>
      <c r="HUX224" s="20"/>
      <c r="HUY224" s="18"/>
      <c r="HUZ224" s="19"/>
      <c r="HVA224" s="28"/>
      <c r="HVB224" s="32"/>
      <c r="HVC224" s="20"/>
      <c r="HVD224" s="18"/>
      <c r="HVE224" s="19"/>
      <c r="HVF224" s="28"/>
      <c r="HVG224" s="32"/>
      <c r="HVH224" s="20"/>
      <c r="HVI224" s="18"/>
      <c r="HVJ224" s="19"/>
      <c r="HVK224" s="28"/>
      <c r="HVL224" s="32"/>
      <c r="HVM224" s="20"/>
      <c r="HVN224" s="18"/>
      <c r="HVO224" s="19"/>
      <c r="HVP224" s="28"/>
      <c r="HVQ224" s="32"/>
      <c r="HVR224" s="20"/>
      <c r="HVS224" s="18"/>
      <c r="HVT224" s="19"/>
      <c r="HVU224" s="28"/>
      <c r="HVV224" s="32"/>
      <c r="HVW224" s="20"/>
      <c r="HVX224" s="18"/>
      <c r="HVY224" s="19"/>
      <c r="HVZ224" s="28"/>
      <c r="HWA224" s="32"/>
      <c r="HWB224" s="20"/>
      <c r="HWC224" s="18"/>
      <c r="HWD224" s="19"/>
      <c r="HWE224" s="28"/>
      <c r="HWF224" s="32"/>
      <c r="HWG224" s="20"/>
      <c r="HWH224" s="18"/>
      <c r="HWI224" s="19"/>
      <c r="HWJ224" s="28"/>
      <c r="HWK224" s="32"/>
      <c r="HWL224" s="20"/>
      <c r="HWM224" s="18"/>
      <c r="HWN224" s="19"/>
      <c r="HWO224" s="28"/>
      <c r="HWP224" s="32"/>
      <c r="HWQ224" s="20"/>
      <c r="HWR224" s="18"/>
      <c r="HWS224" s="19"/>
      <c r="HWT224" s="28"/>
      <c r="HWU224" s="32"/>
      <c r="HWV224" s="20"/>
      <c r="HWW224" s="18"/>
      <c r="HWX224" s="19"/>
      <c r="HWY224" s="28"/>
      <c r="HWZ224" s="32"/>
      <c r="HXA224" s="20"/>
      <c r="HXB224" s="18"/>
      <c r="HXC224" s="19"/>
      <c r="HXD224" s="28"/>
      <c r="HXE224" s="32"/>
      <c r="HXF224" s="20"/>
      <c r="HXG224" s="18"/>
      <c r="HXH224" s="19"/>
      <c r="HXI224" s="28"/>
      <c r="HXJ224" s="32"/>
      <c r="HXK224" s="20"/>
      <c r="HXL224" s="18"/>
      <c r="HXM224" s="19"/>
      <c r="HXN224" s="28"/>
      <c r="HXO224" s="32"/>
      <c r="HXP224" s="20"/>
      <c r="HXQ224" s="18"/>
      <c r="HXR224" s="19"/>
      <c r="HXS224" s="28"/>
      <c r="HXT224" s="32"/>
      <c r="HXU224" s="20"/>
      <c r="HXV224" s="18"/>
      <c r="HXW224" s="19"/>
      <c r="HXX224" s="28"/>
      <c r="HXY224" s="32"/>
      <c r="HXZ224" s="20"/>
      <c r="HYA224" s="18"/>
      <c r="HYB224" s="19"/>
      <c r="HYC224" s="28"/>
      <c r="HYD224" s="32"/>
      <c r="HYE224" s="20"/>
      <c r="HYF224" s="18"/>
      <c r="HYG224" s="19"/>
      <c r="HYH224" s="28"/>
      <c r="HYI224" s="32"/>
      <c r="HYJ224" s="20"/>
      <c r="HYK224" s="18"/>
      <c r="HYL224" s="19"/>
      <c r="HYM224" s="28"/>
      <c r="HYN224" s="32"/>
      <c r="HYO224" s="20"/>
      <c r="HYP224" s="18"/>
      <c r="HYQ224" s="19"/>
      <c r="HYR224" s="28"/>
      <c r="HYS224" s="32"/>
      <c r="HYT224" s="20"/>
      <c r="HYU224" s="18"/>
      <c r="HYV224" s="19"/>
      <c r="HYW224" s="28"/>
      <c r="HYX224" s="32"/>
      <c r="HYY224" s="20"/>
      <c r="HYZ224" s="18"/>
      <c r="HZA224" s="19"/>
      <c r="HZB224" s="28"/>
      <c r="HZC224" s="32"/>
      <c r="HZD224" s="20"/>
      <c r="HZE224" s="18"/>
      <c r="HZF224" s="19"/>
      <c r="HZG224" s="28"/>
      <c r="HZH224" s="32"/>
      <c r="HZI224" s="20"/>
      <c r="HZJ224" s="18"/>
      <c r="HZK224" s="19"/>
      <c r="HZL224" s="28"/>
      <c r="HZM224" s="32"/>
      <c r="HZN224" s="20"/>
      <c r="HZO224" s="18"/>
      <c r="HZP224" s="19"/>
      <c r="HZQ224" s="28"/>
      <c r="HZR224" s="32"/>
      <c r="HZS224" s="20"/>
      <c r="HZT224" s="18"/>
      <c r="HZU224" s="19"/>
      <c r="HZV224" s="28"/>
      <c r="HZW224" s="32"/>
      <c r="HZX224" s="20"/>
      <c r="HZY224" s="18"/>
      <c r="HZZ224" s="19"/>
      <c r="IAA224" s="28"/>
      <c r="IAB224" s="32"/>
      <c r="IAC224" s="20"/>
      <c r="IAD224" s="18"/>
      <c r="IAE224" s="19"/>
      <c r="IAF224" s="28"/>
      <c r="IAG224" s="32"/>
      <c r="IAH224" s="20"/>
      <c r="IAI224" s="18"/>
      <c r="IAJ224" s="19"/>
      <c r="IAK224" s="28"/>
      <c r="IAL224" s="32"/>
      <c r="IAM224" s="20"/>
      <c r="IAN224" s="18"/>
      <c r="IAO224" s="19"/>
      <c r="IAP224" s="28"/>
      <c r="IAQ224" s="32"/>
      <c r="IAR224" s="20"/>
      <c r="IAS224" s="18"/>
      <c r="IAT224" s="19"/>
      <c r="IAU224" s="28"/>
      <c r="IAV224" s="32"/>
      <c r="IAW224" s="20"/>
      <c r="IAX224" s="18"/>
      <c r="IAY224" s="19"/>
      <c r="IAZ224" s="28"/>
      <c r="IBA224" s="32"/>
      <c r="IBB224" s="20"/>
      <c r="IBC224" s="18"/>
      <c r="IBD224" s="19"/>
      <c r="IBE224" s="28"/>
      <c r="IBF224" s="32"/>
      <c r="IBG224" s="20"/>
      <c r="IBH224" s="18"/>
      <c r="IBI224" s="19"/>
      <c r="IBJ224" s="28"/>
      <c r="IBK224" s="32"/>
      <c r="IBL224" s="20"/>
      <c r="IBM224" s="18"/>
      <c r="IBN224" s="19"/>
      <c r="IBO224" s="28"/>
      <c r="IBP224" s="32"/>
      <c r="IBQ224" s="20"/>
      <c r="IBR224" s="18"/>
      <c r="IBS224" s="19"/>
      <c r="IBT224" s="28"/>
      <c r="IBU224" s="32"/>
      <c r="IBV224" s="20"/>
      <c r="IBW224" s="18"/>
      <c r="IBX224" s="19"/>
      <c r="IBY224" s="28"/>
      <c r="IBZ224" s="32"/>
      <c r="ICA224" s="20"/>
      <c r="ICB224" s="18"/>
      <c r="ICC224" s="19"/>
      <c r="ICD224" s="28"/>
      <c r="ICE224" s="32"/>
      <c r="ICF224" s="20"/>
      <c r="ICG224" s="18"/>
      <c r="ICH224" s="19"/>
      <c r="ICI224" s="28"/>
      <c r="ICJ224" s="32"/>
      <c r="ICK224" s="20"/>
      <c r="ICL224" s="18"/>
      <c r="ICM224" s="19"/>
      <c r="ICN224" s="28"/>
      <c r="ICO224" s="32"/>
      <c r="ICP224" s="20"/>
      <c r="ICQ224" s="18"/>
      <c r="ICR224" s="19"/>
      <c r="ICS224" s="28"/>
      <c r="ICT224" s="32"/>
      <c r="ICU224" s="20"/>
      <c r="ICV224" s="18"/>
      <c r="ICW224" s="19"/>
      <c r="ICX224" s="28"/>
      <c r="ICY224" s="32"/>
      <c r="ICZ224" s="20"/>
      <c r="IDA224" s="18"/>
      <c r="IDB224" s="19"/>
      <c r="IDC224" s="28"/>
      <c r="IDD224" s="32"/>
      <c r="IDE224" s="20"/>
      <c r="IDF224" s="18"/>
      <c r="IDG224" s="19"/>
      <c r="IDH224" s="28"/>
      <c r="IDI224" s="32"/>
      <c r="IDJ224" s="20"/>
      <c r="IDK224" s="18"/>
      <c r="IDL224" s="19"/>
      <c r="IDM224" s="28"/>
      <c r="IDN224" s="32"/>
      <c r="IDO224" s="20"/>
      <c r="IDP224" s="18"/>
      <c r="IDQ224" s="19"/>
      <c r="IDR224" s="28"/>
      <c r="IDS224" s="32"/>
      <c r="IDT224" s="20"/>
      <c r="IDU224" s="18"/>
      <c r="IDV224" s="19"/>
      <c r="IDW224" s="28"/>
      <c r="IDX224" s="32"/>
      <c r="IDY224" s="20"/>
      <c r="IDZ224" s="18"/>
      <c r="IEA224" s="19"/>
      <c r="IEB224" s="28"/>
      <c r="IEC224" s="32"/>
      <c r="IED224" s="20"/>
      <c r="IEE224" s="18"/>
      <c r="IEF224" s="19"/>
      <c r="IEG224" s="28"/>
      <c r="IEH224" s="32"/>
      <c r="IEI224" s="20"/>
      <c r="IEJ224" s="18"/>
      <c r="IEK224" s="19"/>
      <c r="IEL224" s="28"/>
      <c r="IEM224" s="32"/>
      <c r="IEN224" s="20"/>
      <c r="IEO224" s="18"/>
      <c r="IEP224" s="19"/>
      <c r="IEQ224" s="28"/>
      <c r="IER224" s="32"/>
      <c r="IES224" s="20"/>
      <c r="IET224" s="18"/>
      <c r="IEU224" s="19"/>
      <c r="IEV224" s="28"/>
      <c r="IEW224" s="32"/>
      <c r="IEX224" s="20"/>
      <c r="IEY224" s="18"/>
      <c r="IEZ224" s="19"/>
      <c r="IFA224" s="28"/>
      <c r="IFB224" s="32"/>
      <c r="IFC224" s="20"/>
      <c r="IFD224" s="18"/>
      <c r="IFE224" s="19"/>
      <c r="IFF224" s="28"/>
      <c r="IFG224" s="32"/>
      <c r="IFH224" s="20"/>
      <c r="IFI224" s="18"/>
      <c r="IFJ224" s="19"/>
      <c r="IFK224" s="28"/>
      <c r="IFL224" s="32"/>
      <c r="IFM224" s="20"/>
      <c r="IFN224" s="18"/>
      <c r="IFO224" s="19"/>
      <c r="IFP224" s="28"/>
      <c r="IFQ224" s="32"/>
      <c r="IFR224" s="20"/>
      <c r="IFS224" s="18"/>
      <c r="IFT224" s="19"/>
      <c r="IFU224" s="28"/>
      <c r="IFV224" s="32"/>
      <c r="IFW224" s="20"/>
      <c r="IFX224" s="18"/>
      <c r="IFY224" s="19"/>
      <c r="IFZ224" s="28"/>
      <c r="IGA224" s="32"/>
      <c r="IGB224" s="20"/>
      <c r="IGC224" s="18"/>
      <c r="IGD224" s="19"/>
      <c r="IGE224" s="28"/>
      <c r="IGF224" s="32"/>
      <c r="IGG224" s="20"/>
      <c r="IGH224" s="18"/>
      <c r="IGI224" s="19"/>
      <c r="IGJ224" s="28"/>
      <c r="IGK224" s="32"/>
      <c r="IGL224" s="20"/>
      <c r="IGM224" s="18"/>
      <c r="IGN224" s="19"/>
      <c r="IGO224" s="28"/>
      <c r="IGP224" s="32"/>
      <c r="IGQ224" s="20"/>
      <c r="IGR224" s="18"/>
      <c r="IGS224" s="19"/>
      <c r="IGT224" s="28"/>
      <c r="IGU224" s="32"/>
      <c r="IGV224" s="20"/>
      <c r="IGW224" s="18"/>
      <c r="IGX224" s="19"/>
      <c r="IGY224" s="28"/>
      <c r="IGZ224" s="32"/>
      <c r="IHA224" s="20"/>
      <c r="IHB224" s="18"/>
      <c r="IHC224" s="19"/>
      <c r="IHD224" s="28"/>
      <c r="IHE224" s="32"/>
      <c r="IHF224" s="20"/>
      <c r="IHG224" s="18"/>
      <c r="IHH224" s="19"/>
      <c r="IHI224" s="28"/>
      <c r="IHJ224" s="32"/>
      <c r="IHK224" s="20"/>
      <c r="IHL224" s="18"/>
      <c r="IHM224" s="19"/>
      <c r="IHN224" s="28"/>
      <c r="IHO224" s="32"/>
      <c r="IHP224" s="20"/>
      <c r="IHQ224" s="18"/>
      <c r="IHR224" s="19"/>
      <c r="IHS224" s="28"/>
      <c r="IHT224" s="32"/>
      <c r="IHU224" s="20"/>
      <c r="IHV224" s="18"/>
      <c r="IHW224" s="19"/>
      <c r="IHX224" s="28"/>
      <c r="IHY224" s="32"/>
      <c r="IHZ224" s="20"/>
      <c r="IIA224" s="18"/>
      <c r="IIB224" s="19"/>
      <c r="IIC224" s="28"/>
      <c r="IID224" s="32"/>
      <c r="IIE224" s="20"/>
      <c r="IIF224" s="18"/>
      <c r="IIG224" s="19"/>
      <c r="IIH224" s="28"/>
      <c r="III224" s="32"/>
      <c r="IIJ224" s="20"/>
      <c r="IIK224" s="18"/>
      <c r="IIL224" s="19"/>
      <c r="IIM224" s="28"/>
      <c r="IIN224" s="32"/>
      <c r="IIO224" s="20"/>
      <c r="IIP224" s="18"/>
      <c r="IIQ224" s="19"/>
      <c r="IIR224" s="28"/>
      <c r="IIS224" s="32"/>
      <c r="IIT224" s="20"/>
      <c r="IIU224" s="18"/>
      <c r="IIV224" s="19"/>
      <c r="IIW224" s="28"/>
      <c r="IIX224" s="32"/>
      <c r="IIY224" s="20"/>
      <c r="IIZ224" s="18"/>
      <c r="IJA224" s="19"/>
      <c r="IJB224" s="28"/>
      <c r="IJC224" s="32"/>
      <c r="IJD224" s="20"/>
      <c r="IJE224" s="18"/>
      <c r="IJF224" s="19"/>
      <c r="IJG224" s="28"/>
      <c r="IJH224" s="32"/>
      <c r="IJI224" s="20"/>
      <c r="IJJ224" s="18"/>
      <c r="IJK224" s="19"/>
      <c r="IJL224" s="28"/>
      <c r="IJM224" s="32"/>
      <c r="IJN224" s="20"/>
      <c r="IJO224" s="18"/>
      <c r="IJP224" s="19"/>
      <c r="IJQ224" s="28"/>
      <c r="IJR224" s="32"/>
      <c r="IJS224" s="20"/>
      <c r="IJT224" s="18"/>
      <c r="IJU224" s="19"/>
      <c r="IJV224" s="28"/>
      <c r="IJW224" s="32"/>
      <c r="IJX224" s="20"/>
      <c r="IJY224" s="18"/>
      <c r="IJZ224" s="19"/>
      <c r="IKA224" s="28"/>
      <c r="IKB224" s="32"/>
      <c r="IKC224" s="20"/>
      <c r="IKD224" s="18"/>
      <c r="IKE224" s="19"/>
      <c r="IKF224" s="28"/>
      <c r="IKG224" s="32"/>
      <c r="IKH224" s="20"/>
      <c r="IKI224" s="18"/>
      <c r="IKJ224" s="19"/>
      <c r="IKK224" s="28"/>
      <c r="IKL224" s="32"/>
      <c r="IKM224" s="20"/>
      <c r="IKN224" s="18"/>
      <c r="IKO224" s="19"/>
      <c r="IKP224" s="28"/>
      <c r="IKQ224" s="32"/>
      <c r="IKR224" s="20"/>
      <c r="IKS224" s="18"/>
      <c r="IKT224" s="19"/>
      <c r="IKU224" s="28"/>
      <c r="IKV224" s="32"/>
      <c r="IKW224" s="20"/>
      <c r="IKX224" s="18"/>
      <c r="IKY224" s="19"/>
      <c r="IKZ224" s="28"/>
      <c r="ILA224" s="32"/>
      <c r="ILB224" s="20"/>
      <c r="ILC224" s="18"/>
      <c r="ILD224" s="19"/>
      <c r="ILE224" s="28"/>
      <c r="ILF224" s="32"/>
      <c r="ILG224" s="20"/>
      <c r="ILH224" s="18"/>
      <c r="ILI224" s="19"/>
      <c r="ILJ224" s="28"/>
      <c r="ILK224" s="32"/>
      <c r="ILL224" s="20"/>
      <c r="ILM224" s="18"/>
      <c r="ILN224" s="19"/>
      <c r="ILO224" s="28"/>
      <c r="ILP224" s="32"/>
      <c r="ILQ224" s="20"/>
      <c r="ILR224" s="18"/>
      <c r="ILS224" s="19"/>
      <c r="ILT224" s="28"/>
      <c r="ILU224" s="32"/>
      <c r="ILV224" s="20"/>
      <c r="ILW224" s="18"/>
      <c r="ILX224" s="19"/>
      <c r="ILY224" s="28"/>
      <c r="ILZ224" s="32"/>
      <c r="IMA224" s="20"/>
      <c r="IMB224" s="18"/>
      <c r="IMC224" s="19"/>
      <c r="IMD224" s="28"/>
      <c r="IME224" s="32"/>
      <c r="IMF224" s="20"/>
      <c r="IMG224" s="18"/>
      <c r="IMH224" s="19"/>
      <c r="IMI224" s="28"/>
      <c r="IMJ224" s="32"/>
      <c r="IMK224" s="20"/>
      <c r="IML224" s="18"/>
      <c r="IMM224" s="19"/>
      <c r="IMN224" s="28"/>
      <c r="IMO224" s="32"/>
      <c r="IMP224" s="20"/>
      <c r="IMQ224" s="18"/>
      <c r="IMR224" s="19"/>
      <c r="IMS224" s="28"/>
      <c r="IMT224" s="32"/>
      <c r="IMU224" s="20"/>
      <c r="IMV224" s="18"/>
      <c r="IMW224" s="19"/>
      <c r="IMX224" s="28"/>
      <c r="IMY224" s="32"/>
      <c r="IMZ224" s="20"/>
      <c r="INA224" s="18"/>
      <c r="INB224" s="19"/>
      <c r="INC224" s="28"/>
      <c r="IND224" s="32"/>
      <c r="INE224" s="20"/>
      <c r="INF224" s="18"/>
      <c r="ING224" s="19"/>
      <c r="INH224" s="28"/>
      <c r="INI224" s="32"/>
      <c r="INJ224" s="20"/>
      <c r="INK224" s="18"/>
      <c r="INL224" s="19"/>
      <c r="INM224" s="28"/>
      <c r="INN224" s="32"/>
      <c r="INO224" s="20"/>
      <c r="INP224" s="18"/>
      <c r="INQ224" s="19"/>
      <c r="INR224" s="28"/>
      <c r="INS224" s="32"/>
      <c r="INT224" s="20"/>
      <c r="INU224" s="18"/>
      <c r="INV224" s="19"/>
      <c r="INW224" s="28"/>
      <c r="INX224" s="32"/>
      <c r="INY224" s="20"/>
      <c r="INZ224" s="18"/>
      <c r="IOA224" s="19"/>
      <c r="IOB224" s="28"/>
      <c r="IOC224" s="32"/>
      <c r="IOD224" s="20"/>
      <c r="IOE224" s="18"/>
      <c r="IOF224" s="19"/>
      <c r="IOG224" s="28"/>
      <c r="IOH224" s="32"/>
      <c r="IOI224" s="20"/>
      <c r="IOJ224" s="18"/>
      <c r="IOK224" s="19"/>
      <c r="IOL224" s="28"/>
      <c r="IOM224" s="32"/>
      <c r="ION224" s="20"/>
      <c r="IOO224" s="18"/>
      <c r="IOP224" s="19"/>
      <c r="IOQ224" s="28"/>
      <c r="IOR224" s="32"/>
      <c r="IOS224" s="20"/>
      <c r="IOT224" s="18"/>
      <c r="IOU224" s="19"/>
      <c r="IOV224" s="28"/>
      <c r="IOW224" s="32"/>
      <c r="IOX224" s="20"/>
      <c r="IOY224" s="18"/>
      <c r="IOZ224" s="19"/>
      <c r="IPA224" s="28"/>
      <c r="IPB224" s="32"/>
      <c r="IPC224" s="20"/>
      <c r="IPD224" s="18"/>
      <c r="IPE224" s="19"/>
      <c r="IPF224" s="28"/>
      <c r="IPG224" s="32"/>
      <c r="IPH224" s="20"/>
      <c r="IPI224" s="18"/>
      <c r="IPJ224" s="19"/>
      <c r="IPK224" s="28"/>
      <c r="IPL224" s="32"/>
      <c r="IPM224" s="20"/>
      <c r="IPN224" s="18"/>
      <c r="IPO224" s="19"/>
      <c r="IPP224" s="28"/>
      <c r="IPQ224" s="32"/>
      <c r="IPR224" s="20"/>
      <c r="IPS224" s="18"/>
      <c r="IPT224" s="19"/>
      <c r="IPU224" s="28"/>
      <c r="IPV224" s="32"/>
      <c r="IPW224" s="20"/>
      <c r="IPX224" s="18"/>
      <c r="IPY224" s="19"/>
      <c r="IPZ224" s="28"/>
      <c r="IQA224" s="32"/>
      <c r="IQB224" s="20"/>
      <c r="IQC224" s="18"/>
      <c r="IQD224" s="19"/>
      <c r="IQE224" s="28"/>
      <c r="IQF224" s="32"/>
      <c r="IQG224" s="20"/>
      <c r="IQH224" s="18"/>
      <c r="IQI224" s="19"/>
      <c r="IQJ224" s="28"/>
      <c r="IQK224" s="32"/>
      <c r="IQL224" s="20"/>
      <c r="IQM224" s="18"/>
      <c r="IQN224" s="19"/>
      <c r="IQO224" s="28"/>
      <c r="IQP224" s="32"/>
      <c r="IQQ224" s="20"/>
      <c r="IQR224" s="18"/>
      <c r="IQS224" s="19"/>
      <c r="IQT224" s="28"/>
      <c r="IQU224" s="32"/>
      <c r="IQV224" s="20"/>
      <c r="IQW224" s="18"/>
      <c r="IQX224" s="19"/>
      <c r="IQY224" s="28"/>
      <c r="IQZ224" s="32"/>
      <c r="IRA224" s="20"/>
      <c r="IRB224" s="18"/>
      <c r="IRC224" s="19"/>
      <c r="IRD224" s="28"/>
      <c r="IRE224" s="32"/>
      <c r="IRF224" s="20"/>
      <c r="IRG224" s="18"/>
      <c r="IRH224" s="19"/>
      <c r="IRI224" s="28"/>
      <c r="IRJ224" s="32"/>
      <c r="IRK224" s="20"/>
      <c r="IRL224" s="18"/>
      <c r="IRM224" s="19"/>
      <c r="IRN224" s="28"/>
      <c r="IRO224" s="32"/>
      <c r="IRP224" s="20"/>
      <c r="IRQ224" s="18"/>
      <c r="IRR224" s="19"/>
      <c r="IRS224" s="28"/>
      <c r="IRT224" s="32"/>
      <c r="IRU224" s="20"/>
      <c r="IRV224" s="18"/>
      <c r="IRW224" s="19"/>
      <c r="IRX224" s="28"/>
      <c r="IRY224" s="32"/>
      <c r="IRZ224" s="20"/>
      <c r="ISA224" s="18"/>
      <c r="ISB224" s="19"/>
      <c r="ISC224" s="28"/>
      <c r="ISD224" s="32"/>
      <c r="ISE224" s="20"/>
      <c r="ISF224" s="18"/>
      <c r="ISG224" s="19"/>
      <c r="ISH224" s="28"/>
      <c r="ISI224" s="32"/>
      <c r="ISJ224" s="20"/>
      <c r="ISK224" s="18"/>
      <c r="ISL224" s="19"/>
      <c r="ISM224" s="28"/>
      <c r="ISN224" s="32"/>
      <c r="ISO224" s="20"/>
      <c r="ISP224" s="18"/>
      <c r="ISQ224" s="19"/>
      <c r="ISR224" s="28"/>
      <c r="ISS224" s="32"/>
      <c r="IST224" s="20"/>
      <c r="ISU224" s="18"/>
      <c r="ISV224" s="19"/>
      <c r="ISW224" s="28"/>
      <c r="ISX224" s="32"/>
      <c r="ISY224" s="20"/>
      <c r="ISZ224" s="18"/>
      <c r="ITA224" s="19"/>
      <c r="ITB224" s="28"/>
      <c r="ITC224" s="32"/>
      <c r="ITD224" s="20"/>
      <c r="ITE224" s="18"/>
      <c r="ITF224" s="19"/>
      <c r="ITG224" s="28"/>
      <c r="ITH224" s="32"/>
      <c r="ITI224" s="20"/>
      <c r="ITJ224" s="18"/>
      <c r="ITK224" s="19"/>
      <c r="ITL224" s="28"/>
      <c r="ITM224" s="32"/>
      <c r="ITN224" s="20"/>
      <c r="ITO224" s="18"/>
      <c r="ITP224" s="19"/>
      <c r="ITQ224" s="28"/>
      <c r="ITR224" s="32"/>
      <c r="ITS224" s="20"/>
      <c r="ITT224" s="18"/>
      <c r="ITU224" s="19"/>
      <c r="ITV224" s="28"/>
      <c r="ITW224" s="32"/>
      <c r="ITX224" s="20"/>
      <c r="ITY224" s="18"/>
      <c r="ITZ224" s="19"/>
      <c r="IUA224" s="28"/>
      <c r="IUB224" s="32"/>
      <c r="IUC224" s="20"/>
      <c r="IUD224" s="18"/>
      <c r="IUE224" s="19"/>
      <c r="IUF224" s="28"/>
      <c r="IUG224" s="32"/>
      <c r="IUH224" s="20"/>
      <c r="IUI224" s="18"/>
      <c r="IUJ224" s="19"/>
      <c r="IUK224" s="28"/>
      <c r="IUL224" s="32"/>
      <c r="IUM224" s="20"/>
      <c r="IUN224" s="18"/>
      <c r="IUO224" s="19"/>
      <c r="IUP224" s="28"/>
      <c r="IUQ224" s="32"/>
      <c r="IUR224" s="20"/>
      <c r="IUS224" s="18"/>
      <c r="IUT224" s="19"/>
      <c r="IUU224" s="28"/>
      <c r="IUV224" s="32"/>
      <c r="IUW224" s="20"/>
      <c r="IUX224" s="18"/>
      <c r="IUY224" s="19"/>
      <c r="IUZ224" s="28"/>
      <c r="IVA224" s="32"/>
      <c r="IVB224" s="20"/>
      <c r="IVC224" s="18"/>
      <c r="IVD224" s="19"/>
      <c r="IVE224" s="28"/>
      <c r="IVF224" s="32"/>
      <c r="IVG224" s="20"/>
      <c r="IVH224" s="18"/>
      <c r="IVI224" s="19"/>
      <c r="IVJ224" s="28"/>
      <c r="IVK224" s="32"/>
      <c r="IVL224" s="20"/>
      <c r="IVM224" s="18"/>
      <c r="IVN224" s="19"/>
      <c r="IVO224" s="28"/>
      <c r="IVP224" s="32"/>
      <c r="IVQ224" s="20"/>
      <c r="IVR224" s="18"/>
      <c r="IVS224" s="19"/>
      <c r="IVT224" s="28"/>
      <c r="IVU224" s="32"/>
      <c r="IVV224" s="20"/>
      <c r="IVW224" s="18"/>
      <c r="IVX224" s="19"/>
      <c r="IVY224" s="28"/>
      <c r="IVZ224" s="32"/>
      <c r="IWA224" s="20"/>
      <c r="IWB224" s="18"/>
      <c r="IWC224" s="19"/>
      <c r="IWD224" s="28"/>
      <c r="IWE224" s="32"/>
      <c r="IWF224" s="20"/>
      <c r="IWG224" s="18"/>
      <c r="IWH224" s="19"/>
      <c r="IWI224" s="28"/>
      <c r="IWJ224" s="32"/>
      <c r="IWK224" s="20"/>
      <c r="IWL224" s="18"/>
      <c r="IWM224" s="19"/>
      <c r="IWN224" s="28"/>
      <c r="IWO224" s="32"/>
      <c r="IWP224" s="20"/>
      <c r="IWQ224" s="18"/>
      <c r="IWR224" s="19"/>
      <c r="IWS224" s="28"/>
      <c r="IWT224" s="32"/>
      <c r="IWU224" s="20"/>
      <c r="IWV224" s="18"/>
      <c r="IWW224" s="19"/>
      <c r="IWX224" s="28"/>
      <c r="IWY224" s="32"/>
      <c r="IWZ224" s="20"/>
      <c r="IXA224" s="18"/>
      <c r="IXB224" s="19"/>
      <c r="IXC224" s="28"/>
      <c r="IXD224" s="32"/>
      <c r="IXE224" s="20"/>
      <c r="IXF224" s="18"/>
      <c r="IXG224" s="19"/>
      <c r="IXH224" s="28"/>
      <c r="IXI224" s="32"/>
      <c r="IXJ224" s="20"/>
      <c r="IXK224" s="18"/>
      <c r="IXL224" s="19"/>
      <c r="IXM224" s="28"/>
      <c r="IXN224" s="32"/>
      <c r="IXO224" s="20"/>
      <c r="IXP224" s="18"/>
      <c r="IXQ224" s="19"/>
      <c r="IXR224" s="28"/>
      <c r="IXS224" s="32"/>
      <c r="IXT224" s="20"/>
      <c r="IXU224" s="18"/>
      <c r="IXV224" s="19"/>
      <c r="IXW224" s="28"/>
      <c r="IXX224" s="32"/>
      <c r="IXY224" s="20"/>
      <c r="IXZ224" s="18"/>
      <c r="IYA224" s="19"/>
      <c r="IYB224" s="28"/>
      <c r="IYC224" s="32"/>
      <c r="IYD224" s="20"/>
      <c r="IYE224" s="18"/>
      <c r="IYF224" s="19"/>
      <c r="IYG224" s="28"/>
      <c r="IYH224" s="32"/>
      <c r="IYI224" s="20"/>
      <c r="IYJ224" s="18"/>
      <c r="IYK224" s="19"/>
      <c r="IYL224" s="28"/>
      <c r="IYM224" s="32"/>
      <c r="IYN224" s="20"/>
      <c r="IYO224" s="18"/>
      <c r="IYP224" s="19"/>
      <c r="IYQ224" s="28"/>
      <c r="IYR224" s="32"/>
      <c r="IYS224" s="20"/>
      <c r="IYT224" s="18"/>
      <c r="IYU224" s="19"/>
      <c r="IYV224" s="28"/>
      <c r="IYW224" s="32"/>
      <c r="IYX224" s="20"/>
      <c r="IYY224" s="18"/>
      <c r="IYZ224" s="19"/>
      <c r="IZA224" s="28"/>
      <c r="IZB224" s="32"/>
      <c r="IZC224" s="20"/>
      <c r="IZD224" s="18"/>
      <c r="IZE224" s="19"/>
      <c r="IZF224" s="28"/>
      <c r="IZG224" s="32"/>
      <c r="IZH224" s="20"/>
      <c r="IZI224" s="18"/>
      <c r="IZJ224" s="19"/>
      <c r="IZK224" s="28"/>
      <c r="IZL224" s="32"/>
      <c r="IZM224" s="20"/>
      <c r="IZN224" s="18"/>
      <c r="IZO224" s="19"/>
      <c r="IZP224" s="28"/>
      <c r="IZQ224" s="32"/>
      <c r="IZR224" s="20"/>
      <c r="IZS224" s="18"/>
      <c r="IZT224" s="19"/>
      <c r="IZU224" s="28"/>
      <c r="IZV224" s="32"/>
      <c r="IZW224" s="20"/>
      <c r="IZX224" s="18"/>
      <c r="IZY224" s="19"/>
      <c r="IZZ224" s="28"/>
      <c r="JAA224" s="32"/>
      <c r="JAB224" s="20"/>
      <c r="JAC224" s="18"/>
      <c r="JAD224" s="19"/>
      <c r="JAE224" s="28"/>
      <c r="JAF224" s="32"/>
      <c r="JAG224" s="20"/>
      <c r="JAH224" s="18"/>
      <c r="JAI224" s="19"/>
      <c r="JAJ224" s="28"/>
      <c r="JAK224" s="32"/>
      <c r="JAL224" s="20"/>
      <c r="JAM224" s="18"/>
      <c r="JAN224" s="19"/>
      <c r="JAO224" s="28"/>
      <c r="JAP224" s="32"/>
      <c r="JAQ224" s="20"/>
      <c r="JAR224" s="18"/>
      <c r="JAS224" s="19"/>
      <c r="JAT224" s="28"/>
      <c r="JAU224" s="32"/>
      <c r="JAV224" s="20"/>
      <c r="JAW224" s="18"/>
      <c r="JAX224" s="19"/>
      <c r="JAY224" s="28"/>
      <c r="JAZ224" s="32"/>
      <c r="JBA224" s="20"/>
      <c r="JBB224" s="18"/>
      <c r="JBC224" s="19"/>
      <c r="JBD224" s="28"/>
      <c r="JBE224" s="32"/>
      <c r="JBF224" s="20"/>
      <c r="JBG224" s="18"/>
      <c r="JBH224" s="19"/>
      <c r="JBI224" s="28"/>
      <c r="JBJ224" s="32"/>
      <c r="JBK224" s="20"/>
      <c r="JBL224" s="18"/>
      <c r="JBM224" s="19"/>
      <c r="JBN224" s="28"/>
      <c r="JBO224" s="32"/>
      <c r="JBP224" s="20"/>
      <c r="JBQ224" s="18"/>
      <c r="JBR224" s="19"/>
      <c r="JBS224" s="28"/>
      <c r="JBT224" s="32"/>
      <c r="JBU224" s="20"/>
      <c r="JBV224" s="18"/>
      <c r="JBW224" s="19"/>
      <c r="JBX224" s="28"/>
      <c r="JBY224" s="32"/>
      <c r="JBZ224" s="20"/>
      <c r="JCA224" s="18"/>
      <c r="JCB224" s="19"/>
      <c r="JCC224" s="28"/>
      <c r="JCD224" s="32"/>
      <c r="JCE224" s="20"/>
      <c r="JCF224" s="18"/>
      <c r="JCG224" s="19"/>
      <c r="JCH224" s="28"/>
      <c r="JCI224" s="32"/>
      <c r="JCJ224" s="20"/>
      <c r="JCK224" s="18"/>
      <c r="JCL224" s="19"/>
      <c r="JCM224" s="28"/>
      <c r="JCN224" s="32"/>
      <c r="JCO224" s="20"/>
      <c r="JCP224" s="18"/>
      <c r="JCQ224" s="19"/>
      <c r="JCR224" s="28"/>
      <c r="JCS224" s="32"/>
      <c r="JCT224" s="20"/>
      <c r="JCU224" s="18"/>
      <c r="JCV224" s="19"/>
      <c r="JCW224" s="28"/>
      <c r="JCX224" s="32"/>
      <c r="JCY224" s="20"/>
      <c r="JCZ224" s="18"/>
      <c r="JDA224" s="19"/>
      <c r="JDB224" s="28"/>
      <c r="JDC224" s="32"/>
      <c r="JDD224" s="20"/>
      <c r="JDE224" s="18"/>
      <c r="JDF224" s="19"/>
      <c r="JDG224" s="28"/>
      <c r="JDH224" s="32"/>
      <c r="JDI224" s="20"/>
      <c r="JDJ224" s="18"/>
      <c r="JDK224" s="19"/>
      <c r="JDL224" s="28"/>
      <c r="JDM224" s="32"/>
      <c r="JDN224" s="20"/>
      <c r="JDO224" s="18"/>
      <c r="JDP224" s="19"/>
      <c r="JDQ224" s="28"/>
      <c r="JDR224" s="32"/>
      <c r="JDS224" s="20"/>
      <c r="JDT224" s="18"/>
      <c r="JDU224" s="19"/>
      <c r="JDV224" s="28"/>
      <c r="JDW224" s="32"/>
      <c r="JDX224" s="20"/>
      <c r="JDY224" s="18"/>
      <c r="JDZ224" s="19"/>
      <c r="JEA224" s="28"/>
      <c r="JEB224" s="32"/>
      <c r="JEC224" s="20"/>
      <c r="JED224" s="18"/>
      <c r="JEE224" s="19"/>
      <c r="JEF224" s="28"/>
      <c r="JEG224" s="32"/>
      <c r="JEH224" s="20"/>
      <c r="JEI224" s="18"/>
      <c r="JEJ224" s="19"/>
      <c r="JEK224" s="28"/>
      <c r="JEL224" s="32"/>
      <c r="JEM224" s="20"/>
      <c r="JEN224" s="18"/>
      <c r="JEO224" s="19"/>
      <c r="JEP224" s="28"/>
      <c r="JEQ224" s="32"/>
      <c r="JER224" s="20"/>
      <c r="JES224" s="18"/>
      <c r="JET224" s="19"/>
      <c r="JEU224" s="28"/>
      <c r="JEV224" s="32"/>
      <c r="JEW224" s="20"/>
      <c r="JEX224" s="18"/>
      <c r="JEY224" s="19"/>
      <c r="JEZ224" s="28"/>
      <c r="JFA224" s="32"/>
      <c r="JFB224" s="20"/>
      <c r="JFC224" s="18"/>
      <c r="JFD224" s="19"/>
      <c r="JFE224" s="28"/>
      <c r="JFF224" s="32"/>
      <c r="JFG224" s="20"/>
      <c r="JFH224" s="18"/>
      <c r="JFI224" s="19"/>
      <c r="JFJ224" s="28"/>
      <c r="JFK224" s="32"/>
      <c r="JFL224" s="20"/>
      <c r="JFM224" s="18"/>
      <c r="JFN224" s="19"/>
      <c r="JFO224" s="28"/>
      <c r="JFP224" s="32"/>
      <c r="JFQ224" s="20"/>
      <c r="JFR224" s="18"/>
      <c r="JFS224" s="19"/>
      <c r="JFT224" s="28"/>
      <c r="JFU224" s="32"/>
      <c r="JFV224" s="20"/>
      <c r="JFW224" s="18"/>
      <c r="JFX224" s="19"/>
      <c r="JFY224" s="28"/>
      <c r="JFZ224" s="32"/>
      <c r="JGA224" s="20"/>
      <c r="JGB224" s="18"/>
      <c r="JGC224" s="19"/>
      <c r="JGD224" s="28"/>
      <c r="JGE224" s="32"/>
      <c r="JGF224" s="20"/>
      <c r="JGG224" s="18"/>
      <c r="JGH224" s="19"/>
      <c r="JGI224" s="28"/>
      <c r="JGJ224" s="32"/>
      <c r="JGK224" s="20"/>
      <c r="JGL224" s="18"/>
      <c r="JGM224" s="19"/>
      <c r="JGN224" s="28"/>
      <c r="JGO224" s="32"/>
      <c r="JGP224" s="20"/>
      <c r="JGQ224" s="18"/>
      <c r="JGR224" s="19"/>
      <c r="JGS224" s="28"/>
      <c r="JGT224" s="32"/>
      <c r="JGU224" s="20"/>
      <c r="JGV224" s="18"/>
      <c r="JGW224" s="19"/>
      <c r="JGX224" s="28"/>
      <c r="JGY224" s="32"/>
      <c r="JGZ224" s="20"/>
      <c r="JHA224" s="18"/>
      <c r="JHB224" s="19"/>
      <c r="JHC224" s="28"/>
      <c r="JHD224" s="32"/>
      <c r="JHE224" s="20"/>
      <c r="JHF224" s="18"/>
      <c r="JHG224" s="19"/>
      <c r="JHH224" s="28"/>
      <c r="JHI224" s="32"/>
      <c r="JHJ224" s="20"/>
      <c r="JHK224" s="18"/>
      <c r="JHL224" s="19"/>
      <c r="JHM224" s="28"/>
      <c r="JHN224" s="32"/>
      <c r="JHO224" s="20"/>
      <c r="JHP224" s="18"/>
      <c r="JHQ224" s="19"/>
      <c r="JHR224" s="28"/>
      <c r="JHS224" s="32"/>
      <c r="JHT224" s="20"/>
      <c r="JHU224" s="18"/>
      <c r="JHV224" s="19"/>
      <c r="JHW224" s="28"/>
      <c r="JHX224" s="32"/>
      <c r="JHY224" s="20"/>
      <c r="JHZ224" s="18"/>
      <c r="JIA224" s="19"/>
      <c r="JIB224" s="28"/>
      <c r="JIC224" s="32"/>
      <c r="JID224" s="20"/>
      <c r="JIE224" s="18"/>
      <c r="JIF224" s="19"/>
      <c r="JIG224" s="28"/>
      <c r="JIH224" s="32"/>
      <c r="JII224" s="20"/>
      <c r="JIJ224" s="18"/>
      <c r="JIK224" s="19"/>
      <c r="JIL224" s="28"/>
      <c r="JIM224" s="32"/>
      <c r="JIN224" s="20"/>
      <c r="JIO224" s="18"/>
      <c r="JIP224" s="19"/>
      <c r="JIQ224" s="28"/>
      <c r="JIR224" s="32"/>
      <c r="JIS224" s="20"/>
      <c r="JIT224" s="18"/>
      <c r="JIU224" s="19"/>
      <c r="JIV224" s="28"/>
      <c r="JIW224" s="32"/>
      <c r="JIX224" s="20"/>
      <c r="JIY224" s="18"/>
      <c r="JIZ224" s="19"/>
      <c r="JJA224" s="28"/>
      <c r="JJB224" s="32"/>
      <c r="JJC224" s="20"/>
      <c r="JJD224" s="18"/>
      <c r="JJE224" s="19"/>
      <c r="JJF224" s="28"/>
      <c r="JJG224" s="32"/>
      <c r="JJH224" s="20"/>
      <c r="JJI224" s="18"/>
      <c r="JJJ224" s="19"/>
      <c r="JJK224" s="28"/>
      <c r="JJL224" s="32"/>
      <c r="JJM224" s="20"/>
      <c r="JJN224" s="18"/>
      <c r="JJO224" s="19"/>
      <c r="JJP224" s="28"/>
      <c r="JJQ224" s="32"/>
      <c r="JJR224" s="20"/>
      <c r="JJS224" s="18"/>
      <c r="JJT224" s="19"/>
      <c r="JJU224" s="28"/>
      <c r="JJV224" s="32"/>
      <c r="JJW224" s="20"/>
      <c r="JJX224" s="18"/>
      <c r="JJY224" s="19"/>
      <c r="JJZ224" s="28"/>
      <c r="JKA224" s="32"/>
      <c r="JKB224" s="20"/>
      <c r="JKC224" s="18"/>
      <c r="JKD224" s="19"/>
      <c r="JKE224" s="28"/>
      <c r="JKF224" s="32"/>
      <c r="JKG224" s="20"/>
      <c r="JKH224" s="18"/>
      <c r="JKI224" s="19"/>
      <c r="JKJ224" s="28"/>
      <c r="JKK224" s="32"/>
      <c r="JKL224" s="20"/>
      <c r="JKM224" s="18"/>
      <c r="JKN224" s="19"/>
      <c r="JKO224" s="28"/>
      <c r="JKP224" s="32"/>
      <c r="JKQ224" s="20"/>
      <c r="JKR224" s="18"/>
      <c r="JKS224" s="19"/>
      <c r="JKT224" s="28"/>
      <c r="JKU224" s="32"/>
      <c r="JKV224" s="20"/>
      <c r="JKW224" s="18"/>
      <c r="JKX224" s="19"/>
      <c r="JKY224" s="28"/>
      <c r="JKZ224" s="32"/>
      <c r="JLA224" s="20"/>
      <c r="JLB224" s="18"/>
      <c r="JLC224" s="19"/>
      <c r="JLD224" s="28"/>
      <c r="JLE224" s="32"/>
      <c r="JLF224" s="20"/>
      <c r="JLG224" s="18"/>
      <c r="JLH224" s="19"/>
      <c r="JLI224" s="28"/>
      <c r="JLJ224" s="32"/>
      <c r="JLK224" s="20"/>
      <c r="JLL224" s="18"/>
      <c r="JLM224" s="19"/>
      <c r="JLN224" s="28"/>
      <c r="JLO224" s="32"/>
      <c r="JLP224" s="20"/>
      <c r="JLQ224" s="18"/>
      <c r="JLR224" s="19"/>
      <c r="JLS224" s="28"/>
      <c r="JLT224" s="32"/>
      <c r="JLU224" s="20"/>
      <c r="JLV224" s="18"/>
      <c r="JLW224" s="19"/>
      <c r="JLX224" s="28"/>
      <c r="JLY224" s="32"/>
      <c r="JLZ224" s="20"/>
      <c r="JMA224" s="18"/>
      <c r="JMB224" s="19"/>
      <c r="JMC224" s="28"/>
      <c r="JMD224" s="32"/>
      <c r="JME224" s="20"/>
      <c r="JMF224" s="18"/>
      <c r="JMG224" s="19"/>
      <c r="JMH224" s="28"/>
      <c r="JMI224" s="32"/>
      <c r="JMJ224" s="20"/>
      <c r="JMK224" s="18"/>
      <c r="JML224" s="19"/>
      <c r="JMM224" s="28"/>
      <c r="JMN224" s="32"/>
      <c r="JMO224" s="20"/>
      <c r="JMP224" s="18"/>
      <c r="JMQ224" s="19"/>
      <c r="JMR224" s="28"/>
      <c r="JMS224" s="32"/>
      <c r="JMT224" s="20"/>
      <c r="JMU224" s="18"/>
      <c r="JMV224" s="19"/>
      <c r="JMW224" s="28"/>
      <c r="JMX224" s="32"/>
      <c r="JMY224" s="20"/>
      <c r="JMZ224" s="18"/>
      <c r="JNA224" s="19"/>
      <c r="JNB224" s="28"/>
      <c r="JNC224" s="32"/>
      <c r="JND224" s="20"/>
      <c r="JNE224" s="18"/>
      <c r="JNF224" s="19"/>
      <c r="JNG224" s="28"/>
      <c r="JNH224" s="32"/>
      <c r="JNI224" s="20"/>
      <c r="JNJ224" s="18"/>
      <c r="JNK224" s="19"/>
      <c r="JNL224" s="28"/>
      <c r="JNM224" s="32"/>
      <c r="JNN224" s="20"/>
      <c r="JNO224" s="18"/>
      <c r="JNP224" s="19"/>
      <c r="JNQ224" s="28"/>
      <c r="JNR224" s="32"/>
      <c r="JNS224" s="20"/>
      <c r="JNT224" s="18"/>
      <c r="JNU224" s="19"/>
      <c r="JNV224" s="28"/>
      <c r="JNW224" s="32"/>
      <c r="JNX224" s="20"/>
      <c r="JNY224" s="18"/>
      <c r="JNZ224" s="19"/>
      <c r="JOA224" s="28"/>
      <c r="JOB224" s="32"/>
      <c r="JOC224" s="20"/>
      <c r="JOD224" s="18"/>
      <c r="JOE224" s="19"/>
      <c r="JOF224" s="28"/>
      <c r="JOG224" s="32"/>
      <c r="JOH224" s="20"/>
      <c r="JOI224" s="18"/>
      <c r="JOJ224" s="19"/>
      <c r="JOK224" s="28"/>
      <c r="JOL224" s="32"/>
      <c r="JOM224" s="20"/>
      <c r="JON224" s="18"/>
      <c r="JOO224" s="19"/>
      <c r="JOP224" s="28"/>
      <c r="JOQ224" s="32"/>
      <c r="JOR224" s="20"/>
      <c r="JOS224" s="18"/>
      <c r="JOT224" s="19"/>
      <c r="JOU224" s="28"/>
      <c r="JOV224" s="32"/>
      <c r="JOW224" s="20"/>
      <c r="JOX224" s="18"/>
      <c r="JOY224" s="19"/>
      <c r="JOZ224" s="28"/>
      <c r="JPA224" s="32"/>
      <c r="JPB224" s="20"/>
      <c r="JPC224" s="18"/>
      <c r="JPD224" s="19"/>
      <c r="JPE224" s="28"/>
      <c r="JPF224" s="32"/>
      <c r="JPG224" s="20"/>
      <c r="JPH224" s="18"/>
      <c r="JPI224" s="19"/>
      <c r="JPJ224" s="28"/>
      <c r="JPK224" s="32"/>
      <c r="JPL224" s="20"/>
      <c r="JPM224" s="18"/>
      <c r="JPN224" s="19"/>
      <c r="JPO224" s="28"/>
      <c r="JPP224" s="32"/>
      <c r="JPQ224" s="20"/>
      <c r="JPR224" s="18"/>
      <c r="JPS224" s="19"/>
      <c r="JPT224" s="28"/>
      <c r="JPU224" s="32"/>
      <c r="JPV224" s="20"/>
      <c r="JPW224" s="18"/>
      <c r="JPX224" s="19"/>
      <c r="JPY224" s="28"/>
      <c r="JPZ224" s="32"/>
      <c r="JQA224" s="20"/>
      <c r="JQB224" s="18"/>
      <c r="JQC224" s="19"/>
      <c r="JQD224" s="28"/>
      <c r="JQE224" s="32"/>
      <c r="JQF224" s="20"/>
      <c r="JQG224" s="18"/>
      <c r="JQH224" s="19"/>
      <c r="JQI224" s="28"/>
      <c r="JQJ224" s="32"/>
      <c r="JQK224" s="20"/>
      <c r="JQL224" s="18"/>
      <c r="JQM224" s="19"/>
      <c r="JQN224" s="28"/>
      <c r="JQO224" s="32"/>
      <c r="JQP224" s="20"/>
      <c r="JQQ224" s="18"/>
      <c r="JQR224" s="19"/>
      <c r="JQS224" s="28"/>
      <c r="JQT224" s="32"/>
      <c r="JQU224" s="20"/>
      <c r="JQV224" s="18"/>
      <c r="JQW224" s="19"/>
      <c r="JQX224" s="28"/>
      <c r="JQY224" s="32"/>
      <c r="JQZ224" s="20"/>
      <c r="JRA224" s="18"/>
      <c r="JRB224" s="19"/>
      <c r="JRC224" s="28"/>
      <c r="JRD224" s="32"/>
      <c r="JRE224" s="20"/>
      <c r="JRF224" s="18"/>
      <c r="JRG224" s="19"/>
      <c r="JRH224" s="28"/>
      <c r="JRI224" s="32"/>
      <c r="JRJ224" s="20"/>
      <c r="JRK224" s="18"/>
      <c r="JRL224" s="19"/>
      <c r="JRM224" s="28"/>
      <c r="JRN224" s="32"/>
      <c r="JRO224" s="20"/>
      <c r="JRP224" s="18"/>
      <c r="JRQ224" s="19"/>
      <c r="JRR224" s="28"/>
      <c r="JRS224" s="32"/>
      <c r="JRT224" s="20"/>
      <c r="JRU224" s="18"/>
      <c r="JRV224" s="19"/>
      <c r="JRW224" s="28"/>
      <c r="JRX224" s="32"/>
      <c r="JRY224" s="20"/>
      <c r="JRZ224" s="18"/>
      <c r="JSA224" s="19"/>
      <c r="JSB224" s="28"/>
      <c r="JSC224" s="32"/>
      <c r="JSD224" s="20"/>
      <c r="JSE224" s="18"/>
      <c r="JSF224" s="19"/>
      <c r="JSG224" s="28"/>
      <c r="JSH224" s="32"/>
      <c r="JSI224" s="20"/>
      <c r="JSJ224" s="18"/>
      <c r="JSK224" s="19"/>
      <c r="JSL224" s="28"/>
      <c r="JSM224" s="32"/>
      <c r="JSN224" s="20"/>
      <c r="JSO224" s="18"/>
      <c r="JSP224" s="19"/>
      <c r="JSQ224" s="28"/>
      <c r="JSR224" s="32"/>
      <c r="JSS224" s="20"/>
      <c r="JST224" s="18"/>
      <c r="JSU224" s="19"/>
      <c r="JSV224" s="28"/>
      <c r="JSW224" s="32"/>
      <c r="JSX224" s="20"/>
      <c r="JSY224" s="18"/>
      <c r="JSZ224" s="19"/>
      <c r="JTA224" s="28"/>
      <c r="JTB224" s="32"/>
      <c r="JTC224" s="20"/>
      <c r="JTD224" s="18"/>
      <c r="JTE224" s="19"/>
      <c r="JTF224" s="28"/>
      <c r="JTG224" s="32"/>
      <c r="JTH224" s="20"/>
      <c r="JTI224" s="18"/>
      <c r="JTJ224" s="19"/>
      <c r="JTK224" s="28"/>
      <c r="JTL224" s="32"/>
      <c r="JTM224" s="20"/>
      <c r="JTN224" s="18"/>
      <c r="JTO224" s="19"/>
      <c r="JTP224" s="28"/>
      <c r="JTQ224" s="32"/>
      <c r="JTR224" s="20"/>
      <c r="JTS224" s="18"/>
      <c r="JTT224" s="19"/>
      <c r="JTU224" s="28"/>
      <c r="JTV224" s="32"/>
      <c r="JTW224" s="20"/>
      <c r="JTX224" s="18"/>
      <c r="JTY224" s="19"/>
      <c r="JTZ224" s="28"/>
      <c r="JUA224" s="32"/>
      <c r="JUB224" s="20"/>
      <c r="JUC224" s="18"/>
      <c r="JUD224" s="19"/>
      <c r="JUE224" s="28"/>
      <c r="JUF224" s="32"/>
      <c r="JUG224" s="20"/>
      <c r="JUH224" s="18"/>
      <c r="JUI224" s="19"/>
      <c r="JUJ224" s="28"/>
      <c r="JUK224" s="32"/>
      <c r="JUL224" s="20"/>
      <c r="JUM224" s="18"/>
      <c r="JUN224" s="19"/>
      <c r="JUO224" s="28"/>
      <c r="JUP224" s="32"/>
      <c r="JUQ224" s="20"/>
      <c r="JUR224" s="18"/>
      <c r="JUS224" s="19"/>
      <c r="JUT224" s="28"/>
      <c r="JUU224" s="32"/>
      <c r="JUV224" s="20"/>
      <c r="JUW224" s="18"/>
      <c r="JUX224" s="19"/>
      <c r="JUY224" s="28"/>
      <c r="JUZ224" s="32"/>
      <c r="JVA224" s="20"/>
      <c r="JVB224" s="18"/>
      <c r="JVC224" s="19"/>
      <c r="JVD224" s="28"/>
      <c r="JVE224" s="32"/>
      <c r="JVF224" s="20"/>
      <c r="JVG224" s="18"/>
      <c r="JVH224" s="19"/>
      <c r="JVI224" s="28"/>
      <c r="JVJ224" s="32"/>
      <c r="JVK224" s="20"/>
      <c r="JVL224" s="18"/>
      <c r="JVM224" s="19"/>
      <c r="JVN224" s="28"/>
      <c r="JVO224" s="32"/>
      <c r="JVP224" s="20"/>
      <c r="JVQ224" s="18"/>
      <c r="JVR224" s="19"/>
      <c r="JVS224" s="28"/>
      <c r="JVT224" s="32"/>
      <c r="JVU224" s="20"/>
      <c r="JVV224" s="18"/>
      <c r="JVW224" s="19"/>
      <c r="JVX224" s="28"/>
      <c r="JVY224" s="32"/>
      <c r="JVZ224" s="20"/>
      <c r="JWA224" s="18"/>
      <c r="JWB224" s="19"/>
      <c r="JWC224" s="28"/>
      <c r="JWD224" s="32"/>
      <c r="JWE224" s="20"/>
      <c r="JWF224" s="18"/>
      <c r="JWG224" s="19"/>
      <c r="JWH224" s="28"/>
      <c r="JWI224" s="32"/>
      <c r="JWJ224" s="20"/>
      <c r="JWK224" s="18"/>
      <c r="JWL224" s="19"/>
      <c r="JWM224" s="28"/>
      <c r="JWN224" s="32"/>
      <c r="JWO224" s="20"/>
      <c r="JWP224" s="18"/>
      <c r="JWQ224" s="19"/>
      <c r="JWR224" s="28"/>
      <c r="JWS224" s="32"/>
      <c r="JWT224" s="20"/>
      <c r="JWU224" s="18"/>
      <c r="JWV224" s="19"/>
      <c r="JWW224" s="28"/>
      <c r="JWX224" s="32"/>
      <c r="JWY224" s="20"/>
      <c r="JWZ224" s="18"/>
      <c r="JXA224" s="19"/>
      <c r="JXB224" s="28"/>
      <c r="JXC224" s="32"/>
      <c r="JXD224" s="20"/>
      <c r="JXE224" s="18"/>
      <c r="JXF224" s="19"/>
      <c r="JXG224" s="28"/>
      <c r="JXH224" s="32"/>
      <c r="JXI224" s="20"/>
      <c r="JXJ224" s="18"/>
      <c r="JXK224" s="19"/>
      <c r="JXL224" s="28"/>
      <c r="JXM224" s="32"/>
      <c r="JXN224" s="20"/>
      <c r="JXO224" s="18"/>
      <c r="JXP224" s="19"/>
      <c r="JXQ224" s="28"/>
      <c r="JXR224" s="32"/>
      <c r="JXS224" s="20"/>
      <c r="JXT224" s="18"/>
      <c r="JXU224" s="19"/>
      <c r="JXV224" s="28"/>
      <c r="JXW224" s="32"/>
      <c r="JXX224" s="20"/>
      <c r="JXY224" s="18"/>
      <c r="JXZ224" s="19"/>
      <c r="JYA224" s="28"/>
      <c r="JYB224" s="32"/>
      <c r="JYC224" s="20"/>
      <c r="JYD224" s="18"/>
      <c r="JYE224" s="19"/>
      <c r="JYF224" s="28"/>
      <c r="JYG224" s="32"/>
      <c r="JYH224" s="20"/>
      <c r="JYI224" s="18"/>
      <c r="JYJ224" s="19"/>
      <c r="JYK224" s="28"/>
      <c r="JYL224" s="32"/>
      <c r="JYM224" s="20"/>
      <c r="JYN224" s="18"/>
      <c r="JYO224" s="19"/>
      <c r="JYP224" s="28"/>
      <c r="JYQ224" s="32"/>
      <c r="JYR224" s="20"/>
      <c r="JYS224" s="18"/>
      <c r="JYT224" s="19"/>
      <c r="JYU224" s="28"/>
      <c r="JYV224" s="32"/>
      <c r="JYW224" s="20"/>
      <c r="JYX224" s="18"/>
      <c r="JYY224" s="19"/>
      <c r="JYZ224" s="28"/>
      <c r="JZA224" s="32"/>
      <c r="JZB224" s="20"/>
      <c r="JZC224" s="18"/>
      <c r="JZD224" s="19"/>
      <c r="JZE224" s="28"/>
      <c r="JZF224" s="32"/>
      <c r="JZG224" s="20"/>
      <c r="JZH224" s="18"/>
      <c r="JZI224" s="19"/>
      <c r="JZJ224" s="28"/>
      <c r="JZK224" s="32"/>
      <c r="JZL224" s="20"/>
      <c r="JZM224" s="18"/>
      <c r="JZN224" s="19"/>
      <c r="JZO224" s="28"/>
      <c r="JZP224" s="32"/>
      <c r="JZQ224" s="20"/>
      <c r="JZR224" s="18"/>
      <c r="JZS224" s="19"/>
      <c r="JZT224" s="28"/>
      <c r="JZU224" s="32"/>
      <c r="JZV224" s="20"/>
      <c r="JZW224" s="18"/>
      <c r="JZX224" s="19"/>
      <c r="JZY224" s="28"/>
      <c r="JZZ224" s="32"/>
      <c r="KAA224" s="20"/>
      <c r="KAB224" s="18"/>
      <c r="KAC224" s="19"/>
      <c r="KAD224" s="28"/>
      <c r="KAE224" s="32"/>
      <c r="KAF224" s="20"/>
      <c r="KAG224" s="18"/>
      <c r="KAH224" s="19"/>
      <c r="KAI224" s="28"/>
      <c r="KAJ224" s="32"/>
      <c r="KAK224" s="20"/>
      <c r="KAL224" s="18"/>
      <c r="KAM224" s="19"/>
      <c r="KAN224" s="28"/>
      <c r="KAO224" s="32"/>
      <c r="KAP224" s="20"/>
      <c r="KAQ224" s="18"/>
      <c r="KAR224" s="19"/>
      <c r="KAS224" s="28"/>
      <c r="KAT224" s="32"/>
      <c r="KAU224" s="20"/>
      <c r="KAV224" s="18"/>
      <c r="KAW224" s="19"/>
      <c r="KAX224" s="28"/>
      <c r="KAY224" s="32"/>
      <c r="KAZ224" s="20"/>
      <c r="KBA224" s="18"/>
      <c r="KBB224" s="19"/>
      <c r="KBC224" s="28"/>
      <c r="KBD224" s="32"/>
      <c r="KBE224" s="20"/>
      <c r="KBF224" s="18"/>
      <c r="KBG224" s="19"/>
      <c r="KBH224" s="28"/>
      <c r="KBI224" s="32"/>
      <c r="KBJ224" s="20"/>
      <c r="KBK224" s="18"/>
      <c r="KBL224" s="19"/>
      <c r="KBM224" s="28"/>
      <c r="KBN224" s="32"/>
      <c r="KBO224" s="20"/>
      <c r="KBP224" s="18"/>
      <c r="KBQ224" s="19"/>
      <c r="KBR224" s="28"/>
      <c r="KBS224" s="32"/>
      <c r="KBT224" s="20"/>
      <c r="KBU224" s="18"/>
      <c r="KBV224" s="19"/>
      <c r="KBW224" s="28"/>
      <c r="KBX224" s="32"/>
      <c r="KBY224" s="20"/>
      <c r="KBZ224" s="18"/>
      <c r="KCA224" s="19"/>
      <c r="KCB224" s="28"/>
      <c r="KCC224" s="32"/>
      <c r="KCD224" s="20"/>
      <c r="KCE224" s="18"/>
      <c r="KCF224" s="19"/>
      <c r="KCG224" s="28"/>
      <c r="KCH224" s="32"/>
      <c r="KCI224" s="20"/>
      <c r="KCJ224" s="18"/>
      <c r="KCK224" s="19"/>
      <c r="KCL224" s="28"/>
      <c r="KCM224" s="32"/>
      <c r="KCN224" s="20"/>
      <c r="KCO224" s="18"/>
      <c r="KCP224" s="19"/>
      <c r="KCQ224" s="28"/>
      <c r="KCR224" s="32"/>
      <c r="KCS224" s="20"/>
      <c r="KCT224" s="18"/>
      <c r="KCU224" s="19"/>
      <c r="KCV224" s="28"/>
      <c r="KCW224" s="32"/>
      <c r="KCX224" s="20"/>
      <c r="KCY224" s="18"/>
      <c r="KCZ224" s="19"/>
      <c r="KDA224" s="28"/>
      <c r="KDB224" s="32"/>
      <c r="KDC224" s="20"/>
      <c r="KDD224" s="18"/>
      <c r="KDE224" s="19"/>
      <c r="KDF224" s="28"/>
      <c r="KDG224" s="32"/>
      <c r="KDH224" s="20"/>
      <c r="KDI224" s="18"/>
      <c r="KDJ224" s="19"/>
      <c r="KDK224" s="28"/>
      <c r="KDL224" s="32"/>
      <c r="KDM224" s="20"/>
      <c r="KDN224" s="18"/>
      <c r="KDO224" s="19"/>
      <c r="KDP224" s="28"/>
      <c r="KDQ224" s="32"/>
      <c r="KDR224" s="20"/>
      <c r="KDS224" s="18"/>
      <c r="KDT224" s="19"/>
      <c r="KDU224" s="28"/>
      <c r="KDV224" s="32"/>
      <c r="KDW224" s="20"/>
      <c r="KDX224" s="18"/>
      <c r="KDY224" s="19"/>
      <c r="KDZ224" s="28"/>
      <c r="KEA224" s="32"/>
      <c r="KEB224" s="20"/>
      <c r="KEC224" s="18"/>
      <c r="KED224" s="19"/>
      <c r="KEE224" s="28"/>
      <c r="KEF224" s="32"/>
      <c r="KEG224" s="20"/>
      <c r="KEH224" s="18"/>
      <c r="KEI224" s="19"/>
      <c r="KEJ224" s="28"/>
      <c r="KEK224" s="32"/>
      <c r="KEL224" s="20"/>
      <c r="KEM224" s="18"/>
      <c r="KEN224" s="19"/>
      <c r="KEO224" s="28"/>
      <c r="KEP224" s="32"/>
      <c r="KEQ224" s="20"/>
      <c r="KER224" s="18"/>
      <c r="KES224" s="19"/>
      <c r="KET224" s="28"/>
      <c r="KEU224" s="32"/>
      <c r="KEV224" s="20"/>
      <c r="KEW224" s="18"/>
      <c r="KEX224" s="19"/>
      <c r="KEY224" s="28"/>
      <c r="KEZ224" s="32"/>
      <c r="KFA224" s="20"/>
      <c r="KFB224" s="18"/>
      <c r="KFC224" s="19"/>
      <c r="KFD224" s="28"/>
      <c r="KFE224" s="32"/>
      <c r="KFF224" s="20"/>
      <c r="KFG224" s="18"/>
      <c r="KFH224" s="19"/>
      <c r="KFI224" s="28"/>
      <c r="KFJ224" s="32"/>
      <c r="KFK224" s="20"/>
      <c r="KFL224" s="18"/>
      <c r="KFM224" s="19"/>
      <c r="KFN224" s="28"/>
      <c r="KFO224" s="32"/>
      <c r="KFP224" s="20"/>
      <c r="KFQ224" s="18"/>
      <c r="KFR224" s="19"/>
      <c r="KFS224" s="28"/>
      <c r="KFT224" s="32"/>
      <c r="KFU224" s="20"/>
      <c r="KFV224" s="18"/>
      <c r="KFW224" s="19"/>
      <c r="KFX224" s="28"/>
      <c r="KFY224" s="32"/>
      <c r="KFZ224" s="20"/>
      <c r="KGA224" s="18"/>
      <c r="KGB224" s="19"/>
      <c r="KGC224" s="28"/>
      <c r="KGD224" s="32"/>
      <c r="KGE224" s="20"/>
      <c r="KGF224" s="18"/>
      <c r="KGG224" s="19"/>
      <c r="KGH224" s="28"/>
      <c r="KGI224" s="32"/>
      <c r="KGJ224" s="20"/>
      <c r="KGK224" s="18"/>
      <c r="KGL224" s="19"/>
      <c r="KGM224" s="28"/>
      <c r="KGN224" s="32"/>
      <c r="KGO224" s="20"/>
      <c r="KGP224" s="18"/>
      <c r="KGQ224" s="19"/>
      <c r="KGR224" s="28"/>
      <c r="KGS224" s="32"/>
      <c r="KGT224" s="20"/>
      <c r="KGU224" s="18"/>
      <c r="KGV224" s="19"/>
      <c r="KGW224" s="28"/>
      <c r="KGX224" s="32"/>
      <c r="KGY224" s="20"/>
      <c r="KGZ224" s="18"/>
      <c r="KHA224" s="19"/>
      <c r="KHB224" s="28"/>
      <c r="KHC224" s="32"/>
      <c r="KHD224" s="20"/>
      <c r="KHE224" s="18"/>
      <c r="KHF224" s="19"/>
      <c r="KHG224" s="28"/>
      <c r="KHH224" s="32"/>
      <c r="KHI224" s="20"/>
      <c r="KHJ224" s="18"/>
      <c r="KHK224" s="19"/>
      <c r="KHL224" s="28"/>
      <c r="KHM224" s="32"/>
      <c r="KHN224" s="20"/>
      <c r="KHO224" s="18"/>
      <c r="KHP224" s="19"/>
      <c r="KHQ224" s="28"/>
      <c r="KHR224" s="32"/>
      <c r="KHS224" s="20"/>
      <c r="KHT224" s="18"/>
      <c r="KHU224" s="19"/>
      <c r="KHV224" s="28"/>
      <c r="KHW224" s="32"/>
      <c r="KHX224" s="20"/>
      <c r="KHY224" s="18"/>
      <c r="KHZ224" s="19"/>
      <c r="KIA224" s="28"/>
      <c r="KIB224" s="32"/>
      <c r="KIC224" s="20"/>
      <c r="KID224" s="18"/>
      <c r="KIE224" s="19"/>
      <c r="KIF224" s="28"/>
      <c r="KIG224" s="32"/>
      <c r="KIH224" s="20"/>
      <c r="KII224" s="18"/>
      <c r="KIJ224" s="19"/>
      <c r="KIK224" s="28"/>
      <c r="KIL224" s="32"/>
      <c r="KIM224" s="20"/>
      <c r="KIN224" s="18"/>
      <c r="KIO224" s="19"/>
      <c r="KIP224" s="28"/>
      <c r="KIQ224" s="32"/>
      <c r="KIR224" s="20"/>
      <c r="KIS224" s="18"/>
      <c r="KIT224" s="19"/>
      <c r="KIU224" s="28"/>
      <c r="KIV224" s="32"/>
      <c r="KIW224" s="20"/>
      <c r="KIX224" s="18"/>
      <c r="KIY224" s="19"/>
      <c r="KIZ224" s="28"/>
      <c r="KJA224" s="32"/>
      <c r="KJB224" s="20"/>
      <c r="KJC224" s="18"/>
      <c r="KJD224" s="19"/>
      <c r="KJE224" s="28"/>
      <c r="KJF224" s="32"/>
      <c r="KJG224" s="20"/>
      <c r="KJH224" s="18"/>
      <c r="KJI224" s="19"/>
      <c r="KJJ224" s="28"/>
      <c r="KJK224" s="32"/>
      <c r="KJL224" s="20"/>
      <c r="KJM224" s="18"/>
      <c r="KJN224" s="19"/>
      <c r="KJO224" s="28"/>
      <c r="KJP224" s="32"/>
      <c r="KJQ224" s="20"/>
      <c r="KJR224" s="18"/>
      <c r="KJS224" s="19"/>
      <c r="KJT224" s="28"/>
      <c r="KJU224" s="32"/>
      <c r="KJV224" s="20"/>
      <c r="KJW224" s="18"/>
      <c r="KJX224" s="19"/>
      <c r="KJY224" s="28"/>
      <c r="KJZ224" s="32"/>
      <c r="KKA224" s="20"/>
      <c r="KKB224" s="18"/>
      <c r="KKC224" s="19"/>
      <c r="KKD224" s="28"/>
      <c r="KKE224" s="32"/>
      <c r="KKF224" s="20"/>
      <c r="KKG224" s="18"/>
      <c r="KKH224" s="19"/>
      <c r="KKI224" s="28"/>
      <c r="KKJ224" s="32"/>
      <c r="KKK224" s="20"/>
      <c r="KKL224" s="18"/>
      <c r="KKM224" s="19"/>
      <c r="KKN224" s="28"/>
      <c r="KKO224" s="32"/>
      <c r="KKP224" s="20"/>
      <c r="KKQ224" s="18"/>
      <c r="KKR224" s="19"/>
      <c r="KKS224" s="28"/>
      <c r="KKT224" s="32"/>
      <c r="KKU224" s="20"/>
      <c r="KKV224" s="18"/>
      <c r="KKW224" s="19"/>
      <c r="KKX224" s="28"/>
      <c r="KKY224" s="32"/>
      <c r="KKZ224" s="20"/>
      <c r="KLA224" s="18"/>
      <c r="KLB224" s="19"/>
      <c r="KLC224" s="28"/>
      <c r="KLD224" s="32"/>
      <c r="KLE224" s="20"/>
      <c r="KLF224" s="18"/>
      <c r="KLG224" s="19"/>
      <c r="KLH224" s="28"/>
      <c r="KLI224" s="32"/>
      <c r="KLJ224" s="20"/>
      <c r="KLK224" s="18"/>
      <c r="KLL224" s="19"/>
      <c r="KLM224" s="28"/>
      <c r="KLN224" s="32"/>
      <c r="KLO224" s="20"/>
      <c r="KLP224" s="18"/>
      <c r="KLQ224" s="19"/>
      <c r="KLR224" s="28"/>
      <c r="KLS224" s="32"/>
      <c r="KLT224" s="20"/>
      <c r="KLU224" s="18"/>
      <c r="KLV224" s="19"/>
      <c r="KLW224" s="28"/>
      <c r="KLX224" s="32"/>
      <c r="KLY224" s="20"/>
      <c r="KLZ224" s="18"/>
      <c r="KMA224" s="19"/>
      <c r="KMB224" s="28"/>
      <c r="KMC224" s="32"/>
      <c r="KMD224" s="20"/>
      <c r="KME224" s="18"/>
      <c r="KMF224" s="19"/>
      <c r="KMG224" s="28"/>
      <c r="KMH224" s="32"/>
      <c r="KMI224" s="20"/>
      <c r="KMJ224" s="18"/>
      <c r="KMK224" s="19"/>
      <c r="KML224" s="28"/>
      <c r="KMM224" s="32"/>
      <c r="KMN224" s="20"/>
      <c r="KMO224" s="18"/>
      <c r="KMP224" s="19"/>
      <c r="KMQ224" s="28"/>
      <c r="KMR224" s="32"/>
      <c r="KMS224" s="20"/>
      <c r="KMT224" s="18"/>
      <c r="KMU224" s="19"/>
      <c r="KMV224" s="28"/>
      <c r="KMW224" s="32"/>
      <c r="KMX224" s="20"/>
      <c r="KMY224" s="18"/>
      <c r="KMZ224" s="19"/>
      <c r="KNA224" s="28"/>
      <c r="KNB224" s="32"/>
      <c r="KNC224" s="20"/>
      <c r="KND224" s="18"/>
      <c r="KNE224" s="19"/>
      <c r="KNF224" s="28"/>
      <c r="KNG224" s="32"/>
      <c r="KNH224" s="20"/>
      <c r="KNI224" s="18"/>
      <c r="KNJ224" s="19"/>
      <c r="KNK224" s="28"/>
      <c r="KNL224" s="32"/>
      <c r="KNM224" s="20"/>
      <c r="KNN224" s="18"/>
      <c r="KNO224" s="19"/>
      <c r="KNP224" s="28"/>
      <c r="KNQ224" s="32"/>
      <c r="KNR224" s="20"/>
      <c r="KNS224" s="18"/>
      <c r="KNT224" s="19"/>
      <c r="KNU224" s="28"/>
      <c r="KNV224" s="32"/>
      <c r="KNW224" s="20"/>
      <c r="KNX224" s="18"/>
      <c r="KNY224" s="19"/>
      <c r="KNZ224" s="28"/>
      <c r="KOA224" s="32"/>
      <c r="KOB224" s="20"/>
      <c r="KOC224" s="18"/>
      <c r="KOD224" s="19"/>
      <c r="KOE224" s="28"/>
      <c r="KOF224" s="32"/>
      <c r="KOG224" s="20"/>
      <c r="KOH224" s="18"/>
      <c r="KOI224" s="19"/>
      <c r="KOJ224" s="28"/>
      <c r="KOK224" s="32"/>
      <c r="KOL224" s="20"/>
      <c r="KOM224" s="18"/>
      <c r="KON224" s="19"/>
      <c r="KOO224" s="28"/>
      <c r="KOP224" s="32"/>
      <c r="KOQ224" s="20"/>
      <c r="KOR224" s="18"/>
      <c r="KOS224" s="19"/>
      <c r="KOT224" s="28"/>
      <c r="KOU224" s="32"/>
      <c r="KOV224" s="20"/>
      <c r="KOW224" s="18"/>
      <c r="KOX224" s="19"/>
      <c r="KOY224" s="28"/>
      <c r="KOZ224" s="32"/>
      <c r="KPA224" s="20"/>
      <c r="KPB224" s="18"/>
      <c r="KPC224" s="19"/>
      <c r="KPD224" s="28"/>
      <c r="KPE224" s="32"/>
      <c r="KPF224" s="20"/>
      <c r="KPG224" s="18"/>
      <c r="KPH224" s="19"/>
      <c r="KPI224" s="28"/>
      <c r="KPJ224" s="32"/>
      <c r="KPK224" s="20"/>
      <c r="KPL224" s="18"/>
      <c r="KPM224" s="19"/>
      <c r="KPN224" s="28"/>
      <c r="KPO224" s="32"/>
      <c r="KPP224" s="20"/>
      <c r="KPQ224" s="18"/>
      <c r="KPR224" s="19"/>
      <c r="KPS224" s="28"/>
      <c r="KPT224" s="32"/>
      <c r="KPU224" s="20"/>
      <c r="KPV224" s="18"/>
      <c r="KPW224" s="19"/>
      <c r="KPX224" s="28"/>
      <c r="KPY224" s="32"/>
      <c r="KPZ224" s="20"/>
      <c r="KQA224" s="18"/>
      <c r="KQB224" s="19"/>
      <c r="KQC224" s="28"/>
      <c r="KQD224" s="32"/>
      <c r="KQE224" s="20"/>
      <c r="KQF224" s="18"/>
      <c r="KQG224" s="19"/>
      <c r="KQH224" s="28"/>
      <c r="KQI224" s="32"/>
      <c r="KQJ224" s="20"/>
      <c r="KQK224" s="18"/>
      <c r="KQL224" s="19"/>
      <c r="KQM224" s="28"/>
      <c r="KQN224" s="32"/>
      <c r="KQO224" s="20"/>
      <c r="KQP224" s="18"/>
      <c r="KQQ224" s="19"/>
      <c r="KQR224" s="28"/>
      <c r="KQS224" s="32"/>
      <c r="KQT224" s="20"/>
      <c r="KQU224" s="18"/>
      <c r="KQV224" s="19"/>
      <c r="KQW224" s="28"/>
      <c r="KQX224" s="32"/>
      <c r="KQY224" s="20"/>
      <c r="KQZ224" s="18"/>
      <c r="KRA224" s="19"/>
      <c r="KRB224" s="28"/>
      <c r="KRC224" s="32"/>
      <c r="KRD224" s="20"/>
      <c r="KRE224" s="18"/>
      <c r="KRF224" s="19"/>
      <c r="KRG224" s="28"/>
      <c r="KRH224" s="32"/>
      <c r="KRI224" s="20"/>
      <c r="KRJ224" s="18"/>
      <c r="KRK224" s="19"/>
      <c r="KRL224" s="28"/>
      <c r="KRM224" s="32"/>
      <c r="KRN224" s="20"/>
      <c r="KRO224" s="18"/>
      <c r="KRP224" s="19"/>
      <c r="KRQ224" s="28"/>
      <c r="KRR224" s="32"/>
      <c r="KRS224" s="20"/>
      <c r="KRT224" s="18"/>
      <c r="KRU224" s="19"/>
      <c r="KRV224" s="28"/>
      <c r="KRW224" s="32"/>
      <c r="KRX224" s="20"/>
      <c r="KRY224" s="18"/>
      <c r="KRZ224" s="19"/>
      <c r="KSA224" s="28"/>
      <c r="KSB224" s="32"/>
      <c r="KSC224" s="20"/>
      <c r="KSD224" s="18"/>
      <c r="KSE224" s="19"/>
      <c r="KSF224" s="28"/>
      <c r="KSG224" s="32"/>
      <c r="KSH224" s="20"/>
      <c r="KSI224" s="18"/>
      <c r="KSJ224" s="19"/>
      <c r="KSK224" s="28"/>
      <c r="KSL224" s="32"/>
      <c r="KSM224" s="20"/>
      <c r="KSN224" s="18"/>
      <c r="KSO224" s="19"/>
      <c r="KSP224" s="28"/>
      <c r="KSQ224" s="32"/>
      <c r="KSR224" s="20"/>
      <c r="KSS224" s="18"/>
      <c r="KST224" s="19"/>
      <c r="KSU224" s="28"/>
      <c r="KSV224" s="32"/>
      <c r="KSW224" s="20"/>
      <c r="KSX224" s="18"/>
      <c r="KSY224" s="19"/>
      <c r="KSZ224" s="28"/>
      <c r="KTA224" s="32"/>
      <c r="KTB224" s="20"/>
      <c r="KTC224" s="18"/>
      <c r="KTD224" s="19"/>
      <c r="KTE224" s="28"/>
      <c r="KTF224" s="32"/>
      <c r="KTG224" s="20"/>
      <c r="KTH224" s="18"/>
      <c r="KTI224" s="19"/>
      <c r="KTJ224" s="28"/>
      <c r="KTK224" s="32"/>
      <c r="KTL224" s="20"/>
      <c r="KTM224" s="18"/>
      <c r="KTN224" s="19"/>
      <c r="KTO224" s="28"/>
      <c r="KTP224" s="32"/>
      <c r="KTQ224" s="20"/>
      <c r="KTR224" s="18"/>
      <c r="KTS224" s="19"/>
      <c r="KTT224" s="28"/>
      <c r="KTU224" s="32"/>
      <c r="KTV224" s="20"/>
      <c r="KTW224" s="18"/>
      <c r="KTX224" s="19"/>
      <c r="KTY224" s="28"/>
      <c r="KTZ224" s="32"/>
      <c r="KUA224" s="20"/>
      <c r="KUB224" s="18"/>
      <c r="KUC224" s="19"/>
      <c r="KUD224" s="28"/>
      <c r="KUE224" s="32"/>
      <c r="KUF224" s="20"/>
      <c r="KUG224" s="18"/>
      <c r="KUH224" s="19"/>
      <c r="KUI224" s="28"/>
      <c r="KUJ224" s="32"/>
      <c r="KUK224" s="20"/>
      <c r="KUL224" s="18"/>
      <c r="KUM224" s="19"/>
      <c r="KUN224" s="28"/>
      <c r="KUO224" s="32"/>
      <c r="KUP224" s="20"/>
      <c r="KUQ224" s="18"/>
      <c r="KUR224" s="19"/>
      <c r="KUS224" s="28"/>
      <c r="KUT224" s="32"/>
      <c r="KUU224" s="20"/>
      <c r="KUV224" s="18"/>
      <c r="KUW224" s="19"/>
      <c r="KUX224" s="28"/>
      <c r="KUY224" s="32"/>
      <c r="KUZ224" s="20"/>
      <c r="KVA224" s="18"/>
      <c r="KVB224" s="19"/>
      <c r="KVC224" s="28"/>
      <c r="KVD224" s="32"/>
      <c r="KVE224" s="20"/>
      <c r="KVF224" s="18"/>
      <c r="KVG224" s="19"/>
      <c r="KVH224" s="28"/>
      <c r="KVI224" s="32"/>
      <c r="KVJ224" s="20"/>
      <c r="KVK224" s="18"/>
      <c r="KVL224" s="19"/>
      <c r="KVM224" s="28"/>
      <c r="KVN224" s="32"/>
      <c r="KVO224" s="20"/>
      <c r="KVP224" s="18"/>
      <c r="KVQ224" s="19"/>
      <c r="KVR224" s="28"/>
      <c r="KVS224" s="32"/>
      <c r="KVT224" s="20"/>
      <c r="KVU224" s="18"/>
      <c r="KVV224" s="19"/>
      <c r="KVW224" s="28"/>
      <c r="KVX224" s="32"/>
      <c r="KVY224" s="20"/>
      <c r="KVZ224" s="18"/>
      <c r="KWA224" s="19"/>
      <c r="KWB224" s="28"/>
      <c r="KWC224" s="32"/>
      <c r="KWD224" s="20"/>
      <c r="KWE224" s="18"/>
      <c r="KWF224" s="19"/>
      <c r="KWG224" s="28"/>
      <c r="KWH224" s="32"/>
      <c r="KWI224" s="20"/>
      <c r="KWJ224" s="18"/>
      <c r="KWK224" s="19"/>
      <c r="KWL224" s="28"/>
      <c r="KWM224" s="32"/>
      <c r="KWN224" s="20"/>
      <c r="KWO224" s="18"/>
      <c r="KWP224" s="19"/>
      <c r="KWQ224" s="28"/>
      <c r="KWR224" s="32"/>
      <c r="KWS224" s="20"/>
      <c r="KWT224" s="18"/>
      <c r="KWU224" s="19"/>
      <c r="KWV224" s="28"/>
      <c r="KWW224" s="32"/>
      <c r="KWX224" s="20"/>
      <c r="KWY224" s="18"/>
      <c r="KWZ224" s="19"/>
      <c r="KXA224" s="28"/>
      <c r="KXB224" s="32"/>
      <c r="KXC224" s="20"/>
      <c r="KXD224" s="18"/>
      <c r="KXE224" s="19"/>
      <c r="KXF224" s="28"/>
      <c r="KXG224" s="32"/>
      <c r="KXH224" s="20"/>
      <c r="KXI224" s="18"/>
      <c r="KXJ224" s="19"/>
      <c r="KXK224" s="28"/>
      <c r="KXL224" s="32"/>
      <c r="KXM224" s="20"/>
      <c r="KXN224" s="18"/>
      <c r="KXO224" s="19"/>
      <c r="KXP224" s="28"/>
      <c r="KXQ224" s="32"/>
      <c r="KXR224" s="20"/>
      <c r="KXS224" s="18"/>
      <c r="KXT224" s="19"/>
      <c r="KXU224" s="28"/>
      <c r="KXV224" s="32"/>
      <c r="KXW224" s="20"/>
      <c r="KXX224" s="18"/>
      <c r="KXY224" s="19"/>
      <c r="KXZ224" s="28"/>
      <c r="KYA224" s="32"/>
      <c r="KYB224" s="20"/>
      <c r="KYC224" s="18"/>
      <c r="KYD224" s="19"/>
      <c r="KYE224" s="28"/>
      <c r="KYF224" s="32"/>
      <c r="KYG224" s="20"/>
      <c r="KYH224" s="18"/>
      <c r="KYI224" s="19"/>
      <c r="KYJ224" s="28"/>
      <c r="KYK224" s="32"/>
      <c r="KYL224" s="20"/>
      <c r="KYM224" s="18"/>
      <c r="KYN224" s="19"/>
      <c r="KYO224" s="28"/>
      <c r="KYP224" s="32"/>
      <c r="KYQ224" s="20"/>
      <c r="KYR224" s="18"/>
      <c r="KYS224" s="19"/>
      <c r="KYT224" s="28"/>
      <c r="KYU224" s="32"/>
      <c r="KYV224" s="20"/>
      <c r="KYW224" s="18"/>
      <c r="KYX224" s="19"/>
      <c r="KYY224" s="28"/>
      <c r="KYZ224" s="32"/>
      <c r="KZA224" s="20"/>
      <c r="KZB224" s="18"/>
      <c r="KZC224" s="19"/>
      <c r="KZD224" s="28"/>
      <c r="KZE224" s="32"/>
      <c r="KZF224" s="20"/>
      <c r="KZG224" s="18"/>
      <c r="KZH224" s="19"/>
      <c r="KZI224" s="28"/>
      <c r="KZJ224" s="32"/>
      <c r="KZK224" s="20"/>
      <c r="KZL224" s="18"/>
      <c r="KZM224" s="19"/>
      <c r="KZN224" s="28"/>
      <c r="KZO224" s="32"/>
      <c r="KZP224" s="20"/>
      <c r="KZQ224" s="18"/>
      <c r="KZR224" s="19"/>
      <c r="KZS224" s="28"/>
      <c r="KZT224" s="32"/>
      <c r="KZU224" s="20"/>
      <c r="KZV224" s="18"/>
      <c r="KZW224" s="19"/>
      <c r="KZX224" s="28"/>
      <c r="KZY224" s="32"/>
      <c r="KZZ224" s="20"/>
      <c r="LAA224" s="18"/>
      <c r="LAB224" s="19"/>
      <c r="LAC224" s="28"/>
      <c r="LAD224" s="32"/>
      <c r="LAE224" s="20"/>
      <c r="LAF224" s="18"/>
      <c r="LAG224" s="19"/>
      <c r="LAH224" s="28"/>
      <c r="LAI224" s="32"/>
      <c r="LAJ224" s="20"/>
      <c r="LAK224" s="18"/>
      <c r="LAL224" s="19"/>
      <c r="LAM224" s="28"/>
      <c r="LAN224" s="32"/>
      <c r="LAO224" s="20"/>
      <c r="LAP224" s="18"/>
      <c r="LAQ224" s="19"/>
      <c r="LAR224" s="28"/>
      <c r="LAS224" s="32"/>
      <c r="LAT224" s="20"/>
      <c r="LAU224" s="18"/>
      <c r="LAV224" s="19"/>
      <c r="LAW224" s="28"/>
      <c r="LAX224" s="32"/>
      <c r="LAY224" s="20"/>
      <c r="LAZ224" s="18"/>
      <c r="LBA224" s="19"/>
      <c r="LBB224" s="28"/>
      <c r="LBC224" s="32"/>
      <c r="LBD224" s="20"/>
      <c r="LBE224" s="18"/>
      <c r="LBF224" s="19"/>
      <c r="LBG224" s="28"/>
      <c r="LBH224" s="32"/>
      <c r="LBI224" s="20"/>
      <c r="LBJ224" s="18"/>
      <c r="LBK224" s="19"/>
      <c r="LBL224" s="28"/>
      <c r="LBM224" s="32"/>
      <c r="LBN224" s="20"/>
      <c r="LBO224" s="18"/>
      <c r="LBP224" s="19"/>
      <c r="LBQ224" s="28"/>
      <c r="LBR224" s="32"/>
      <c r="LBS224" s="20"/>
      <c r="LBT224" s="18"/>
      <c r="LBU224" s="19"/>
      <c r="LBV224" s="28"/>
      <c r="LBW224" s="32"/>
      <c r="LBX224" s="20"/>
      <c r="LBY224" s="18"/>
      <c r="LBZ224" s="19"/>
      <c r="LCA224" s="28"/>
      <c r="LCB224" s="32"/>
      <c r="LCC224" s="20"/>
      <c r="LCD224" s="18"/>
      <c r="LCE224" s="19"/>
      <c r="LCF224" s="28"/>
      <c r="LCG224" s="32"/>
      <c r="LCH224" s="20"/>
      <c r="LCI224" s="18"/>
      <c r="LCJ224" s="19"/>
      <c r="LCK224" s="28"/>
      <c r="LCL224" s="32"/>
      <c r="LCM224" s="20"/>
      <c r="LCN224" s="18"/>
      <c r="LCO224" s="19"/>
      <c r="LCP224" s="28"/>
      <c r="LCQ224" s="32"/>
      <c r="LCR224" s="20"/>
      <c r="LCS224" s="18"/>
      <c r="LCT224" s="19"/>
      <c r="LCU224" s="28"/>
      <c r="LCV224" s="32"/>
      <c r="LCW224" s="20"/>
      <c r="LCX224" s="18"/>
      <c r="LCY224" s="19"/>
      <c r="LCZ224" s="28"/>
      <c r="LDA224" s="32"/>
      <c r="LDB224" s="20"/>
      <c r="LDC224" s="18"/>
      <c r="LDD224" s="19"/>
      <c r="LDE224" s="28"/>
      <c r="LDF224" s="32"/>
      <c r="LDG224" s="20"/>
      <c r="LDH224" s="18"/>
      <c r="LDI224" s="19"/>
      <c r="LDJ224" s="28"/>
      <c r="LDK224" s="32"/>
      <c r="LDL224" s="20"/>
      <c r="LDM224" s="18"/>
      <c r="LDN224" s="19"/>
      <c r="LDO224" s="28"/>
      <c r="LDP224" s="32"/>
      <c r="LDQ224" s="20"/>
      <c r="LDR224" s="18"/>
      <c r="LDS224" s="19"/>
      <c r="LDT224" s="28"/>
      <c r="LDU224" s="32"/>
      <c r="LDV224" s="20"/>
      <c r="LDW224" s="18"/>
      <c r="LDX224" s="19"/>
      <c r="LDY224" s="28"/>
      <c r="LDZ224" s="32"/>
      <c r="LEA224" s="20"/>
      <c r="LEB224" s="18"/>
      <c r="LEC224" s="19"/>
      <c r="LED224" s="28"/>
      <c r="LEE224" s="32"/>
      <c r="LEF224" s="20"/>
      <c r="LEG224" s="18"/>
      <c r="LEH224" s="19"/>
      <c r="LEI224" s="28"/>
      <c r="LEJ224" s="32"/>
      <c r="LEK224" s="20"/>
      <c r="LEL224" s="18"/>
      <c r="LEM224" s="19"/>
      <c r="LEN224" s="28"/>
      <c r="LEO224" s="32"/>
      <c r="LEP224" s="20"/>
      <c r="LEQ224" s="18"/>
      <c r="LER224" s="19"/>
      <c r="LES224" s="28"/>
      <c r="LET224" s="32"/>
      <c r="LEU224" s="20"/>
      <c r="LEV224" s="18"/>
      <c r="LEW224" s="19"/>
      <c r="LEX224" s="28"/>
      <c r="LEY224" s="32"/>
      <c r="LEZ224" s="20"/>
      <c r="LFA224" s="18"/>
      <c r="LFB224" s="19"/>
      <c r="LFC224" s="28"/>
      <c r="LFD224" s="32"/>
      <c r="LFE224" s="20"/>
      <c r="LFF224" s="18"/>
      <c r="LFG224" s="19"/>
      <c r="LFH224" s="28"/>
      <c r="LFI224" s="32"/>
      <c r="LFJ224" s="20"/>
      <c r="LFK224" s="18"/>
      <c r="LFL224" s="19"/>
      <c r="LFM224" s="28"/>
      <c r="LFN224" s="32"/>
      <c r="LFO224" s="20"/>
      <c r="LFP224" s="18"/>
      <c r="LFQ224" s="19"/>
      <c r="LFR224" s="28"/>
      <c r="LFS224" s="32"/>
      <c r="LFT224" s="20"/>
      <c r="LFU224" s="18"/>
      <c r="LFV224" s="19"/>
      <c r="LFW224" s="28"/>
      <c r="LFX224" s="32"/>
      <c r="LFY224" s="20"/>
      <c r="LFZ224" s="18"/>
      <c r="LGA224" s="19"/>
      <c r="LGB224" s="28"/>
      <c r="LGC224" s="32"/>
      <c r="LGD224" s="20"/>
      <c r="LGE224" s="18"/>
      <c r="LGF224" s="19"/>
      <c r="LGG224" s="28"/>
      <c r="LGH224" s="32"/>
      <c r="LGI224" s="20"/>
      <c r="LGJ224" s="18"/>
      <c r="LGK224" s="19"/>
      <c r="LGL224" s="28"/>
      <c r="LGM224" s="32"/>
      <c r="LGN224" s="20"/>
      <c r="LGO224" s="18"/>
      <c r="LGP224" s="19"/>
      <c r="LGQ224" s="28"/>
      <c r="LGR224" s="32"/>
      <c r="LGS224" s="20"/>
      <c r="LGT224" s="18"/>
      <c r="LGU224" s="19"/>
      <c r="LGV224" s="28"/>
      <c r="LGW224" s="32"/>
      <c r="LGX224" s="20"/>
      <c r="LGY224" s="18"/>
      <c r="LGZ224" s="19"/>
      <c r="LHA224" s="28"/>
      <c r="LHB224" s="32"/>
      <c r="LHC224" s="20"/>
      <c r="LHD224" s="18"/>
      <c r="LHE224" s="19"/>
      <c r="LHF224" s="28"/>
      <c r="LHG224" s="32"/>
      <c r="LHH224" s="20"/>
      <c r="LHI224" s="18"/>
      <c r="LHJ224" s="19"/>
      <c r="LHK224" s="28"/>
      <c r="LHL224" s="32"/>
      <c r="LHM224" s="20"/>
      <c r="LHN224" s="18"/>
      <c r="LHO224" s="19"/>
      <c r="LHP224" s="28"/>
      <c r="LHQ224" s="32"/>
      <c r="LHR224" s="20"/>
      <c r="LHS224" s="18"/>
      <c r="LHT224" s="19"/>
      <c r="LHU224" s="28"/>
      <c r="LHV224" s="32"/>
      <c r="LHW224" s="20"/>
      <c r="LHX224" s="18"/>
      <c r="LHY224" s="19"/>
      <c r="LHZ224" s="28"/>
      <c r="LIA224" s="32"/>
      <c r="LIB224" s="20"/>
      <c r="LIC224" s="18"/>
      <c r="LID224" s="19"/>
      <c r="LIE224" s="28"/>
      <c r="LIF224" s="32"/>
      <c r="LIG224" s="20"/>
      <c r="LIH224" s="18"/>
      <c r="LII224" s="19"/>
      <c r="LIJ224" s="28"/>
      <c r="LIK224" s="32"/>
      <c r="LIL224" s="20"/>
      <c r="LIM224" s="18"/>
      <c r="LIN224" s="19"/>
      <c r="LIO224" s="28"/>
      <c r="LIP224" s="32"/>
      <c r="LIQ224" s="20"/>
      <c r="LIR224" s="18"/>
      <c r="LIS224" s="19"/>
      <c r="LIT224" s="28"/>
      <c r="LIU224" s="32"/>
      <c r="LIV224" s="20"/>
      <c r="LIW224" s="18"/>
      <c r="LIX224" s="19"/>
      <c r="LIY224" s="28"/>
      <c r="LIZ224" s="32"/>
      <c r="LJA224" s="20"/>
      <c r="LJB224" s="18"/>
      <c r="LJC224" s="19"/>
      <c r="LJD224" s="28"/>
      <c r="LJE224" s="32"/>
      <c r="LJF224" s="20"/>
      <c r="LJG224" s="18"/>
      <c r="LJH224" s="19"/>
      <c r="LJI224" s="28"/>
      <c r="LJJ224" s="32"/>
      <c r="LJK224" s="20"/>
      <c r="LJL224" s="18"/>
      <c r="LJM224" s="19"/>
      <c r="LJN224" s="28"/>
      <c r="LJO224" s="32"/>
      <c r="LJP224" s="20"/>
      <c r="LJQ224" s="18"/>
      <c r="LJR224" s="19"/>
      <c r="LJS224" s="28"/>
      <c r="LJT224" s="32"/>
      <c r="LJU224" s="20"/>
      <c r="LJV224" s="18"/>
      <c r="LJW224" s="19"/>
      <c r="LJX224" s="28"/>
      <c r="LJY224" s="32"/>
      <c r="LJZ224" s="20"/>
      <c r="LKA224" s="18"/>
      <c r="LKB224" s="19"/>
      <c r="LKC224" s="28"/>
      <c r="LKD224" s="32"/>
      <c r="LKE224" s="20"/>
      <c r="LKF224" s="18"/>
      <c r="LKG224" s="19"/>
      <c r="LKH224" s="28"/>
      <c r="LKI224" s="32"/>
      <c r="LKJ224" s="20"/>
      <c r="LKK224" s="18"/>
      <c r="LKL224" s="19"/>
      <c r="LKM224" s="28"/>
      <c r="LKN224" s="32"/>
      <c r="LKO224" s="20"/>
      <c r="LKP224" s="18"/>
      <c r="LKQ224" s="19"/>
      <c r="LKR224" s="28"/>
      <c r="LKS224" s="32"/>
      <c r="LKT224" s="20"/>
      <c r="LKU224" s="18"/>
      <c r="LKV224" s="19"/>
      <c r="LKW224" s="28"/>
      <c r="LKX224" s="32"/>
      <c r="LKY224" s="20"/>
      <c r="LKZ224" s="18"/>
      <c r="LLA224" s="19"/>
      <c r="LLB224" s="28"/>
      <c r="LLC224" s="32"/>
      <c r="LLD224" s="20"/>
      <c r="LLE224" s="18"/>
      <c r="LLF224" s="19"/>
      <c r="LLG224" s="28"/>
      <c r="LLH224" s="32"/>
      <c r="LLI224" s="20"/>
      <c r="LLJ224" s="18"/>
      <c r="LLK224" s="19"/>
      <c r="LLL224" s="28"/>
      <c r="LLM224" s="32"/>
      <c r="LLN224" s="20"/>
      <c r="LLO224" s="18"/>
      <c r="LLP224" s="19"/>
      <c r="LLQ224" s="28"/>
      <c r="LLR224" s="32"/>
      <c r="LLS224" s="20"/>
      <c r="LLT224" s="18"/>
      <c r="LLU224" s="19"/>
      <c r="LLV224" s="28"/>
      <c r="LLW224" s="32"/>
      <c r="LLX224" s="20"/>
      <c r="LLY224" s="18"/>
      <c r="LLZ224" s="19"/>
      <c r="LMA224" s="28"/>
      <c r="LMB224" s="32"/>
      <c r="LMC224" s="20"/>
      <c r="LMD224" s="18"/>
      <c r="LME224" s="19"/>
      <c r="LMF224" s="28"/>
      <c r="LMG224" s="32"/>
      <c r="LMH224" s="20"/>
      <c r="LMI224" s="18"/>
      <c r="LMJ224" s="19"/>
      <c r="LMK224" s="28"/>
      <c r="LML224" s="32"/>
      <c r="LMM224" s="20"/>
      <c r="LMN224" s="18"/>
      <c r="LMO224" s="19"/>
      <c r="LMP224" s="28"/>
      <c r="LMQ224" s="32"/>
      <c r="LMR224" s="20"/>
      <c r="LMS224" s="18"/>
      <c r="LMT224" s="19"/>
      <c r="LMU224" s="28"/>
      <c r="LMV224" s="32"/>
      <c r="LMW224" s="20"/>
      <c r="LMX224" s="18"/>
      <c r="LMY224" s="19"/>
      <c r="LMZ224" s="28"/>
      <c r="LNA224" s="32"/>
      <c r="LNB224" s="20"/>
      <c r="LNC224" s="18"/>
      <c r="LND224" s="19"/>
      <c r="LNE224" s="28"/>
      <c r="LNF224" s="32"/>
      <c r="LNG224" s="20"/>
      <c r="LNH224" s="18"/>
      <c r="LNI224" s="19"/>
      <c r="LNJ224" s="28"/>
      <c r="LNK224" s="32"/>
      <c r="LNL224" s="20"/>
      <c r="LNM224" s="18"/>
      <c r="LNN224" s="19"/>
      <c r="LNO224" s="28"/>
      <c r="LNP224" s="32"/>
      <c r="LNQ224" s="20"/>
      <c r="LNR224" s="18"/>
      <c r="LNS224" s="19"/>
      <c r="LNT224" s="28"/>
      <c r="LNU224" s="32"/>
      <c r="LNV224" s="20"/>
      <c r="LNW224" s="18"/>
      <c r="LNX224" s="19"/>
      <c r="LNY224" s="28"/>
      <c r="LNZ224" s="32"/>
      <c r="LOA224" s="20"/>
      <c r="LOB224" s="18"/>
      <c r="LOC224" s="19"/>
      <c r="LOD224" s="28"/>
      <c r="LOE224" s="32"/>
      <c r="LOF224" s="20"/>
      <c r="LOG224" s="18"/>
      <c r="LOH224" s="19"/>
      <c r="LOI224" s="28"/>
      <c r="LOJ224" s="32"/>
      <c r="LOK224" s="20"/>
      <c r="LOL224" s="18"/>
      <c r="LOM224" s="19"/>
      <c r="LON224" s="28"/>
      <c r="LOO224" s="32"/>
      <c r="LOP224" s="20"/>
      <c r="LOQ224" s="18"/>
      <c r="LOR224" s="19"/>
      <c r="LOS224" s="28"/>
      <c r="LOT224" s="32"/>
      <c r="LOU224" s="20"/>
      <c r="LOV224" s="18"/>
      <c r="LOW224" s="19"/>
      <c r="LOX224" s="28"/>
      <c r="LOY224" s="32"/>
      <c r="LOZ224" s="20"/>
      <c r="LPA224" s="18"/>
      <c r="LPB224" s="19"/>
      <c r="LPC224" s="28"/>
      <c r="LPD224" s="32"/>
      <c r="LPE224" s="20"/>
      <c r="LPF224" s="18"/>
      <c r="LPG224" s="19"/>
      <c r="LPH224" s="28"/>
      <c r="LPI224" s="32"/>
      <c r="LPJ224" s="20"/>
      <c r="LPK224" s="18"/>
      <c r="LPL224" s="19"/>
      <c r="LPM224" s="28"/>
      <c r="LPN224" s="32"/>
      <c r="LPO224" s="20"/>
      <c r="LPP224" s="18"/>
      <c r="LPQ224" s="19"/>
      <c r="LPR224" s="28"/>
      <c r="LPS224" s="32"/>
      <c r="LPT224" s="20"/>
      <c r="LPU224" s="18"/>
      <c r="LPV224" s="19"/>
      <c r="LPW224" s="28"/>
      <c r="LPX224" s="32"/>
      <c r="LPY224" s="20"/>
      <c r="LPZ224" s="18"/>
      <c r="LQA224" s="19"/>
      <c r="LQB224" s="28"/>
      <c r="LQC224" s="32"/>
      <c r="LQD224" s="20"/>
      <c r="LQE224" s="18"/>
      <c r="LQF224" s="19"/>
      <c r="LQG224" s="28"/>
      <c r="LQH224" s="32"/>
      <c r="LQI224" s="20"/>
      <c r="LQJ224" s="18"/>
      <c r="LQK224" s="19"/>
      <c r="LQL224" s="28"/>
      <c r="LQM224" s="32"/>
      <c r="LQN224" s="20"/>
      <c r="LQO224" s="18"/>
      <c r="LQP224" s="19"/>
      <c r="LQQ224" s="28"/>
      <c r="LQR224" s="32"/>
      <c r="LQS224" s="20"/>
      <c r="LQT224" s="18"/>
      <c r="LQU224" s="19"/>
      <c r="LQV224" s="28"/>
      <c r="LQW224" s="32"/>
      <c r="LQX224" s="20"/>
      <c r="LQY224" s="18"/>
      <c r="LQZ224" s="19"/>
      <c r="LRA224" s="28"/>
      <c r="LRB224" s="32"/>
      <c r="LRC224" s="20"/>
      <c r="LRD224" s="18"/>
      <c r="LRE224" s="19"/>
      <c r="LRF224" s="28"/>
      <c r="LRG224" s="32"/>
      <c r="LRH224" s="20"/>
      <c r="LRI224" s="18"/>
      <c r="LRJ224" s="19"/>
      <c r="LRK224" s="28"/>
      <c r="LRL224" s="32"/>
      <c r="LRM224" s="20"/>
      <c r="LRN224" s="18"/>
      <c r="LRO224" s="19"/>
      <c r="LRP224" s="28"/>
      <c r="LRQ224" s="32"/>
      <c r="LRR224" s="20"/>
      <c r="LRS224" s="18"/>
      <c r="LRT224" s="19"/>
      <c r="LRU224" s="28"/>
      <c r="LRV224" s="32"/>
      <c r="LRW224" s="20"/>
      <c r="LRX224" s="18"/>
      <c r="LRY224" s="19"/>
      <c r="LRZ224" s="28"/>
      <c r="LSA224" s="32"/>
      <c r="LSB224" s="20"/>
      <c r="LSC224" s="18"/>
      <c r="LSD224" s="19"/>
      <c r="LSE224" s="28"/>
      <c r="LSF224" s="32"/>
      <c r="LSG224" s="20"/>
      <c r="LSH224" s="18"/>
      <c r="LSI224" s="19"/>
      <c r="LSJ224" s="28"/>
      <c r="LSK224" s="32"/>
      <c r="LSL224" s="20"/>
      <c r="LSM224" s="18"/>
      <c r="LSN224" s="19"/>
      <c r="LSO224" s="28"/>
      <c r="LSP224" s="32"/>
      <c r="LSQ224" s="20"/>
      <c r="LSR224" s="18"/>
      <c r="LSS224" s="19"/>
      <c r="LST224" s="28"/>
      <c r="LSU224" s="32"/>
      <c r="LSV224" s="20"/>
      <c r="LSW224" s="18"/>
      <c r="LSX224" s="19"/>
      <c r="LSY224" s="28"/>
      <c r="LSZ224" s="32"/>
      <c r="LTA224" s="20"/>
      <c r="LTB224" s="18"/>
      <c r="LTC224" s="19"/>
      <c r="LTD224" s="28"/>
      <c r="LTE224" s="32"/>
      <c r="LTF224" s="20"/>
      <c r="LTG224" s="18"/>
      <c r="LTH224" s="19"/>
      <c r="LTI224" s="28"/>
      <c r="LTJ224" s="32"/>
      <c r="LTK224" s="20"/>
      <c r="LTL224" s="18"/>
      <c r="LTM224" s="19"/>
      <c r="LTN224" s="28"/>
      <c r="LTO224" s="32"/>
      <c r="LTP224" s="20"/>
      <c r="LTQ224" s="18"/>
      <c r="LTR224" s="19"/>
      <c r="LTS224" s="28"/>
      <c r="LTT224" s="32"/>
      <c r="LTU224" s="20"/>
      <c r="LTV224" s="18"/>
      <c r="LTW224" s="19"/>
      <c r="LTX224" s="28"/>
      <c r="LTY224" s="32"/>
      <c r="LTZ224" s="20"/>
      <c r="LUA224" s="18"/>
      <c r="LUB224" s="19"/>
      <c r="LUC224" s="28"/>
      <c r="LUD224" s="32"/>
      <c r="LUE224" s="20"/>
      <c r="LUF224" s="18"/>
      <c r="LUG224" s="19"/>
      <c r="LUH224" s="28"/>
      <c r="LUI224" s="32"/>
      <c r="LUJ224" s="20"/>
      <c r="LUK224" s="18"/>
      <c r="LUL224" s="19"/>
      <c r="LUM224" s="28"/>
      <c r="LUN224" s="32"/>
      <c r="LUO224" s="20"/>
      <c r="LUP224" s="18"/>
      <c r="LUQ224" s="19"/>
      <c r="LUR224" s="28"/>
      <c r="LUS224" s="32"/>
      <c r="LUT224" s="20"/>
      <c r="LUU224" s="18"/>
      <c r="LUV224" s="19"/>
      <c r="LUW224" s="28"/>
      <c r="LUX224" s="32"/>
      <c r="LUY224" s="20"/>
      <c r="LUZ224" s="18"/>
      <c r="LVA224" s="19"/>
      <c r="LVB224" s="28"/>
      <c r="LVC224" s="32"/>
      <c r="LVD224" s="20"/>
      <c r="LVE224" s="18"/>
      <c r="LVF224" s="19"/>
      <c r="LVG224" s="28"/>
      <c r="LVH224" s="32"/>
      <c r="LVI224" s="20"/>
      <c r="LVJ224" s="18"/>
      <c r="LVK224" s="19"/>
      <c r="LVL224" s="28"/>
      <c r="LVM224" s="32"/>
      <c r="LVN224" s="20"/>
      <c r="LVO224" s="18"/>
      <c r="LVP224" s="19"/>
      <c r="LVQ224" s="28"/>
      <c r="LVR224" s="32"/>
      <c r="LVS224" s="20"/>
      <c r="LVT224" s="18"/>
      <c r="LVU224" s="19"/>
      <c r="LVV224" s="28"/>
      <c r="LVW224" s="32"/>
      <c r="LVX224" s="20"/>
      <c r="LVY224" s="18"/>
      <c r="LVZ224" s="19"/>
      <c r="LWA224" s="28"/>
      <c r="LWB224" s="32"/>
      <c r="LWC224" s="20"/>
      <c r="LWD224" s="18"/>
      <c r="LWE224" s="19"/>
      <c r="LWF224" s="28"/>
      <c r="LWG224" s="32"/>
      <c r="LWH224" s="20"/>
      <c r="LWI224" s="18"/>
      <c r="LWJ224" s="19"/>
      <c r="LWK224" s="28"/>
      <c r="LWL224" s="32"/>
      <c r="LWM224" s="20"/>
      <c r="LWN224" s="18"/>
      <c r="LWO224" s="19"/>
      <c r="LWP224" s="28"/>
      <c r="LWQ224" s="32"/>
      <c r="LWR224" s="20"/>
      <c r="LWS224" s="18"/>
      <c r="LWT224" s="19"/>
      <c r="LWU224" s="28"/>
      <c r="LWV224" s="32"/>
      <c r="LWW224" s="20"/>
      <c r="LWX224" s="18"/>
      <c r="LWY224" s="19"/>
      <c r="LWZ224" s="28"/>
      <c r="LXA224" s="32"/>
      <c r="LXB224" s="20"/>
      <c r="LXC224" s="18"/>
      <c r="LXD224" s="19"/>
      <c r="LXE224" s="28"/>
      <c r="LXF224" s="32"/>
      <c r="LXG224" s="20"/>
      <c r="LXH224" s="18"/>
      <c r="LXI224" s="19"/>
      <c r="LXJ224" s="28"/>
      <c r="LXK224" s="32"/>
      <c r="LXL224" s="20"/>
      <c r="LXM224" s="18"/>
      <c r="LXN224" s="19"/>
      <c r="LXO224" s="28"/>
      <c r="LXP224" s="32"/>
      <c r="LXQ224" s="20"/>
      <c r="LXR224" s="18"/>
      <c r="LXS224" s="19"/>
      <c r="LXT224" s="28"/>
      <c r="LXU224" s="32"/>
      <c r="LXV224" s="20"/>
      <c r="LXW224" s="18"/>
      <c r="LXX224" s="19"/>
      <c r="LXY224" s="28"/>
      <c r="LXZ224" s="32"/>
      <c r="LYA224" s="20"/>
      <c r="LYB224" s="18"/>
      <c r="LYC224" s="19"/>
      <c r="LYD224" s="28"/>
      <c r="LYE224" s="32"/>
      <c r="LYF224" s="20"/>
      <c r="LYG224" s="18"/>
      <c r="LYH224" s="19"/>
      <c r="LYI224" s="28"/>
      <c r="LYJ224" s="32"/>
      <c r="LYK224" s="20"/>
      <c r="LYL224" s="18"/>
      <c r="LYM224" s="19"/>
      <c r="LYN224" s="28"/>
      <c r="LYO224" s="32"/>
      <c r="LYP224" s="20"/>
      <c r="LYQ224" s="18"/>
      <c r="LYR224" s="19"/>
      <c r="LYS224" s="28"/>
      <c r="LYT224" s="32"/>
      <c r="LYU224" s="20"/>
      <c r="LYV224" s="18"/>
      <c r="LYW224" s="19"/>
      <c r="LYX224" s="28"/>
      <c r="LYY224" s="32"/>
      <c r="LYZ224" s="20"/>
      <c r="LZA224" s="18"/>
      <c r="LZB224" s="19"/>
      <c r="LZC224" s="28"/>
      <c r="LZD224" s="32"/>
      <c r="LZE224" s="20"/>
      <c r="LZF224" s="18"/>
      <c r="LZG224" s="19"/>
      <c r="LZH224" s="28"/>
      <c r="LZI224" s="32"/>
      <c r="LZJ224" s="20"/>
      <c r="LZK224" s="18"/>
      <c r="LZL224" s="19"/>
      <c r="LZM224" s="28"/>
      <c r="LZN224" s="32"/>
      <c r="LZO224" s="20"/>
      <c r="LZP224" s="18"/>
      <c r="LZQ224" s="19"/>
      <c r="LZR224" s="28"/>
      <c r="LZS224" s="32"/>
      <c r="LZT224" s="20"/>
      <c r="LZU224" s="18"/>
      <c r="LZV224" s="19"/>
      <c r="LZW224" s="28"/>
      <c r="LZX224" s="32"/>
      <c r="LZY224" s="20"/>
      <c r="LZZ224" s="18"/>
      <c r="MAA224" s="19"/>
      <c r="MAB224" s="28"/>
      <c r="MAC224" s="32"/>
      <c r="MAD224" s="20"/>
      <c r="MAE224" s="18"/>
      <c r="MAF224" s="19"/>
      <c r="MAG224" s="28"/>
      <c r="MAH224" s="32"/>
      <c r="MAI224" s="20"/>
      <c r="MAJ224" s="18"/>
      <c r="MAK224" s="19"/>
      <c r="MAL224" s="28"/>
      <c r="MAM224" s="32"/>
      <c r="MAN224" s="20"/>
      <c r="MAO224" s="18"/>
      <c r="MAP224" s="19"/>
      <c r="MAQ224" s="28"/>
      <c r="MAR224" s="32"/>
      <c r="MAS224" s="20"/>
      <c r="MAT224" s="18"/>
      <c r="MAU224" s="19"/>
      <c r="MAV224" s="28"/>
      <c r="MAW224" s="32"/>
      <c r="MAX224" s="20"/>
      <c r="MAY224" s="18"/>
      <c r="MAZ224" s="19"/>
      <c r="MBA224" s="28"/>
      <c r="MBB224" s="32"/>
      <c r="MBC224" s="20"/>
      <c r="MBD224" s="18"/>
      <c r="MBE224" s="19"/>
      <c r="MBF224" s="28"/>
      <c r="MBG224" s="32"/>
      <c r="MBH224" s="20"/>
      <c r="MBI224" s="18"/>
      <c r="MBJ224" s="19"/>
      <c r="MBK224" s="28"/>
      <c r="MBL224" s="32"/>
      <c r="MBM224" s="20"/>
      <c r="MBN224" s="18"/>
      <c r="MBO224" s="19"/>
      <c r="MBP224" s="28"/>
      <c r="MBQ224" s="32"/>
      <c r="MBR224" s="20"/>
      <c r="MBS224" s="18"/>
      <c r="MBT224" s="19"/>
      <c r="MBU224" s="28"/>
      <c r="MBV224" s="32"/>
      <c r="MBW224" s="20"/>
      <c r="MBX224" s="18"/>
      <c r="MBY224" s="19"/>
      <c r="MBZ224" s="28"/>
      <c r="MCA224" s="32"/>
      <c r="MCB224" s="20"/>
      <c r="MCC224" s="18"/>
      <c r="MCD224" s="19"/>
      <c r="MCE224" s="28"/>
      <c r="MCF224" s="32"/>
      <c r="MCG224" s="20"/>
      <c r="MCH224" s="18"/>
      <c r="MCI224" s="19"/>
      <c r="MCJ224" s="28"/>
      <c r="MCK224" s="32"/>
      <c r="MCL224" s="20"/>
      <c r="MCM224" s="18"/>
      <c r="MCN224" s="19"/>
      <c r="MCO224" s="28"/>
      <c r="MCP224" s="32"/>
      <c r="MCQ224" s="20"/>
      <c r="MCR224" s="18"/>
      <c r="MCS224" s="19"/>
      <c r="MCT224" s="28"/>
      <c r="MCU224" s="32"/>
      <c r="MCV224" s="20"/>
      <c r="MCW224" s="18"/>
      <c r="MCX224" s="19"/>
      <c r="MCY224" s="28"/>
      <c r="MCZ224" s="32"/>
      <c r="MDA224" s="20"/>
      <c r="MDB224" s="18"/>
      <c r="MDC224" s="19"/>
      <c r="MDD224" s="28"/>
      <c r="MDE224" s="32"/>
      <c r="MDF224" s="20"/>
      <c r="MDG224" s="18"/>
      <c r="MDH224" s="19"/>
      <c r="MDI224" s="28"/>
      <c r="MDJ224" s="32"/>
      <c r="MDK224" s="20"/>
      <c r="MDL224" s="18"/>
      <c r="MDM224" s="19"/>
      <c r="MDN224" s="28"/>
      <c r="MDO224" s="32"/>
      <c r="MDP224" s="20"/>
      <c r="MDQ224" s="18"/>
      <c r="MDR224" s="19"/>
      <c r="MDS224" s="28"/>
      <c r="MDT224" s="32"/>
      <c r="MDU224" s="20"/>
      <c r="MDV224" s="18"/>
      <c r="MDW224" s="19"/>
      <c r="MDX224" s="28"/>
      <c r="MDY224" s="32"/>
      <c r="MDZ224" s="20"/>
      <c r="MEA224" s="18"/>
      <c r="MEB224" s="19"/>
      <c r="MEC224" s="28"/>
      <c r="MED224" s="32"/>
      <c r="MEE224" s="20"/>
      <c r="MEF224" s="18"/>
      <c r="MEG224" s="19"/>
      <c r="MEH224" s="28"/>
      <c r="MEI224" s="32"/>
      <c r="MEJ224" s="20"/>
      <c r="MEK224" s="18"/>
      <c r="MEL224" s="19"/>
      <c r="MEM224" s="28"/>
      <c r="MEN224" s="32"/>
      <c r="MEO224" s="20"/>
      <c r="MEP224" s="18"/>
      <c r="MEQ224" s="19"/>
      <c r="MER224" s="28"/>
      <c r="MES224" s="32"/>
      <c r="MET224" s="20"/>
      <c r="MEU224" s="18"/>
      <c r="MEV224" s="19"/>
      <c r="MEW224" s="28"/>
      <c r="MEX224" s="32"/>
      <c r="MEY224" s="20"/>
      <c r="MEZ224" s="18"/>
      <c r="MFA224" s="19"/>
      <c r="MFB224" s="28"/>
      <c r="MFC224" s="32"/>
      <c r="MFD224" s="20"/>
      <c r="MFE224" s="18"/>
      <c r="MFF224" s="19"/>
      <c r="MFG224" s="28"/>
      <c r="MFH224" s="32"/>
      <c r="MFI224" s="20"/>
      <c r="MFJ224" s="18"/>
      <c r="MFK224" s="19"/>
      <c r="MFL224" s="28"/>
      <c r="MFM224" s="32"/>
      <c r="MFN224" s="20"/>
      <c r="MFO224" s="18"/>
      <c r="MFP224" s="19"/>
      <c r="MFQ224" s="28"/>
      <c r="MFR224" s="32"/>
      <c r="MFS224" s="20"/>
      <c r="MFT224" s="18"/>
      <c r="MFU224" s="19"/>
      <c r="MFV224" s="28"/>
      <c r="MFW224" s="32"/>
      <c r="MFX224" s="20"/>
      <c r="MFY224" s="18"/>
      <c r="MFZ224" s="19"/>
      <c r="MGA224" s="28"/>
      <c r="MGB224" s="32"/>
      <c r="MGC224" s="20"/>
      <c r="MGD224" s="18"/>
      <c r="MGE224" s="19"/>
      <c r="MGF224" s="28"/>
      <c r="MGG224" s="32"/>
      <c r="MGH224" s="20"/>
      <c r="MGI224" s="18"/>
      <c r="MGJ224" s="19"/>
      <c r="MGK224" s="28"/>
      <c r="MGL224" s="32"/>
      <c r="MGM224" s="20"/>
      <c r="MGN224" s="18"/>
      <c r="MGO224" s="19"/>
      <c r="MGP224" s="28"/>
      <c r="MGQ224" s="32"/>
      <c r="MGR224" s="20"/>
      <c r="MGS224" s="18"/>
      <c r="MGT224" s="19"/>
      <c r="MGU224" s="28"/>
      <c r="MGV224" s="32"/>
      <c r="MGW224" s="20"/>
      <c r="MGX224" s="18"/>
      <c r="MGY224" s="19"/>
      <c r="MGZ224" s="28"/>
      <c r="MHA224" s="32"/>
      <c r="MHB224" s="20"/>
      <c r="MHC224" s="18"/>
      <c r="MHD224" s="19"/>
      <c r="MHE224" s="28"/>
      <c r="MHF224" s="32"/>
      <c r="MHG224" s="20"/>
      <c r="MHH224" s="18"/>
      <c r="MHI224" s="19"/>
      <c r="MHJ224" s="28"/>
      <c r="MHK224" s="32"/>
      <c r="MHL224" s="20"/>
      <c r="MHM224" s="18"/>
      <c r="MHN224" s="19"/>
      <c r="MHO224" s="28"/>
      <c r="MHP224" s="32"/>
      <c r="MHQ224" s="20"/>
      <c r="MHR224" s="18"/>
      <c r="MHS224" s="19"/>
      <c r="MHT224" s="28"/>
      <c r="MHU224" s="32"/>
      <c r="MHV224" s="20"/>
      <c r="MHW224" s="18"/>
      <c r="MHX224" s="19"/>
      <c r="MHY224" s="28"/>
      <c r="MHZ224" s="32"/>
      <c r="MIA224" s="20"/>
      <c r="MIB224" s="18"/>
      <c r="MIC224" s="19"/>
      <c r="MID224" s="28"/>
      <c r="MIE224" s="32"/>
      <c r="MIF224" s="20"/>
      <c r="MIG224" s="18"/>
      <c r="MIH224" s="19"/>
      <c r="MII224" s="28"/>
      <c r="MIJ224" s="32"/>
      <c r="MIK224" s="20"/>
      <c r="MIL224" s="18"/>
      <c r="MIM224" s="19"/>
      <c r="MIN224" s="28"/>
      <c r="MIO224" s="32"/>
      <c r="MIP224" s="20"/>
      <c r="MIQ224" s="18"/>
      <c r="MIR224" s="19"/>
      <c r="MIS224" s="28"/>
      <c r="MIT224" s="32"/>
      <c r="MIU224" s="20"/>
      <c r="MIV224" s="18"/>
      <c r="MIW224" s="19"/>
      <c r="MIX224" s="28"/>
      <c r="MIY224" s="32"/>
      <c r="MIZ224" s="20"/>
      <c r="MJA224" s="18"/>
      <c r="MJB224" s="19"/>
      <c r="MJC224" s="28"/>
      <c r="MJD224" s="32"/>
      <c r="MJE224" s="20"/>
      <c r="MJF224" s="18"/>
      <c r="MJG224" s="19"/>
      <c r="MJH224" s="28"/>
      <c r="MJI224" s="32"/>
      <c r="MJJ224" s="20"/>
      <c r="MJK224" s="18"/>
      <c r="MJL224" s="19"/>
      <c r="MJM224" s="28"/>
      <c r="MJN224" s="32"/>
      <c r="MJO224" s="20"/>
      <c r="MJP224" s="18"/>
      <c r="MJQ224" s="19"/>
      <c r="MJR224" s="28"/>
      <c r="MJS224" s="32"/>
      <c r="MJT224" s="20"/>
      <c r="MJU224" s="18"/>
      <c r="MJV224" s="19"/>
      <c r="MJW224" s="28"/>
      <c r="MJX224" s="32"/>
      <c r="MJY224" s="20"/>
      <c r="MJZ224" s="18"/>
      <c r="MKA224" s="19"/>
      <c r="MKB224" s="28"/>
      <c r="MKC224" s="32"/>
      <c r="MKD224" s="20"/>
      <c r="MKE224" s="18"/>
      <c r="MKF224" s="19"/>
      <c r="MKG224" s="28"/>
      <c r="MKH224" s="32"/>
      <c r="MKI224" s="20"/>
      <c r="MKJ224" s="18"/>
      <c r="MKK224" s="19"/>
      <c r="MKL224" s="28"/>
      <c r="MKM224" s="32"/>
      <c r="MKN224" s="20"/>
      <c r="MKO224" s="18"/>
      <c r="MKP224" s="19"/>
      <c r="MKQ224" s="28"/>
      <c r="MKR224" s="32"/>
      <c r="MKS224" s="20"/>
      <c r="MKT224" s="18"/>
      <c r="MKU224" s="19"/>
      <c r="MKV224" s="28"/>
      <c r="MKW224" s="32"/>
      <c r="MKX224" s="20"/>
      <c r="MKY224" s="18"/>
      <c r="MKZ224" s="19"/>
      <c r="MLA224" s="28"/>
      <c r="MLB224" s="32"/>
      <c r="MLC224" s="20"/>
      <c r="MLD224" s="18"/>
      <c r="MLE224" s="19"/>
      <c r="MLF224" s="28"/>
      <c r="MLG224" s="32"/>
      <c r="MLH224" s="20"/>
      <c r="MLI224" s="18"/>
      <c r="MLJ224" s="19"/>
      <c r="MLK224" s="28"/>
      <c r="MLL224" s="32"/>
      <c r="MLM224" s="20"/>
      <c r="MLN224" s="18"/>
      <c r="MLO224" s="19"/>
      <c r="MLP224" s="28"/>
      <c r="MLQ224" s="32"/>
      <c r="MLR224" s="20"/>
      <c r="MLS224" s="18"/>
      <c r="MLT224" s="19"/>
      <c r="MLU224" s="28"/>
      <c r="MLV224" s="32"/>
      <c r="MLW224" s="20"/>
      <c r="MLX224" s="18"/>
      <c r="MLY224" s="19"/>
      <c r="MLZ224" s="28"/>
      <c r="MMA224" s="32"/>
      <c r="MMB224" s="20"/>
      <c r="MMC224" s="18"/>
      <c r="MMD224" s="19"/>
      <c r="MME224" s="28"/>
      <c r="MMF224" s="32"/>
      <c r="MMG224" s="20"/>
      <c r="MMH224" s="18"/>
      <c r="MMI224" s="19"/>
      <c r="MMJ224" s="28"/>
      <c r="MMK224" s="32"/>
      <c r="MML224" s="20"/>
      <c r="MMM224" s="18"/>
      <c r="MMN224" s="19"/>
      <c r="MMO224" s="28"/>
      <c r="MMP224" s="32"/>
      <c r="MMQ224" s="20"/>
      <c r="MMR224" s="18"/>
      <c r="MMS224" s="19"/>
      <c r="MMT224" s="28"/>
      <c r="MMU224" s="32"/>
      <c r="MMV224" s="20"/>
      <c r="MMW224" s="18"/>
      <c r="MMX224" s="19"/>
      <c r="MMY224" s="28"/>
      <c r="MMZ224" s="32"/>
      <c r="MNA224" s="20"/>
      <c r="MNB224" s="18"/>
      <c r="MNC224" s="19"/>
      <c r="MND224" s="28"/>
      <c r="MNE224" s="32"/>
      <c r="MNF224" s="20"/>
      <c r="MNG224" s="18"/>
      <c r="MNH224" s="19"/>
      <c r="MNI224" s="28"/>
      <c r="MNJ224" s="32"/>
      <c r="MNK224" s="20"/>
      <c r="MNL224" s="18"/>
      <c r="MNM224" s="19"/>
      <c r="MNN224" s="28"/>
      <c r="MNO224" s="32"/>
      <c r="MNP224" s="20"/>
      <c r="MNQ224" s="18"/>
      <c r="MNR224" s="19"/>
      <c r="MNS224" s="28"/>
      <c r="MNT224" s="32"/>
      <c r="MNU224" s="20"/>
      <c r="MNV224" s="18"/>
      <c r="MNW224" s="19"/>
      <c r="MNX224" s="28"/>
      <c r="MNY224" s="32"/>
      <c r="MNZ224" s="20"/>
      <c r="MOA224" s="18"/>
      <c r="MOB224" s="19"/>
      <c r="MOC224" s="28"/>
      <c r="MOD224" s="32"/>
      <c r="MOE224" s="20"/>
      <c r="MOF224" s="18"/>
      <c r="MOG224" s="19"/>
      <c r="MOH224" s="28"/>
      <c r="MOI224" s="32"/>
      <c r="MOJ224" s="20"/>
      <c r="MOK224" s="18"/>
      <c r="MOL224" s="19"/>
      <c r="MOM224" s="28"/>
      <c r="MON224" s="32"/>
      <c r="MOO224" s="20"/>
      <c r="MOP224" s="18"/>
      <c r="MOQ224" s="19"/>
      <c r="MOR224" s="28"/>
      <c r="MOS224" s="32"/>
      <c r="MOT224" s="20"/>
      <c r="MOU224" s="18"/>
      <c r="MOV224" s="19"/>
      <c r="MOW224" s="28"/>
      <c r="MOX224" s="32"/>
      <c r="MOY224" s="20"/>
      <c r="MOZ224" s="18"/>
      <c r="MPA224" s="19"/>
      <c r="MPB224" s="28"/>
      <c r="MPC224" s="32"/>
      <c r="MPD224" s="20"/>
      <c r="MPE224" s="18"/>
      <c r="MPF224" s="19"/>
      <c r="MPG224" s="28"/>
      <c r="MPH224" s="32"/>
      <c r="MPI224" s="20"/>
      <c r="MPJ224" s="18"/>
      <c r="MPK224" s="19"/>
      <c r="MPL224" s="28"/>
      <c r="MPM224" s="32"/>
      <c r="MPN224" s="20"/>
      <c r="MPO224" s="18"/>
      <c r="MPP224" s="19"/>
      <c r="MPQ224" s="28"/>
      <c r="MPR224" s="32"/>
      <c r="MPS224" s="20"/>
      <c r="MPT224" s="18"/>
      <c r="MPU224" s="19"/>
      <c r="MPV224" s="28"/>
      <c r="MPW224" s="32"/>
      <c r="MPX224" s="20"/>
      <c r="MPY224" s="18"/>
      <c r="MPZ224" s="19"/>
      <c r="MQA224" s="28"/>
      <c r="MQB224" s="32"/>
      <c r="MQC224" s="20"/>
      <c r="MQD224" s="18"/>
      <c r="MQE224" s="19"/>
      <c r="MQF224" s="28"/>
      <c r="MQG224" s="32"/>
      <c r="MQH224" s="20"/>
      <c r="MQI224" s="18"/>
      <c r="MQJ224" s="19"/>
      <c r="MQK224" s="28"/>
      <c r="MQL224" s="32"/>
      <c r="MQM224" s="20"/>
      <c r="MQN224" s="18"/>
      <c r="MQO224" s="19"/>
      <c r="MQP224" s="28"/>
      <c r="MQQ224" s="32"/>
      <c r="MQR224" s="20"/>
      <c r="MQS224" s="18"/>
      <c r="MQT224" s="19"/>
      <c r="MQU224" s="28"/>
      <c r="MQV224" s="32"/>
      <c r="MQW224" s="20"/>
      <c r="MQX224" s="18"/>
      <c r="MQY224" s="19"/>
      <c r="MQZ224" s="28"/>
      <c r="MRA224" s="32"/>
      <c r="MRB224" s="20"/>
      <c r="MRC224" s="18"/>
      <c r="MRD224" s="19"/>
      <c r="MRE224" s="28"/>
      <c r="MRF224" s="32"/>
      <c r="MRG224" s="20"/>
      <c r="MRH224" s="18"/>
      <c r="MRI224" s="19"/>
      <c r="MRJ224" s="28"/>
      <c r="MRK224" s="32"/>
      <c r="MRL224" s="20"/>
      <c r="MRM224" s="18"/>
      <c r="MRN224" s="19"/>
      <c r="MRO224" s="28"/>
      <c r="MRP224" s="32"/>
      <c r="MRQ224" s="20"/>
      <c r="MRR224" s="18"/>
      <c r="MRS224" s="19"/>
      <c r="MRT224" s="28"/>
      <c r="MRU224" s="32"/>
      <c r="MRV224" s="20"/>
      <c r="MRW224" s="18"/>
      <c r="MRX224" s="19"/>
      <c r="MRY224" s="28"/>
      <c r="MRZ224" s="32"/>
      <c r="MSA224" s="20"/>
      <c r="MSB224" s="18"/>
      <c r="MSC224" s="19"/>
      <c r="MSD224" s="28"/>
      <c r="MSE224" s="32"/>
      <c r="MSF224" s="20"/>
      <c r="MSG224" s="18"/>
      <c r="MSH224" s="19"/>
      <c r="MSI224" s="28"/>
      <c r="MSJ224" s="32"/>
      <c r="MSK224" s="20"/>
      <c r="MSL224" s="18"/>
      <c r="MSM224" s="19"/>
      <c r="MSN224" s="28"/>
      <c r="MSO224" s="32"/>
      <c r="MSP224" s="20"/>
      <c r="MSQ224" s="18"/>
      <c r="MSR224" s="19"/>
      <c r="MSS224" s="28"/>
      <c r="MST224" s="32"/>
      <c r="MSU224" s="20"/>
      <c r="MSV224" s="18"/>
      <c r="MSW224" s="19"/>
      <c r="MSX224" s="28"/>
      <c r="MSY224" s="32"/>
      <c r="MSZ224" s="20"/>
      <c r="MTA224" s="18"/>
      <c r="MTB224" s="19"/>
      <c r="MTC224" s="28"/>
      <c r="MTD224" s="32"/>
      <c r="MTE224" s="20"/>
      <c r="MTF224" s="18"/>
      <c r="MTG224" s="19"/>
      <c r="MTH224" s="28"/>
      <c r="MTI224" s="32"/>
      <c r="MTJ224" s="20"/>
      <c r="MTK224" s="18"/>
      <c r="MTL224" s="19"/>
      <c r="MTM224" s="28"/>
      <c r="MTN224" s="32"/>
      <c r="MTO224" s="20"/>
      <c r="MTP224" s="18"/>
      <c r="MTQ224" s="19"/>
      <c r="MTR224" s="28"/>
      <c r="MTS224" s="32"/>
      <c r="MTT224" s="20"/>
      <c r="MTU224" s="18"/>
      <c r="MTV224" s="19"/>
      <c r="MTW224" s="28"/>
      <c r="MTX224" s="32"/>
      <c r="MTY224" s="20"/>
      <c r="MTZ224" s="18"/>
      <c r="MUA224" s="19"/>
      <c r="MUB224" s="28"/>
      <c r="MUC224" s="32"/>
      <c r="MUD224" s="20"/>
      <c r="MUE224" s="18"/>
      <c r="MUF224" s="19"/>
      <c r="MUG224" s="28"/>
      <c r="MUH224" s="32"/>
      <c r="MUI224" s="20"/>
      <c r="MUJ224" s="18"/>
      <c r="MUK224" s="19"/>
      <c r="MUL224" s="28"/>
      <c r="MUM224" s="32"/>
      <c r="MUN224" s="20"/>
      <c r="MUO224" s="18"/>
      <c r="MUP224" s="19"/>
      <c r="MUQ224" s="28"/>
      <c r="MUR224" s="32"/>
      <c r="MUS224" s="20"/>
      <c r="MUT224" s="18"/>
      <c r="MUU224" s="19"/>
      <c r="MUV224" s="28"/>
      <c r="MUW224" s="32"/>
      <c r="MUX224" s="20"/>
      <c r="MUY224" s="18"/>
      <c r="MUZ224" s="19"/>
      <c r="MVA224" s="28"/>
      <c r="MVB224" s="32"/>
      <c r="MVC224" s="20"/>
      <c r="MVD224" s="18"/>
      <c r="MVE224" s="19"/>
      <c r="MVF224" s="28"/>
      <c r="MVG224" s="32"/>
      <c r="MVH224" s="20"/>
      <c r="MVI224" s="18"/>
      <c r="MVJ224" s="19"/>
      <c r="MVK224" s="28"/>
      <c r="MVL224" s="32"/>
      <c r="MVM224" s="20"/>
      <c r="MVN224" s="18"/>
      <c r="MVO224" s="19"/>
      <c r="MVP224" s="28"/>
      <c r="MVQ224" s="32"/>
      <c r="MVR224" s="20"/>
      <c r="MVS224" s="18"/>
      <c r="MVT224" s="19"/>
      <c r="MVU224" s="28"/>
      <c r="MVV224" s="32"/>
      <c r="MVW224" s="20"/>
      <c r="MVX224" s="18"/>
      <c r="MVY224" s="19"/>
      <c r="MVZ224" s="28"/>
      <c r="MWA224" s="32"/>
      <c r="MWB224" s="20"/>
      <c r="MWC224" s="18"/>
      <c r="MWD224" s="19"/>
      <c r="MWE224" s="28"/>
      <c r="MWF224" s="32"/>
      <c r="MWG224" s="20"/>
      <c r="MWH224" s="18"/>
      <c r="MWI224" s="19"/>
      <c r="MWJ224" s="28"/>
      <c r="MWK224" s="32"/>
      <c r="MWL224" s="20"/>
      <c r="MWM224" s="18"/>
      <c r="MWN224" s="19"/>
      <c r="MWO224" s="28"/>
      <c r="MWP224" s="32"/>
      <c r="MWQ224" s="20"/>
      <c r="MWR224" s="18"/>
      <c r="MWS224" s="19"/>
      <c r="MWT224" s="28"/>
      <c r="MWU224" s="32"/>
      <c r="MWV224" s="20"/>
      <c r="MWW224" s="18"/>
      <c r="MWX224" s="19"/>
      <c r="MWY224" s="28"/>
      <c r="MWZ224" s="32"/>
      <c r="MXA224" s="20"/>
      <c r="MXB224" s="18"/>
      <c r="MXC224" s="19"/>
      <c r="MXD224" s="28"/>
      <c r="MXE224" s="32"/>
      <c r="MXF224" s="20"/>
      <c r="MXG224" s="18"/>
      <c r="MXH224" s="19"/>
      <c r="MXI224" s="28"/>
      <c r="MXJ224" s="32"/>
      <c r="MXK224" s="20"/>
      <c r="MXL224" s="18"/>
      <c r="MXM224" s="19"/>
      <c r="MXN224" s="28"/>
      <c r="MXO224" s="32"/>
      <c r="MXP224" s="20"/>
      <c r="MXQ224" s="18"/>
      <c r="MXR224" s="19"/>
      <c r="MXS224" s="28"/>
      <c r="MXT224" s="32"/>
      <c r="MXU224" s="20"/>
      <c r="MXV224" s="18"/>
      <c r="MXW224" s="19"/>
      <c r="MXX224" s="28"/>
      <c r="MXY224" s="32"/>
      <c r="MXZ224" s="20"/>
      <c r="MYA224" s="18"/>
      <c r="MYB224" s="19"/>
      <c r="MYC224" s="28"/>
      <c r="MYD224" s="32"/>
      <c r="MYE224" s="20"/>
      <c r="MYF224" s="18"/>
      <c r="MYG224" s="19"/>
      <c r="MYH224" s="28"/>
      <c r="MYI224" s="32"/>
      <c r="MYJ224" s="20"/>
      <c r="MYK224" s="18"/>
      <c r="MYL224" s="19"/>
      <c r="MYM224" s="28"/>
      <c r="MYN224" s="32"/>
      <c r="MYO224" s="20"/>
      <c r="MYP224" s="18"/>
      <c r="MYQ224" s="19"/>
      <c r="MYR224" s="28"/>
      <c r="MYS224" s="32"/>
      <c r="MYT224" s="20"/>
      <c r="MYU224" s="18"/>
      <c r="MYV224" s="19"/>
      <c r="MYW224" s="28"/>
      <c r="MYX224" s="32"/>
      <c r="MYY224" s="20"/>
      <c r="MYZ224" s="18"/>
      <c r="MZA224" s="19"/>
      <c r="MZB224" s="28"/>
      <c r="MZC224" s="32"/>
      <c r="MZD224" s="20"/>
      <c r="MZE224" s="18"/>
      <c r="MZF224" s="19"/>
      <c r="MZG224" s="28"/>
      <c r="MZH224" s="32"/>
      <c r="MZI224" s="20"/>
      <c r="MZJ224" s="18"/>
      <c r="MZK224" s="19"/>
      <c r="MZL224" s="28"/>
      <c r="MZM224" s="32"/>
      <c r="MZN224" s="20"/>
      <c r="MZO224" s="18"/>
      <c r="MZP224" s="19"/>
      <c r="MZQ224" s="28"/>
      <c r="MZR224" s="32"/>
      <c r="MZS224" s="20"/>
      <c r="MZT224" s="18"/>
      <c r="MZU224" s="19"/>
      <c r="MZV224" s="28"/>
      <c r="MZW224" s="32"/>
      <c r="MZX224" s="20"/>
      <c r="MZY224" s="18"/>
      <c r="MZZ224" s="19"/>
      <c r="NAA224" s="28"/>
      <c r="NAB224" s="32"/>
      <c r="NAC224" s="20"/>
      <c r="NAD224" s="18"/>
      <c r="NAE224" s="19"/>
      <c r="NAF224" s="28"/>
      <c r="NAG224" s="32"/>
      <c r="NAH224" s="20"/>
      <c r="NAI224" s="18"/>
      <c r="NAJ224" s="19"/>
      <c r="NAK224" s="28"/>
      <c r="NAL224" s="32"/>
      <c r="NAM224" s="20"/>
      <c r="NAN224" s="18"/>
      <c r="NAO224" s="19"/>
      <c r="NAP224" s="28"/>
      <c r="NAQ224" s="32"/>
      <c r="NAR224" s="20"/>
      <c r="NAS224" s="18"/>
      <c r="NAT224" s="19"/>
      <c r="NAU224" s="28"/>
      <c r="NAV224" s="32"/>
      <c r="NAW224" s="20"/>
      <c r="NAX224" s="18"/>
      <c r="NAY224" s="19"/>
      <c r="NAZ224" s="28"/>
      <c r="NBA224" s="32"/>
      <c r="NBB224" s="20"/>
      <c r="NBC224" s="18"/>
      <c r="NBD224" s="19"/>
      <c r="NBE224" s="28"/>
      <c r="NBF224" s="32"/>
      <c r="NBG224" s="20"/>
      <c r="NBH224" s="18"/>
      <c r="NBI224" s="19"/>
      <c r="NBJ224" s="28"/>
      <c r="NBK224" s="32"/>
      <c r="NBL224" s="20"/>
      <c r="NBM224" s="18"/>
      <c r="NBN224" s="19"/>
      <c r="NBO224" s="28"/>
      <c r="NBP224" s="32"/>
      <c r="NBQ224" s="20"/>
      <c r="NBR224" s="18"/>
      <c r="NBS224" s="19"/>
      <c r="NBT224" s="28"/>
      <c r="NBU224" s="32"/>
      <c r="NBV224" s="20"/>
      <c r="NBW224" s="18"/>
      <c r="NBX224" s="19"/>
      <c r="NBY224" s="28"/>
      <c r="NBZ224" s="32"/>
      <c r="NCA224" s="20"/>
      <c r="NCB224" s="18"/>
      <c r="NCC224" s="19"/>
      <c r="NCD224" s="28"/>
      <c r="NCE224" s="32"/>
      <c r="NCF224" s="20"/>
      <c r="NCG224" s="18"/>
      <c r="NCH224" s="19"/>
      <c r="NCI224" s="28"/>
      <c r="NCJ224" s="32"/>
      <c r="NCK224" s="20"/>
      <c r="NCL224" s="18"/>
      <c r="NCM224" s="19"/>
      <c r="NCN224" s="28"/>
      <c r="NCO224" s="32"/>
      <c r="NCP224" s="20"/>
      <c r="NCQ224" s="18"/>
      <c r="NCR224" s="19"/>
      <c r="NCS224" s="28"/>
      <c r="NCT224" s="32"/>
      <c r="NCU224" s="20"/>
      <c r="NCV224" s="18"/>
      <c r="NCW224" s="19"/>
      <c r="NCX224" s="28"/>
      <c r="NCY224" s="32"/>
      <c r="NCZ224" s="20"/>
      <c r="NDA224" s="18"/>
      <c r="NDB224" s="19"/>
      <c r="NDC224" s="28"/>
      <c r="NDD224" s="32"/>
      <c r="NDE224" s="20"/>
      <c r="NDF224" s="18"/>
      <c r="NDG224" s="19"/>
      <c r="NDH224" s="28"/>
      <c r="NDI224" s="32"/>
      <c r="NDJ224" s="20"/>
      <c r="NDK224" s="18"/>
      <c r="NDL224" s="19"/>
      <c r="NDM224" s="28"/>
      <c r="NDN224" s="32"/>
      <c r="NDO224" s="20"/>
      <c r="NDP224" s="18"/>
      <c r="NDQ224" s="19"/>
      <c r="NDR224" s="28"/>
      <c r="NDS224" s="32"/>
      <c r="NDT224" s="20"/>
      <c r="NDU224" s="18"/>
      <c r="NDV224" s="19"/>
      <c r="NDW224" s="28"/>
      <c r="NDX224" s="32"/>
      <c r="NDY224" s="20"/>
      <c r="NDZ224" s="18"/>
      <c r="NEA224" s="19"/>
      <c r="NEB224" s="28"/>
      <c r="NEC224" s="32"/>
      <c r="NED224" s="20"/>
      <c r="NEE224" s="18"/>
      <c r="NEF224" s="19"/>
      <c r="NEG224" s="28"/>
      <c r="NEH224" s="32"/>
      <c r="NEI224" s="20"/>
      <c r="NEJ224" s="18"/>
      <c r="NEK224" s="19"/>
      <c r="NEL224" s="28"/>
      <c r="NEM224" s="32"/>
      <c r="NEN224" s="20"/>
      <c r="NEO224" s="18"/>
      <c r="NEP224" s="19"/>
      <c r="NEQ224" s="28"/>
      <c r="NER224" s="32"/>
      <c r="NES224" s="20"/>
      <c r="NET224" s="18"/>
      <c r="NEU224" s="19"/>
      <c r="NEV224" s="28"/>
      <c r="NEW224" s="32"/>
      <c r="NEX224" s="20"/>
      <c r="NEY224" s="18"/>
      <c r="NEZ224" s="19"/>
      <c r="NFA224" s="28"/>
      <c r="NFB224" s="32"/>
      <c r="NFC224" s="20"/>
      <c r="NFD224" s="18"/>
      <c r="NFE224" s="19"/>
      <c r="NFF224" s="28"/>
      <c r="NFG224" s="32"/>
      <c r="NFH224" s="20"/>
      <c r="NFI224" s="18"/>
      <c r="NFJ224" s="19"/>
      <c r="NFK224" s="28"/>
      <c r="NFL224" s="32"/>
      <c r="NFM224" s="20"/>
      <c r="NFN224" s="18"/>
      <c r="NFO224" s="19"/>
      <c r="NFP224" s="28"/>
      <c r="NFQ224" s="32"/>
      <c r="NFR224" s="20"/>
      <c r="NFS224" s="18"/>
      <c r="NFT224" s="19"/>
      <c r="NFU224" s="28"/>
      <c r="NFV224" s="32"/>
      <c r="NFW224" s="20"/>
      <c r="NFX224" s="18"/>
      <c r="NFY224" s="19"/>
      <c r="NFZ224" s="28"/>
      <c r="NGA224" s="32"/>
      <c r="NGB224" s="20"/>
      <c r="NGC224" s="18"/>
      <c r="NGD224" s="19"/>
      <c r="NGE224" s="28"/>
      <c r="NGF224" s="32"/>
      <c r="NGG224" s="20"/>
      <c r="NGH224" s="18"/>
      <c r="NGI224" s="19"/>
      <c r="NGJ224" s="28"/>
      <c r="NGK224" s="32"/>
      <c r="NGL224" s="20"/>
      <c r="NGM224" s="18"/>
      <c r="NGN224" s="19"/>
      <c r="NGO224" s="28"/>
      <c r="NGP224" s="32"/>
      <c r="NGQ224" s="20"/>
      <c r="NGR224" s="18"/>
      <c r="NGS224" s="19"/>
      <c r="NGT224" s="28"/>
      <c r="NGU224" s="32"/>
      <c r="NGV224" s="20"/>
      <c r="NGW224" s="18"/>
      <c r="NGX224" s="19"/>
      <c r="NGY224" s="28"/>
      <c r="NGZ224" s="32"/>
      <c r="NHA224" s="20"/>
      <c r="NHB224" s="18"/>
      <c r="NHC224" s="19"/>
      <c r="NHD224" s="28"/>
      <c r="NHE224" s="32"/>
      <c r="NHF224" s="20"/>
      <c r="NHG224" s="18"/>
      <c r="NHH224" s="19"/>
      <c r="NHI224" s="28"/>
      <c r="NHJ224" s="32"/>
      <c r="NHK224" s="20"/>
      <c r="NHL224" s="18"/>
      <c r="NHM224" s="19"/>
      <c r="NHN224" s="28"/>
      <c r="NHO224" s="32"/>
      <c r="NHP224" s="20"/>
      <c r="NHQ224" s="18"/>
      <c r="NHR224" s="19"/>
      <c r="NHS224" s="28"/>
      <c r="NHT224" s="32"/>
      <c r="NHU224" s="20"/>
      <c r="NHV224" s="18"/>
      <c r="NHW224" s="19"/>
      <c r="NHX224" s="28"/>
      <c r="NHY224" s="32"/>
      <c r="NHZ224" s="20"/>
      <c r="NIA224" s="18"/>
      <c r="NIB224" s="19"/>
      <c r="NIC224" s="28"/>
      <c r="NID224" s="32"/>
      <c r="NIE224" s="20"/>
      <c r="NIF224" s="18"/>
      <c r="NIG224" s="19"/>
      <c r="NIH224" s="28"/>
      <c r="NII224" s="32"/>
      <c r="NIJ224" s="20"/>
      <c r="NIK224" s="18"/>
      <c r="NIL224" s="19"/>
      <c r="NIM224" s="28"/>
      <c r="NIN224" s="32"/>
      <c r="NIO224" s="20"/>
      <c r="NIP224" s="18"/>
      <c r="NIQ224" s="19"/>
      <c r="NIR224" s="28"/>
      <c r="NIS224" s="32"/>
      <c r="NIT224" s="20"/>
      <c r="NIU224" s="18"/>
      <c r="NIV224" s="19"/>
      <c r="NIW224" s="28"/>
      <c r="NIX224" s="32"/>
      <c r="NIY224" s="20"/>
      <c r="NIZ224" s="18"/>
      <c r="NJA224" s="19"/>
      <c r="NJB224" s="28"/>
      <c r="NJC224" s="32"/>
      <c r="NJD224" s="20"/>
      <c r="NJE224" s="18"/>
      <c r="NJF224" s="19"/>
      <c r="NJG224" s="28"/>
      <c r="NJH224" s="32"/>
      <c r="NJI224" s="20"/>
      <c r="NJJ224" s="18"/>
      <c r="NJK224" s="19"/>
      <c r="NJL224" s="28"/>
      <c r="NJM224" s="32"/>
      <c r="NJN224" s="20"/>
      <c r="NJO224" s="18"/>
      <c r="NJP224" s="19"/>
      <c r="NJQ224" s="28"/>
      <c r="NJR224" s="32"/>
      <c r="NJS224" s="20"/>
      <c r="NJT224" s="18"/>
      <c r="NJU224" s="19"/>
      <c r="NJV224" s="28"/>
      <c r="NJW224" s="32"/>
      <c r="NJX224" s="20"/>
      <c r="NJY224" s="18"/>
      <c r="NJZ224" s="19"/>
      <c r="NKA224" s="28"/>
      <c r="NKB224" s="32"/>
      <c r="NKC224" s="20"/>
      <c r="NKD224" s="18"/>
      <c r="NKE224" s="19"/>
      <c r="NKF224" s="28"/>
      <c r="NKG224" s="32"/>
      <c r="NKH224" s="20"/>
      <c r="NKI224" s="18"/>
      <c r="NKJ224" s="19"/>
      <c r="NKK224" s="28"/>
      <c r="NKL224" s="32"/>
      <c r="NKM224" s="20"/>
      <c r="NKN224" s="18"/>
      <c r="NKO224" s="19"/>
      <c r="NKP224" s="28"/>
      <c r="NKQ224" s="32"/>
      <c r="NKR224" s="20"/>
      <c r="NKS224" s="18"/>
      <c r="NKT224" s="19"/>
      <c r="NKU224" s="28"/>
      <c r="NKV224" s="32"/>
      <c r="NKW224" s="20"/>
      <c r="NKX224" s="18"/>
      <c r="NKY224" s="19"/>
      <c r="NKZ224" s="28"/>
      <c r="NLA224" s="32"/>
      <c r="NLB224" s="20"/>
      <c r="NLC224" s="18"/>
      <c r="NLD224" s="19"/>
      <c r="NLE224" s="28"/>
      <c r="NLF224" s="32"/>
      <c r="NLG224" s="20"/>
      <c r="NLH224" s="18"/>
      <c r="NLI224" s="19"/>
      <c r="NLJ224" s="28"/>
      <c r="NLK224" s="32"/>
      <c r="NLL224" s="20"/>
      <c r="NLM224" s="18"/>
      <c r="NLN224" s="19"/>
      <c r="NLO224" s="28"/>
      <c r="NLP224" s="32"/>
      <c r="NLQ224" s="20"/>
      <c r="NLR224" s="18"/>
      <c r="NLS224" s="19"/>
      <c r="NLT224" s="28"/>
      <c r="NLU224" s="32"/>
      <c r="NLV224" s="20"/>
      <c r="NLW224" s="18"/>
      <c r="NLX224" s="19"/>
      <c r="NLY224" s="28"/>
      <c r="NLZ224" s="32"/>
      <c r="NMA224" s="20"/>
      <c r="NMB224" s="18"/>
      <c r="NMC224" s="19"/>
      <c r="NMD224" s="28"/>
      <c r="NME224" s="32"/>
      <c r="NMF224" s="20"/>
      <c r="NMG224" s="18"/>
      <c r="NMH224" s="19"/>
      <c r="NMI224" s="28"/>
      <c r="NMJ224" s="32"/>
      <c r="NMK224" s="20"/>
      <c r="NML224" s="18"/>
      <c r="NMM224" s="19"/>
      <c r="NMN224" s="28"/>
      <c r="NMO224" s="32"/>
      <c r="NMP224" s="20"/>
      <c r="NMQ224" s="18"/>
      <c r="NMR224" s="19"/>
      <c r="NMS224" s="28"/>
      <c r="NMT224" s="32"/>
      <c r="NMU224" s="20"/>
      <c r="NMV224" s="18"/>
      <c r="NMW224" s="19"/>
      <c r="NMX224" s="28"/>
      <c r="NMY224" s="32"/>
      <c r="NMZ224" s="20"/>
      <c r="NNA224" s="18"/>
      <c r="NNB224" s="19"/>
      <c r="NNC224" s="28"/>
      <c r="NND224" s="32"/>
      <c r="NNE224" s="20"/>
      <c r="NNF224" s="18"/>
      <c r="NNG224" s="19"/>
      <c r="NNH224" s="28"/>
      <c r="NNI224" s="32"/>
      <c r="NNJ224" s="20"/>
      <c r="NNK224" s="18"/>
      <c r="NNL224" s="19"/>
      <c r="NNM224" s="28"/>
      <c r="NNN224" s="32"/>
      <c r="NNO224" s="20"/>
      <c r="NNP224" s="18"/>
      <c r="NNQ224" s="19"/>
      <c r="NNR224" s="28"/>
      <c r="NNS224" s="32"/>
      <c r="NNT224" s="20"/>
      <c r="NNU224" s="18"/>
      <c r="NNV224" s="19"/>
      <c r="NNW224" s="28"/>
      <c r="NNX224" s="32"/>
      <c r="NNY224" s="20"/>
      <c r="NNZ224" s="18"/>
      <c r="NOA224" s="19"/>
      <c r="NOB224" s="28"/>
      <c r="NOC224" s="32"/>
      <c r="NOD224" s="20"/>
      <c r="NOE224" s="18"/>
      <c r="NOF224" s="19"/>
      <c r="NOG224" s="28"/>
      <c r="NOH224" s="32"/>
      <c r="NOI224" s="20"/>
      <c r="NOJ224" s="18"/>
      <c r="NOK224" s="19"/>
      <c r="NOL224" s="28"/>
      <c r="NOM224" s="32"/>
      <c r="NON224" s="20"/>
      <c r="NOO224" s="18"/>
      <c r="NOP224" s="19"/>
      <c r="NOQ224" s="28"/>
      <c r="NOR224" s="32"/>
      <c r="NOS224" s="20"/>
      <c r="NOT224" s="18"/>
      <c r="NOU224" s="19"/>
      <c r="NOV224" s="28"/>
      <c r="NOW224" s="32"/>
      <c r="NOX224" s="20"/>
      <c r="NOY224" s="18"/>
      <c r="NOZ224" s="19"/>
      <c r="NPA224" s="28"/>
      <c r="NPB224" s="32"/>
      <c r="NPC224" s="20"/>
      <c r="NPD224" s="18"/>
      <c r="NPE224" s="19"/>
      <c r="NPF224" s="28"/>
      <c r="NPG224" s="32"/>
      <c r="NPH224" s="20"/>
      <c r="NPI224" s="18"/>
      <c r="NPJ224" s="19"/>
      <c r="NPK224" s="28"/>
      <c r="NPL224" s="32"/>
      <c r="NPM224" s="20"/>
      <c r="NPN224" s="18"/>
      <c r="NPO224" s="19"/>
      <c r="NPP224" s="28"/>
      <c r="NPQ224" s="32"/>
      <c r="NPR224" s="20"/>
      <c r="NPS224" s="18"/>
      <c r="NPT224" s="19"/>
      <c r="NPU224" s="28"/>
      <c r="NPV224" s="32"/>
      <c r="NPW224" s="20"/>
      <c r="NPX224" s="18"/>
      <c r="NPY224" s="19"/>
      <c r="NPZ224" s="28"/>
      <c r="NQA224" s="32"/>
      <c r="NQB224" s="20"/>
      <c r="NQC224" s="18"/>
      <c r="NQD224" s="19"/>
      <c r="NQE224" s="28"/>
      <c r="NQF224" s="32"/>
      <c r="NQG224" s="20"/>
      <c r="NQH224" s="18"/>
      <c r="NQI224" s="19"/>
      <c r="NQJ224" s="28"/>
      <c r="NQK224" s="32"/>
      <c r="NQL224" s="20"/>
      <c r="NQM224" s="18"/>
      <c r="NQN224" s="19"/>
      <c r="NQO224" s="28"/>
      <c r="NQP224" s="32"/>
      <c r="NQQ224" s="20"/>
      <c r="NQR224" s="18"/>
      <c r="NQS224" s="19"/>
      <c r="NQT224" s="28"/>
      <c r="NQU224" s="32"/>
      <c r="NQV224" s="20"/>
      <c r="NQW224" s="18"/>
      <c r="NQX224" s="19"/>
      <c r="NQY224" s="28"/>
      <c r="NQZ224" s="32"/>
      <c r="NRA224" s="20"/>
      <c r="NRB224" s="18"/>
      <c r="NRC224" s="19"/>
      <c r="NRD224" s="28"/>
      <c r="NRE224" s="32"/>
      <c r="NRF224" s="20"/>
      <c r="NRG224" s="18"/>
      <c r="NRH224" s="19"/>
      <c r="NRI224" s="28"/>
      <c r="NRJ224" s="32"/>
      <c r="NRK224" s="20"/>
      <c r="NRL224" s="18"/>
      <c r="NRM224" s="19"/>
      <c r="NRN224" s="28"/>
      <c r="NRO224" s="32"/>
      <c r="NRP224" s="20"/>
      <c r="NRQ224" s="18"/>
      <c r="NRR224" s="19"/>
      <c r="NRS224" s="28"/>
      <c r="NRT224" s="32"/>
      <c r="NRU224" s="20"/>
      <c r="NRV224" s="18"/>
      <c r="NRW224" s="19"/>
      <c r="NRX224" s="28"/>
      <c r="NRY224" s="32"/>
      <c r="NRZ224" s="20"/>
      <c r="NSA224" s="18"/>
      <c r="NSB224" s="19"/>
      <c r="NSC224" s="28"/>
      <c r="NSD224" s="32"/>
      <c r="NSE224" s="20"/>
      <c r="NSF224" s="18"/>
      <c r="NSG224" s="19"/>
      <c r="NSH224" s="28"/>
      <c r="NSI224" s="32"/>
      <c r="NSJ224" s="20"/>
      <c r="NSK224" s="18"/>
      <c r="NSL224" s="19"/>
      <c r="NSM224" s="28"/>
      <c r="NSN224" s="32"/>
      <c r="NSO224" s="20"/>
      <c r="NSP224" s="18"/>
      <c r="NSQ224" s="19"/>
      <c r="NSR224" s="28"/>
      <c r="NSS224" s="32"/>
      <c r="NST224" s="20"/>
      <c r="NSU224" s="18"/>
      <c r="NSV224" s="19"/>
      <c r="NSW224" s="28"/>
      <c r="NSX224" s="32"/>
      <c r="NSY224" s="20"/>
      <c r="NSZ224" s="18"/>
      <c r="NTA224" s="19"/>
      <c r="NTB224" s="28"/>
      <c r="NTC224" s="32"/>
      <c r="NTD224" s="20"/>
      <c r="NTE224" s="18"/>
      <c r="NTF224" s="19"/>
      <c r="NTG224" s="28"/>
      <c r="NTH224" s="32"/>
      <c r="NTI224" s="20"/>
      <c r="NTJ224" s="18"/>
      <c r="NTK224" s="19"/>
      <c r="NTL224" s="28"/>
      <c r="NTM224" s="32"/>
      <c r="NTN224" s="20"/>
      <c r="NTO224" s="18"/>
      <c r="NTP224" s="19"/>
      <c r="NTQ224" s="28"/>
      <c r="NTR224" s="32"/>
      <c r="NTS224" s="20"/>
      <c r="NTT224" s="18"/>
      <c r="NTU224" s="19"/>
      <c r="NTV224" s="28"/>
      <c r="NTW224" s="32"/>
      <c r="NTX224" s="20"/>
      <c r="NTY224" s="18"/>
      <c r="NTZ224" s="19"/>
      <c r="NUA224" s="28"/>
      <c r="NUB224" s="32"/>
      <c r="NUC224" s="20"/>
      <c r="NUD224" s="18"/>
      <c r="NUE224" s="19"/>
      <c r="NUF224" s="28"/>
      <c r="NUG224" s="32"/>
      <c r="NUH224" s="20"/>
      <c r="NUI224" s="18"/>
      <c r="NUJ224" s="19"/>
      <c r="NUK224" s="28"/>
      <c r="NUL224" s="32"/>
      <c r="NUM224" s="20"/>
      <c r="NUN224" s="18"/>
      <c r="NUO224" s="19"/>
      <c r="NUP224" s="28"/>
      <c r="NUQ224" s="32"/>
      <c r="NUR224" s="20"/>
      <c r="NUS224" s="18"/>
      <c r="NUT224" s="19"/>
      <c r="NUU224" s="28"/>
      <c r="NUV224" s="32"/>
      <c r="NUW224" s="20"/>
      <c r="NUX224" s="18"/>
      <c r="NUY224" s="19"/>
      <c r="NUZ224" s="28"/>
      <c r="NVA224" s="32"/>
      <c r="NVB224" s="20"/>
      <c r="NVC224" s="18"/>
      <c r="NVD224" s="19"/>
      <c r="NVE224" s="28"/>
      <c r="NVF224" s="32"/>
      <c r="NVG224" s="20"/>
      <c r="NVH224" s="18"/>
      <c r="NVI224" s="19"/>
      <c r="NVJ224" s="28"/>
      <c r="NVK224" s="32"/>
      <c r="NVL224" s="20"/>
      <c r="NVM224" s="18"/>
      <c r="NVN224" s="19"/>
      <c r="NVO224" s="28"/>
      <c r="NVP224" s="32"/>
      <c r="NVQ224" s="20"/>
      <c r="NVR224" s="18"/>
      <c r="NVS224" s="19"/>
      <c r="NVT224" s="28"/>
      <c r="NVU224" s="32"/>
      <c r="NVV224" s="20"/>
      <c r="NVW224" s="18"/>
      <c r="NVX224" s="19"/>
      <c r="NVY224" s="28"/>
      <c r="NVZ224" s="32"/>
      <c r="NWA224" s="20"/>
      <c r="NWB224" s="18"/>
      <c r="NWC224" s="19"/>
      <c r="NWD224" s="28"/>
      <c r="NWE224" s="32"/>
      <c r="NWF224" s="20"/>
      <c r="NWG224" s="18"/>
      <c r="NWH224" s="19"/>
      <c r="NWI224" s="28"/>
      <c r="NWJ224" s="32"/>
      <c r="NWK224" s="20"/>
      <c r="NWL224" s="18"/>
      <c r="NWM224" s="19"/>
      <c r="NWN224" s="28"/>
      <c r="NWO224" s="32"/>
      <c r="NWP224" s="20"/>
      <c r="NWQ224" s="18"/>
      <c r="NWR224" s="19"/>
      <c r="NWS224" s="28"/>
      <c r="NWT224" s="32"/>
      <c r="NWU224" s="20"/>
      <c r="NWV224" s="18"/>
      <c r="NWW224" s="19"/>
      <c r="NWX224" s="28"/>
      <c r="NWY224" s="32"/>
      <c r="NWZ224" s="20"/>
      <c r="NXA224" s="18"/>
      <c r="NXB224" s="19"/>
      <c r="NXC224" s="28"/>
      <c r="NXD224" s="32"/>
      <c r="NXE224" s="20"/>
      <c r="NXF224" s="18"/>
      <c r="NXG224" s="19"/>
      <c r="NXH224" s="28"/>
      <c r="NXI224" s="32"/>
      <c r="NXJ224" s="20"/>
      <c r="NXK224" s="18"/>
      <c r="NXL224" s="19"/>
      <c r="NXM224" s="28"/>
      <c r="NXN224" s="32"/>
      <c r="NXO224" s="20"/>
      <c r="NXP224" s="18"/>
      <c r="NXQ224" s="19"/>
      <c r="NXR224" s="28"/>
      <c r="NXS224" s="32"/>
      <c r="NXT224" s="20"/>
      <c r="NXU224" s="18"/>
      <c r="NXV224" s="19"/>
      <c r="NXW224" s="28"/>
      <c r="NXX224" s="32"/>
      <c r="NXY224" s="20"/>
      <c r="NXZ224" s="18"/>
      <c r="NYA224" s="19"/>
      <c r="NYB224" s="28"/>
      <c r="NYC224" s="32"/>
      <c r="NYD224" s="20"/>
      <c r="NYE224" s="18"/>
      <c r="NYF224" s="19"/>
      <c r="NYG224" s="28"/>
      <c r="NYH224" s="32"/>
      <c r="NYI224" s="20"/>
      <c r="NYJ224" s="18"/>
      <c r="NYK224" s="19"/>
      <c r="NYL224" s="28"/>
      <c r="NYM224" s="32"/>
      <c r="NYN224" s="20"/>
      <c r="NYO224" s="18"/>
      <c r="NYP224" s="19"/>
      <c r="NYQ224" s="28"/>
      <c r="NYR224" s="32"/>
      <c r="NYS224" s="20"/>
      <c r="NYT224" s="18"/>
      <c r="NYU224" s="19"/>
      <c r="NYV224" s="28"/>
      <c r="NYW224" s="32"/>
      <c r="NYX224" s="20"/>
      <c r="NYY224" s="18"/>
      <c r="NYZ224" s="19"/>
      <c r="NZA224" s="28"/>
      <c r="NZB224" s="32"/>
      <c r="NZC224" s="20"/>
      <c r="NZD224" s="18"/>
      <c r="NZE224" s="19"/>
      <c r="NZF224" s="28"/>
      <c r="NZG224" s="32"/>
      <c r="NZH224" s="20"/>
      <c r="NZI224" s="18"/>
      <c r="NZJ224" s="19"/>
      <c r="NZK224" s="28"/>
      <c r="NZL224" s="32"/>
      <c r="NZM224" s="20"/>
      <c r="NZN224" s="18"/>
      <c r="NZO224" s="19"/>
      <c r="NZP224" s="28"/>
      <c r="NZQ224" s="32"/>
      <c r="NZR224" s="20"/>
      <c r="NZS224" s="18"/>
      <c r="NZT224" s="19"/>
      <c r="NZU224" s="28"/>
      <c r="NZV224" s="32"/>
      <c r="NZW224" s="20"/>
      <c r="NZX224" s="18"/>
      <c r="NZY224" s="19"/>
      <c r="NZZ224" s="28"/>
      <c r="OAA224" s="32"/>
      <c r="OAB224" s="20"/>
      <c r="OAC224" s="18"/>
      <c r="OAD224" s="19"/>
      <c r="OAE224" s="28"/>
      <c r="OAF224" s="32"/>
      <c r="OAG224" s="20"/>
      <c r="OAH224" s="18"/>
      <c r="OAI224" s="19"/>
      <c r="OAJ224" s="28"/>
      <c r="OAK224" s="32"/>
      <c r="OAL224" s="20"/>
      <c r="OAM224" s="18"/>
      <c r="OAN224" s="19"/>
      <c r="OAO224" s="28"/>
      <c r="OAP224" s="32"/>
      <c r="OAQ224" s="20"/>
      <c r="OAR224" s="18"/>
      <c r="OAS224" s="19"/>
      <c r="OAT224" s="28"/>
      <c r="OAU224" s="32"/>
      <c r="OAV224" s="20"/>
      <c r="OAW224" s="18"/>
      <c r="OAX224" s="19"/>
      <c r="OAY224" s="28"/>
      <c r="OAZ224" s="32"/>
      <c r="OBA224" s="20"/>
      <c r="OBB224" s="18"/>
      <c r="OBC224" s="19"/>
      <c r="OBD224" s="28"/>
      <c r="OBE224" s="32"/>
      <c r="OBF224" s="20"/>
      <c r="OBG224" s="18"/>
      <c r="OBH224" s="19"/>
      <c r="OBI224" s="28"/>
      <c r="OBJ224" s="32"/>
      <c r="OBK224" s="20"/>
      <c r="OBL224" s="18"/>
      <c r="OBM224" s="19"/>
      <c r="OBN224" s="28"/>
      <c r="OBO224" s="32"/>
      <c r="OBP224" s="20"/>
      <c r="OBQ224" s="18"/>
      <c r="OBR224" s="19"/>
      <c r="OBS224" s="28"/>
      <c r="OBT224" s="32"/>
      <c r="OBU224" s="20"/>
      <c r="OBV224" s="18"/>
      <c r="OBW224" s="19"/>
      <c r="OBX224" s="28"/>
      <c r="OBY224" s="32"/>
      <c r="OBZ224" s="20"/>
      <c r="OCA224" s="18"/>
      <c r="OCB224" s="19"/>
      <c r="OCC224" s="28"/>
      <c r="OCD224" s="32"/>
      <c r="OCE224" s="20"/>
      <c r="OCF224" s="18"/>
      <c r="OCG224" s="19"/>
      <c r="OCH224" s="28"/>
      <c r="OCI224" s="32"/>
      <c r="OCJ224" s="20"/>
      <c r="OCK224" s="18"/>
      <c r="OCL224" s="19"/>
      <c r="OCM224" s="28"/>
      <c r="OCN224" s="32"/>
      <c r="OCO224" s="20"/>
      <c r="OCP224" s="18"/>
      <c r="OCQ224" s="19"/>
      <c r="OCR224" s="28"/>
      <c r="OCS224" s="32"/>
      <c r="OCT224" s="20"/>
      <c r="OCU224" s="18"/>
      <c r="OCV224" s="19"/>
      <c r="OCW224" s="28"/>
      <c r="OCX224" s="32"/>
      <c r="OCY224" s="20"/>
      <c r="OCZ224" s="18"/>
      <c r="ODA224" s="19"/>
      <c r="ODB224" s="28"/>
      <c r="ODC224" s="32"/>
      <c r="ODD224" s="20"/>
      <c r="ODE224" s="18"/>
      <c r="ODF224" s="19"/>
      <c r="ODG224" s="28"/>
      <c r="ODH224" s="32"/>
      <c r="ODI224" s="20"/>
      <c r="ODJ224" s="18"/>
      <c r="ODK224" s="19"/>
      <c r="ODL224" s="28"/>
      <c r="ODM224" s="32"/>
      <c r="ODN224" s="20"/>
      <c r="ODO224" s="18"/>
      <c r="ODP224" s="19"/>
      <c r="ODQ224" s="28"/>
      <c r="ODR224" s="32"/>
      <c r="ODS224" s="20"/>
      <c r="ODT224" s="18"/>
      <c r="ODU224" s="19"/>
      <c r="ODV224" s="28"/>
      <c r="ODW224" s="32"/>
      <c r="ODX224" s="20"/>
      <c r="ODY224" s="18"/>
      <c r="ODZ224" s="19"/>
      <c r="OEA224" s="28"/>
      <c r="OEB224" s="32"/>
      <c r="OEC224" s="20"/>
      <c r="OED224" s="18"/>
      <c r="OEE224" s="19"/>
      <c r="OEF224" s="28"/>
      <c r="OEG224" s="32"/>
      <c r="OEH224" s="20"/>
      <c r="OEI224" s="18"/>
      <c r="OEJ224" s="19"/>
      <c r="OEK224" s="28"/>
      <c r="OEL224" s="32"/>
      <c r="OEM224" s="20"/>
      <c r="OEN224" s="18"/>
      <c r="OEO224" s="19"/>
      <c r="OEP224" s="28"/>
      <c r="OEQ224" s="32"/>
      <c r="OER224" s="20"/>
      <c r="OES224" s="18"/>
      <c r="OET224" s="19"/>
      <c r="OEU224" s="28"/>
      <c r="OEV224" s="32"/>
      <c r="OEW224" s="20"/>
      <c r="OEX224" s="18"/>
      <c r="OEY224" s="19"/>
      <c r="OEZ224" s="28"/>
      <c r="OFA224" s="32"/>
      <c r="OFB224" s="20"/>
      <c r="OFC224" s="18"/>
      <c r="OFD224" s="19"/>
      <c r="OFE224" s="28"/>
      <c r="OFF224" s="32"/>
      <c r="OFG224" s="20"/>
      <c r="OFH224" s="18"/>
      <c r="OFI224" s="19"/>
      <c r="OFJ224" s="28"/>
      <c r="OFK224" s="32"/>
      <c r="OFL224" s="20"/>
      <c r="OFM224" s="18"/>
      <c r="OFN224" s="19"/>
      <c r="OFO224" s="28"/>
      <c r="OFP224" s="32"/>
      <c r="OFQ224" s="20"/>
      <c r="OFR224" s="18"/>
      <c r="OFS224" s="19"/>
      <c r="OFT224" s="28"/>
      <c r="OFU224" s="32"/>
      <c r="OFV224" s="20"/>
      <c r="OFW224" s="18"/>
      <c r="OFX224" s="19"/>
      <c r="OFY224" s="28"/>
      <c r="OFZ224" s="32"/>
      <c r="OGA224" s="20"/>
      <c r="OGB224" s="18"/>
      <c r="OGC224" s="19"/>
      <c r="OGD224" s="28"/>
      <c r="OGE224" s="32"/>
      <c r="OGF224" s="20"/>
      <c r="OGG224" s="18"/>
      <c r="OGH224" s="19"/>
      <c r="OGI224" s="28"/>
      <c r="OGJ224" s="32"/>
      <c r="OGK224" s="20"/>
      <c r="OGL224" s="18"/>
      <c r="OGM224" s="19"/>
      <c r="OGN224" s="28"/>
      <c r="OGO224" s="32"/>
      <c r="OGP224" s="20"/>
      <c r="OGQ224" s="18"/>
      <c r="OGR224" s="19"/>
      <c r="OGS224" s="28"/>
      <c r="OGT224" s="32"/>
      <c r="OGU224" s="20"/>
      <c r="OGV224" s="18"/>
      <c r="OGW224" s="19"/>
      <c r="OGX224" s="28"/>
      <c r="OGY224" s="32"/>
      <c r="OGZ224" s="20"/>
      <c r="OHA224" s="18"/>
      <c r="OHB224" s="19"/>
      <c r="OHC224" s="28"/>
      <c r="OHD224" s="32"/>
      <c r="OHE224" s="20"/>
      <c r="OHF224" s="18"/>
      <c r="OHG224" s="19"/>
      <c r="OHH224" s="28"/>
      <c r="OHI224" s="32"/>
      <c r="OHJ224" s="20"/>
      <c r="OHK224" s="18"/>
      <c r="OHL224" s="19"/>
      <c r="OHM224" s="28"/>
      <c r="OHN224" s="32"/>
      <c r="OHO224" s="20"/>
      <c r="OHP224" s="18"/>
      <c r="OHQ224" s="19"/>
      <c r="OHR224" s="28"/>
      <c r="OHS224" s="32"/>
      <c r="OHT224" s="20"/>
      <c r="OHU224" s="18"/>
      <c r="OHV224" s="19"/>
      <c r="OHW224" s="28"/>
      <c r="OHX224" s="32"/>
      <c r="OHY224" s="20"/>
      <c r="OHZ224" s="18"/>
      <c r="OIA224" s="19"/>
      <c r="OIB224" s="28"/>
      <c r="OIC224" s="32"/>
      <c r="OID224" s="20"/>
      <c r="OIE224" s="18"/>
      <c r="OIF224" s="19"/>
      <c r="OIG224" s="28"/>
      <c r="OIH224" s="32"/>
      <c r="OII224" s="20"/>
      <c r="OIJ224" s="18"/>
      <c r="OIK224" s="19"/>
      <c r="OIL224" s="28"/>
      <c r="OIM224" s="32"/>
      <c r="OIN224" s="20"/>
      <c r="OIO224" s="18"/>
      <c r="OIP224" s="19"/>
      <c r="OIQ224" s="28"/>
      <c r="OIR224" s="32"/>
      <c r="OIS224" s="20"/>
      <c r="OIT224" s="18"/>
      <c r="OIU224" s="19"/>
      <c r="OIV224" s="28"/>
      <c r="OIW224" s="32"/>
      <c r="OIX224" s="20"/>
      <c r="OIY224" s="18"/>
      <c r="OIZ224" s="19"/>
      <c r="OJA224" s="28"/>
      <c r="OJB224" s="32"/>
      <c r="OJC224" s="20"/>
      <c r="OJD224" s="18"/>
      <c r="OJE224" s="19"/>
      <c r="OJF224" s="28"/>
      <c r="OJG224" s="32"/>
      <c r="OJH224" s="20"/>
      <c r="OJI224" s="18"/>
      <c r="OJJ224" s="19"/>
      <c r="OJK224" s="28"/>
      <c r="OJL224" s="32"/>
      <c r="OJM224" s="20"/>
      <c r="OJN224" s="18"/>
      <c r="OJO224" s="19"/>
      <c r="OJP224" s="28"/>
      <c r="OJQ224" s="32"/>
      <c r="OJR224" s="20"/>
      <c r="OJS224" s="18"/>
      <c r="OJT224" s="19"/>
      <c r="OJU224" s="28"/>
      <c r="OJV224" s="32"/>
      <c r="OJW224" s="20"/>
      <c r="OJX224" s="18"/>
      <c r="OJY224" s="19"/>
      <c r="OJZ224" s="28"/>
      <c r="OKA224" s="32"/>
      <c r="OKB224" s="20"/>
      <c r="OKC224" s="18"/>
      <c r="OKD224" s="19"/>
      <c r="OKE224" s="28"/>
      <c r="OKF224" s="32"/>
      <c r="OKG224" s="20"/>
      <c r="OKH224" s="18"/>
      <c r="OKI224" s="19"/>
      <c r="OKJ224" s="28"/>
      <c r="OKK224" s="32"/>
      <c r="OKL224" s="20"/>
      <c r="OKM224" s="18"/>
      <c r="OKN224" s="19"/>
      <c r="OKO224" s="28"/>
      <c r="OKP224" s="32"/>
      <c r="OKQ224" s="20"/>
      <c r="OKR224" s="18"/>
      <c r="OKS224" s="19"/>
      <c r="OKT224" s="28"/>
      <c r="OKU224" s="32"/>
      <c r="OKV224" s="20"/>
      <c r="OKW224" s="18"/>
      <c r="OKX224" s="19"/>
      <c r="OKY224" s="28"/>
      <c r="OKZ224" s="32"/>
      <c r="OLA224" s="20"/>
      <c r="OLB224" s="18"/>
      <c r="OLC224" s="19"/>
      <c r="OLD224" s="28"/>
      <c r="OLE224" s="32"/>
      <c r="OLF224" s="20"/>
      <c r="OLG224" s="18"/>
      <c r="OLH224" s="19"/>
      <c r="OLI224" s="28"/>
      <c r="OLJ224" s="32"/>
      <c r="OLK224" s="20"/>
      <c r="OLL224" s="18"/>
      <c r="OLM224" s="19"/>
      <c r="OLN224" s="28"/>
      <c r="OLO224" s="32"/>
      <c r="OLP224" s="20"/>
      <c r="OLQ224" s="18"/>
      <c r="OLR224" s="19"/>
      <c r="OLS224" s="28"/>
      <c r="OLT224" s="32"/>
      <c r="OLU224" s="20"/>
      <c r="OLV224" s="18"/>
      <c r="OLW224" s="19"/>
      <c r="OLX224" s="28"/>
      <c r="OLY224" s="32"/>
      <c r="OLZ224" s="20"/>
      <c r="OMA224" s="18"/>
      <c r="OMB224" s="19"/>
      <c r="OMC224" s="28"/>
      <c r="OMD224" s="32"/>
      <c r="OME224" s="20"/>
      <c r="OMF224" s="18"/>
      <c r="OMG224" s="19"/>
      <c r="OMH224" s="28"/>
      <c r="OMI224" s="32"/>
      <c r="OMJ224" s="20"/>
      <c r="OMK224" s="18"/>
      <c r="OML224" s="19"/>
      <c r="OMM224" s="28"/>
      <c r="OMN224" s="32"/>
      <c r="OMO224" s="20"/>
      <c r="OMP224" s="18"/>
      <c r="OMQ224" s="19"/>
      <c r="OMR224" s="28"/>
      <c r="OMS224" s="32"/>
      <c r="OMT224" s="20"/>
      <c r="OMU224" s="18"/>
      <c r="OMV224" s="19"/>
      <c r="OMW224" s="28"/>
      <c r="OMX224" s="32"/>
      <c r="OMY224" s="20"/>
      <c r="OMZ224" s="18"/>
      <c r="ONA224" s="19"/>
      <c r="ONB224" s="28"/>
      <c r="ONC224" s="32"/>
      <c r="OND224" s="20"/>
      <c r="ONE224" s="18"/>
      <c r="ONF224" s="19"/>
      <c r="ONG224" s="28"/>
      <c r="ONH224" s="32"/>
      <c r="ONI224" s="20"/>
      <c r="ONJ224" s="18"/>
      <c r="ONK224" s="19"/>
      <c r="ONL224" s="28"/>
      <c r="ONM224" s="32"/>
      <c r="ONN224" s="20"/>
      <c r="ONO224" s="18"/>
      <c r="ONP224" s="19"/>
      <c r="ONQ224" s="28"/>
      <c r="ONR224" s="32"/>
      <c r="ONS224" s="20"/>
      <c r="ONT224" s="18"/>
      <c r="ONU224" s="19"/>
      <c r="ONV224" s="28"/>
      <c r="ONW224" s="32"/>
      <c r="ONX224" s="20"/>
      <c r="ONY224" s="18"/>
      <c r="ONZ224" s="19"/>
      <c r="OOA224" s="28"/>
      <c r="OOB224" s="32"/>
      <c r="OOC224" s="20"/>
      <c r="OOD224" s="18"/>
      <c r="OOE224" s="19"/>
      <c r="OOF224" s="28"/>
      <c r="OOG224" s="32"/>
      <c r="OOH224" s="20"/>
      <c r="OOI224" s="18"/>
      <c r="OOJ224" s="19"/>
      <c r="OOK224" s="28"/>
      <c r="OOL224" s="32"/>
      <c r="OOM224" s="20"/>
      <c r="OON224" s="18"/>
      <c r="OOO224" s="19"/>
      <c r="OOP224" s="28"/>
      <c r="OOQ224" s="32"/>
      <c r="OOR224" s="20"/>
      <c r="OOS224" s="18"/>
      <c r="OOT224" s="19"/>
      <c r="OOU224" s="28"/>
      <c r="OOV224" s="32"/>
      <c r="OOW224" s="20"/>
      <c r="OOX224" s="18"/>
      <c r="OOY224" s="19"/>
      <c r="OOZ224" s="28"/>
      <c r="OPA224" s="32"/>
      <c r="OPB224" s="20"/>
      <c r="OPC224" s="18"/>
      <c r="OPD224" s="19"/>
      <c r="OPE224" s="28"/>
      <c r="OPF224" s="32"/>
      <c r="OPG224" s="20"/>
      <c r="OPH224" s="18"/>
      <c r="OPI224" s="19"/>
      <c r="OPJ224" s="28"/>
      <c r="OPK224" s="32"/>
      <c r="OPL224" s="20"/>
      <c r="OPM224" s="18"/>
      <c r="OPN224" s="19"/>
      <c r="OPO224" s="28"/>
      <c r="OPP224" s="32"/>
      <c r="OPQ224" s="20"/>
      <c r="OPR224" s="18"/>
      <c r="OPS224" s="19"/>
      <c r="OPT224" s="28"/>
      <c r="OPU224" s="32"/>
      <c r="OPV224" s="20"/>
      <c r="OPW224" s="18"/>
      <c r="OPX224" s="19"/>
      <c r="OPY224" s="28"/>
      <c r="OPZ224" s="32"/>
      <c r="OQA224" s="20"/>
      <c r="OQB224" s="18"/>
      <c r="OQC224" s="19"/>
      <c r="OQD224" s="28"/>
      <c r="OQE224" s="32"/>
      <c r="OQF224" s="20"/>
      <c r="OQG224" s="18"/>
      <c r="OQH224" s="19"/>
      <c r="OQI224" s="28"/>
      <c r="OQJ224" s="32"/>
      <c r="OQK224" s="20"/>
      <c r="OQL224" s="18"/>
      <c r="OQM224" s="19"/>
      <c r="OQN224" s="28"/>
      <c r="OQO224" s="32"/>
      <c r="OQP224" s="20"/>
      <c r="OQQ224" s="18"/>
      <c r="OQR224" s="19"/>
      <c r="OQS224" s="28"/>
      <c r="OQT224" s="32"/>
      <c r="OQU224" s="20"/>
      <c r="OQV224" s="18"/>
      <c r="OQW224" s="19"/>
      <c r="OQX224" s="28"/>
      <c r="OQY224" s="32"/>
      <c r="OQZ224" s="20"/>
      <c r="ORA224" s="18"/>
      <c r="ORB224" s="19"/>
      <c r="ORC224" s="28"/>
      <c r="ORD224" s="32"/>
      <c r="ORE224" s="20"/>
      <c r="ORF224" s="18"/>
      <c r="ORG224" s="19"/>
      <c r="ORH224" s="28"/>
      <c r="ORI224" s="32"/>
      <c r="ORJ224" s="20"/>
      <c r="ORK224" s="18"/>
      <c r="ORL224" s="19"/>
      <c r="ORM224" s="28"/>
      <c r="ORN224" s="32"/>
      <c r="ORO224" s="20"/>
      <c r="ORP224" s="18"/>
      <c r="ORQ224" s="19"/>
      <c r="ORR224" s="28"/>
      <c r="ORS224" s="32"/>
      <c r="ORT224" s="20"/>
      <c r="ORU224" s="18"/>
      <c r="ORV224" s="19"/>
      <c r="ORW224" s="28"/>
      <c r="ORX224" s="32"/>
      <c r="ORY224" s="20"/>
      <c r="ORZ224" s="18"/>
      <c r="OSA224" s="19"/>
      <c r="OSB224" s="28"/>
      <c r="OSC224" s="32"/>
      <c r="OSD224" s="20"/>
      <c r="OSE224" s="18"/>
      <c r="OSF224" s="19"/>
      <c r="OSG224" s="28"/>
      <c r="OSH224" s="32"/>
      <c r="OSI224" s="20"/>
      <c r="OSJ224" s="18"/>
      <c r="OSK224" s="19"/>
      <c r="OSL224" s="28"/>
      <c r="OSM224" s="32"/>
      <c r="OSN224" s="20"/>
      <c r="OSO224" s="18"/>
      <c r="OSP224" s="19"/>
      <c r="OSQ224" s="28"/>
      <c r="OSR224" s="32"/>
      <c r="OSS224" s="20"/>
      <c r="OST224" s="18"/>
      <c r="OSU224" s="19"/>
      <c r="OSV224" s="28"/>
      <c r="OSW224" s="32"/>
      <c r="OSX224" s="20"/>
      <c r="OSY224" s="18"/>
      <c r="OSZ224" s="19"/>
      <c r="OTA224" s="28"/>
      <c r="OTB224" s="32"/>
      <c r="OTC224" s="20"/>
      <c r="OTD224" s="18"/>
      <c r="OTE224" s="19"/>
      <c r="OTF224" s="28"/>
      <c r="OTG224" s="32"/>
      <c r="OTH224" s="20"/>
      <c r="OTI224" s="18"/>
      <c r="OTJ224" s="19"/>
      <c r="OTK224" s="28"/>
      <c r="OTL224" s="32"/>
      <c r="OTM224" s="20"/>
      <c r="OTN224" s="18"/>
      <c r="OTO224" s="19"/>
      <c r="OTP224" s="28"/>
      <c r="OTQ224" s="32"/>
      <c r="OTR224" s="20"/>
      <c r="OTS224" s="18"/>
      <c r="OTT224" s="19"/>
      <c r="OTU224" s="28"/>
      <c r="OTV224" s="32"/>
      <c r="OTW224" s="20"/>
      <c r="OTX224" s="18"/>
      <c r="OTY224" s="19"/>
      <c r="OTZ224" s="28"/>
      <c r="OUA224" s="32"/>
      <c r="OUB224" s="20"/>
      <c r="OUC224" s="18"/>
      <c r="OUD224" s="19"/>
      <c r="OUE224" s="28"/>
      <c r="OUF224" s="32"/>
      <c r="OUG224" s="20"/>
      <c r="OUH224" s="18"/>
      <c r="OUI224" s="19"/>
      <c r="OUJ224" s="28"/>
      <c r="OUK224" s="32"/>
      <c r="OUL224" s="20"/>
      <c r="OUM224" s="18"/>
      <c r="OUN224" s="19"/>
      <c r="OUO224" s="28"/>
      <c r="OUP224" s="32"/>
      <c r="OUQ224" s="20"/>
      <c r="OUR224" s="18"/>
      <c r="OUS224" s="19"/>
      <c r="OUT224" s="28"/>
      <c r="OUU224" s="32"/>
      <c r="OUV224" s="20"/>
      <c r="OUW224" s="18"/>
      <c r="OUX224" s="19"/>
      <c r="OUY224" s="28"/>
      <c r="OUZ224" s="32"/>
      <c r="OVA224" s="20"/>
      <c r="OVB224" s="18"/>
      <c r="OVC224" s="19"/>
      <c r="OVD224" s="28"/>
      <c r="OVE224" s="32"/>
      <c r="OVF224" s="20"/>
      <c r="OVG224" s="18"/>
      <c r="OVH224" s="19"/>
      <c r="OVI224" s="28"/>
      <c r="OVJ224" s="32"/>
      <c r="OVK224" s="20"/>
      <c r="OVL224" s="18"/>
      <c r="OVM224" s="19"/>
      <c r="OVN224" s="28"/>
      <c r="OVO224" s="32"/>
      <c r="OVP224" s="20"/>
      <c r="OVQ224" s="18"/>
      <c r="OVR224" s="19"/>
      <c r="OVS224" s="28"/>
      <c r="OVT224" s="32"/>
      <c r="OVU224" s="20"/>
      <c r="OVV224" s="18"/>
      <c r="OVW224" s="19"/>
      <c r="OVX224" s="28"/>
      <c r="OVY224" s="32"/>
      <c r="OVZ224" s="20"/>
      <c r="OWA224" s="18"/>
      <c r="OWB224" s="19"/>
      <c r="OWC224" s="28"/>
      <c r="OWD224" s="32"/>
      <c r="OWE224" s="20"/>
      <c r="OWF224" s="18"/>
      <c r="OWG224" s="19"/>
      <c r="OWH224" s="28"/>
      <c r="OWI224" s="32"/>
      <c r="OWJ224" s="20"/>
      <c r="OWK224" s="18"/>
      <c r="OWL224" s="19"/>
      <c r="OWM224" s="28"/>
      <c r="OWN224" s="32"/>
      <c r="OWO224" s="20"/>
      <c r="OWP224" s="18"/>
      <c r="OWQ224" s="19"/>
      <c r="OWR224" s="28"/>
      <c r="OWS224" s="32"/>
      <c r="OWT224" s="20"/>
      <c r="OWU224" s="18"/>
      <c r="OWV224" s="19"/>
      <c r="OWW224" s="28"/>
      <c r="OWX224" s="32"/>
      <c r="OWY224" s="20"/>
      <c r="OWZ224" s="18"/>
      <c r="OXA224" s="19"/>
      <c r="OXB224" s="28"/>
      <c r="OXC224" s="32"/>
      <c r="OXD224" s="20"/>
      <c r="OXE224" s="18"/>
      <c r="OXF224" s="19"/>
      <c r="OXG224" s="28"/>
      <c r="OXH224" s="32"/>
      <c r="OXI224" s="20"/>
      <c r="OXJ224" s="18"/>
      <c r="OXK224" s="19"/>
      <c r="OXL224" s="28"/>
      <c r="OXM224" s="32"/>
      <c r="OXN224" s="20"/>
      <c r="OXO224" s="18"/>
      <c r="OXP224" s="19"/>
      <c r="OXQ224" s="28"/>
      <c r="OXR224" s="32"/>
      <c r="OXS224" s="20"/>
      <c r="OXT224" s="18"/>
      <c r="OXU224" s="19"/>
      <c r="OXV224" s="28"/>
      <c r="OXW224" s="32"/>
      <c r="OXX224" s="20"/>
      <c r="OXY224" s="18"/>
      <c r="OXZ224" s="19"/>
      <c r="OYA224" s="28"/>
      <c r="OYB224" s="32"/>
      <c r="OYC224" s="20"/>
      <c r="OYD224" s="18"/>
      <c r="OYE224" s="19"/>
      <c r="OYF224" s="28"/>
      <c r="OYG224" s="32"/>
      <c r="OYH224" s="20"/>
      <c r="OYI224" s="18"/>
      <c r="OYJ224" s="19"/>
      <c r="OYK224" s="28"/>
      <c r="OYL224" s="32"/>
      <c r="OYM224" s="20"/>
      <c r="OYN224" s="18"/>
      <c r="OYO224" s="19"/>
      <c r="OYP224" s="28"/>
      <c r="OYQ224" s="32"/>
      <c r="OYR224" s="20"/>
      <c r="OYS224" s="18"/>
      <c r="OYT224" s="19"/>
      <c r="OYU224" s="28"/>
      <c r="OYV224" s="32"/>
      <c r="OYW224" s="20"/>
      <c r="OYX224" s="18"/>
      <c r="OYY224" s="19"/>
      <c r="OYZ224" s="28"/>
      <c r="OZA224" s="32"/>
      <c r="OZB224" s="20"/>
      <c r="OZC224" s="18"/>
      <c r="OZD224" s="19"/>
      <c r="OZE224" s="28"/>
      <c r="OZF224" s="32"/>
      <c r="OZG224" s="20"/>
      <c r="OZH224" s="18"/>
      <c r="OZI224" s="19"/>
      <c r="OZJ224" s="28"/>
      <c r="OZK224" s="32"/>
      <c r="OZL224" s="20"/>
      <c r="OZM224" s="18"/>
      <c r="OZN224" s="19"/>
      <c r="OZO224" s="28"/>
      <c r="OZP224" s="32"/>
      <c r="OZQ224" s="20"/>
      <c r="OZR224" s="18"/>
      <c r="OZS224" s="19"/>
      <c r="OZT224" s="28"/>
      <c r="OZU224" s="32"/>
      <c r="OZV224" s="20"/>
      <c r="OZW224" s="18"/>
      <c r="OZX224" s="19"/>
      <c r="OZY224" s="28"/>
      <c r="OZZ224" s="32"/>
      <c r="PAA224" s="20"/>
      <c r="PAB224" s="18"/>
      <c r="PAC224" s="19"/>
      <c r="PAD224" s="28"/>
      <c r="PAE224" s="32"/>
      <c r="PAF224" s="20"/>
      <c r="PAG224" s="18"/>
      <c r="PAH224" s="19"/>
      <c r="PAI224" s="28"/>
      <c r="PAJ224" s="32"/>
      <c r="PAK224" s="20"/>
      <c r="PAL224" s="18"/>
      <c r="PAM224" s="19"/>
      <c r="PAN224" s="28"/>
      <c r="PAO224" s="32"/>
      <c r="PAP224" s="20"/>
      <c r="PAQ224" s="18"/>
      <c r="PAR224" s="19"/>
      <c r="PAS224" s="28"/>
      <c r="PAT224" s="32"/>
      <c r="PAU224" s="20"/>
      <c r="PAV224" s="18"/>
      <c r="PAW224" s="19"/>
      <c r="PAX224" s="28"/>
      <c r="PAY224" s="32"/>
      <c r="PAZ224" s="20"/>
      <c r="PBA224" s="18"/>
      <c r="PBB224" s="19"/>
      <c r="PBC224" s="28"/>
      <c r="PBD224" s="32"/>
      <c r="PBE224" s="20"/>
      <c r="PBF224" s="18"/>
      <c r="PBG224" s="19"/>
      <c r="PBH224" s="28"/>
      <c r="PBI224" s="32"/>
      <c r="PBJ224" s="20"/>
      <c r="PBK224" s="18"/>
      <c r="PBL224" s="19"/>
      <c r="PBM224" s="28"/>
      <c r="PBN224" s="32"/>
      <c r="PBO224" s="20"/>
      <c r="PBP224" s="18"/>
      <c r="PBQ224" s="19"/>
      <c r="PBR224" s="28"/>
      <c r="PBS224" s="32"/>
      <c r="PBT224" s="20"/>
      <c r="PBU224" s="18"/>
      <c r="PBV224" s="19"/>
      <c r="PBW224" s="28"/>
      <c r="PBX224" s="32"/>
      <c r="PBY224" s="20"/>
      <c r="PBZ224" s="18"/>
      <c r="PCA224" s="19"/>
      <c r="PCB224" s="28"/>
      <c r="PCC224" s="32"/>
      <c r="PCD224" s="20"/>
      <c r="PCE224" s="18"/>
      <c r="PCF224" s="19"/>
      <c r="PCG224" s="28"/>
      <c r="PCH224" s="32"/>
      <c r="PCI224" s="20"/>
      <c r="PCJ224" s="18"/>
      <c r="PCK224" s="19"/>
      <c r="PCL224" s="28"/>
      <c r="PCM224" s="32"/>
      <c r="PCN224" s="20"/>
      <c r="PCO224" s="18"/>
      <c r="PCP224" s="19"/>
      <c r="PCQ224" s="28"/>
      <c r="PCR224" s="32"/>
      <c r="PCS224" s="20"/>
      <c r="PCT224" s="18"/>
      <c r="PCU224" s="19"/>
      <c r="PCV224" s="28"/>
      <c r="PCW224" s="32"/>
      <c r="PCX224" s="20"/>
      <c r="PCY224" s="18"/>
      <c r="PCZ224" s="19"/>
      <c r="PDA224" s="28"/>
      <c r="PDB224" s="32"/>
      <c r="PDC224" s="20"/>
      <c r="PDD224" s="18"/>
      <c r="PDE224" s="19"/>
      <c r="PDF224" s="28"/>
      <c r="PDG224" s="32"/>
      <c r="PDH224" s="20"/>
      <c r="PDI224" s="18"/>
      <c r="PDJ224" s="19"/>
      <c r="PDK224" s="28"/>
      <c r="PDL224" s="32"/>
      <c r="PDM224" s="20"/>
      <c r="PDN224" s="18"/>
      <c r="PDO224" s="19"/>
      <c r="PDP224" s="28"/>
      <c r="PDQ224" s="32"/>
      <c r="PDR224" s="20"/>
      <c r="PDS224" s="18"/>
      <c r="PDT224" s="19"/>
      <c r="PDU224" s="28"/>
      <c r="PDV224" s="32"/>
      <c r="PDW224" s="20"/>
      <c r="PDX224" s="18"/>
      <c r="PDY224" s="19"/>
      <c r="PDZ224" s="28"/>
      <c r="PEA224" s="32"/>
      <c r="PEB224" s="20"/>
      <c r="PEC224" s="18"/>
      <c r="PED224" s="19"/>
      <c r="PEE224" s="28"/>
      <c r="PEF224" s="32"/>
      <c r="PEG224" s="20"/>
      <c r="PEH224" s="18"/>
      <c r="PEI224" s="19"/>
      <c r="PEJ224" s="28"/>
      <c r="PEK224" s="32"/>
      <c r="PEL224" s="20"/>
      <c r="PEM224" s="18"/>
      <c r="PEN224" s="19"/>
      <c r="PEO224" s="28"/>
      <c r="PEP224" s="32"/>
      <c r="PEQ224" s="20"/>
      <c r="PER224" s="18"/>
      <c r="PES224" s="19"/>
      <c r="PET224" s="28"/>
      <c r="PEU224" s="32"/>
      <c r="PEV224" s="20"/>
      <c r="PEW224" s="18"/>
      <c r="PEX224" s="19"/>
      <c r="PEY224" s="28"/>
      <c r="PEZ224" s="32"/>
      <c r="PFA224" s="20"/>
      <c r="PFB224" s="18"/>
      <c r="PFC224" s="19"/>
      <c r="PFD224" s="28"/>
      <c r="PFE224" s="32"/>
      <c r="PFF224" s="20"/>
      <c r="PFG224" s="18"/>
      <c r="PFH224" s="19"/>
      <c r="PFI224" s="28"/>
      <c r="PFJ224" s="32"/>
      <c r="PFK224" s="20"/>
      <c r="PFL224" s="18"/>
      <c r="PFM224" s="19"/>
      <c r="PFN224" s="28"/>
      <c r="PFO224" s="32"/>
      <c r="PFP224" s="20"/>
      <c r="PFQ224" s="18"/>
      <c r="PFR224" s="19"/>
      <c r="PFS224" s="28"/>
      <c r="PFT224" s="32"/>
      <c r="PFU224" s="20"/>
      <c r="PFV224" s="18"/>
      <c r="PFW224" s="19"/>
      <c r="PFX224" s="28"/>
      <c r="PFY224" s="32"/>
      <c r="PFZ224" s="20"/>
      <c r="PGA224" s="18"/>
      <c r="PGB224" s="19"/>
      <c r="PGC224" s="28"/>
      <c r="PGD224" s="32"/>
      <c r="PGE224" s="20"/>
      <c r="PGF224" s="18"/>
      <c r="PGG224" s="19"/>
      <c r="PGH224" s="28"/>
      <c r="PGI224" s="32"/>
      <c r="PGJ224" s="20"/>
      <c r="PGK224" s="18"/>
      <c r="PGL224" s="19"/>
      <c r="PGM224" s="28"/>
      <c r="PGN224" s="32"/>
      <c r="PGO224" s="20"/>
      <c r="PGP224" s="18"/>
      <c r="PGQ224" s="19"/>
      <c r="PGR224" s="28"/>
      <c r="PGS224" s="32"/>
      <c r="PGT224" s="20"/>
      <c r="PGU224" s="18"/>
      <c r="PGV224" s="19"/>
      <c r="PGW224" s="28"/>
      <c r="PGX224" s="32"/>
      <c r="PGY224" s="20"/>
      <c r="PGZ224" s="18"/>
      <c r="PHA224" s="19"/>
      <c r="PHB224" s="28"/>
      <c r="PHC224" s="32"/>
      <c r="PHD224" s="20"/>
      <c r="PHE224" s="18"/>
      <c r="PHF224" s="19"/>
      <c r="PHG224" s="28"/>
      <c r="PHH224" s="32"/>
      <c r="PHI224" s="20"/>
      <c r="PHJ224" s="18"/>
      <c r="PHK224" s="19"/>
      <c r="PHL224" s="28"/>
      <c r="PHM224" s="32"/>
      <c r="PHN224" s="20"/>
      <c r="PHO224" s="18"/>
      <c r="PHP224" s="19"/>
      <c r="PHQ224" s="28"/>
      <c r="PHR224" s="32"/>
      <c r="PHS224" s="20"/>
      <c r="PHT224" s="18"/>
      <c r="PHU224" s="19"/>
      <c r="PHV224" s="28"/>
      <c r="PHW224" s="32"/>
      <c r="PHX224" s="20"/>
      <c r="PHY224" s="18"/>
      <c r="PHZ224" s="19"/>
      <c r="PIA224" s="28"/>
      <c r="PIB224" s="32"/>
      <c r="PIC224" s="20"/>
      <c r="PID224" s="18"/>
      <c r="PIE224" s="19"/>
      <c r="PIF224" s="28"/>
      <c r="PIG224" s="32"/>
      <c r="PIH224" s="20"/>
      <c r="PII224" s="18"/>
      <c r="PIJ224" s="19"/>
      <c r="PIK224" s="28"/>
      <c r="PIL224" s="32"/>
      <c r="PIM224" s="20"/>
      <c r="PIN224" s="18"/>
      <c r="PIO224" s="19"/>
      <c r="PIP224" s="28"/>
      <c r="PIQ224" s="32"/>
      <c r="PIR224" s="20"/>
      <c r="PIS224" s="18"/>
      <c r="PIT224" s="19"/>
      <c r="PIU224" s="28"/>
      <c r="PIV224" s="32"/>
      <c r="PIW224" s="20"/>
      <c r="PIX224" s="18"/>
      <c r="PIY224" s="19"/>
      <c r="PIZ224" s="28"/>
      <c r="PJA224" s="32"/>
      <c r="PJB224" s="20"/>
      <c r="PJC224" s="18"/>
      <c r="PJD224" s="19"/>
      <c r="PJE224" s="28"/>
      <c r="PJF224" s="32"/>
      <c r="PJG224" s="20"/>
      <c r="PJH224" s="18"/>
      <c r="PJI224" s="19"/>
      <c r="PJJ224" s="28"/>
      <c r="PJK224" s="32"/>
      <c r="PJL224" s="20"/>
      <c r="PJM224" s="18"/>
      <c r="PJN224" s="19"/>
      <c r="PJO224" s="28"/>
      <c r="PJP224" s="32"/>
      <c r="PJQ224" s="20"/>
      <c r="PJR224" s="18"/>
      <c r="PJS224" s="19"/>
      <c r="PJT224" s="28"/>
      <c r="PJU224" s="32"/>
      <c r="PJV224" s="20"/>
      <c r="PJW224" s="18"/>
      <c r="PJX224" s="19"/>
      <c r="PJY224" s="28"/>
      <c r="PJZ224" s="32"/>
      <c r="PKA224" s="20"/>
      <c r="PKB224" s="18"/>
      <c r="PKC224" s="19"/>
      <c r="PKD224" s="28"/>
      <c r="PKE224" s="32"/>
      <c r="PKF224" s="20"/>
      <c r="PKG224" s="18"/>
      <c r="PKH224" s="19"/>
      <c r="PKI224" s="28"/>
      <c r="PKJ224" s="32"/>
      <c r="PKK224" s="20"/>
      <c r="PKL224" s="18"/>
      <c r="PKM224" s="19"/>
      <c r="PKN224" s="28"/>
      <c r="PKO224" s="32"/>
      <c r="PKP224" s="20"/>
      <c r="PKQ224" s="18"/>
      <c r="PKR224" s="19"/>
      <c r="PKS224" s="28"/>
      <c r="PKT224" s="32"/>
      <c r="PKU224" s="20"/>
      <c r="PKV224" s="18"/>
      <c r="PKW224" s="19"/>
      <c r="PKX224" s="28"/>
      <c r="PKY224" s="32"/>
      <c r="PKZ224" s="20"/>
      <c r="PLA224" s="18"/>
      <c r="PLB224" s="19"/>
      <c r="PLC224" s="28"/>
      <c r="PLD224" s="32"/>
      <c r="PLE224" s="20"/>
      <c r="PLF224" s="18"/>
      <c r="PLG224" s="19"/>
      <c r="PLH224" s="28"/>
      <c r="PLI224" s="32"/>
      <c r="PLJ224" s="20"/>
      <c r="PLK224" s="18"/>
      <c r="PLL224" s="19"/>
      <c r="PLM224" s="28"/>
      <c r="PLN224" s="32"/>
      <c r="PLO224" s="20"/>
      <c r="PLP224" s="18"/>
      <c r="PLQ224" s="19"/>
      <c r="PLR224" s="28"/>
      <c r="PLS224" s="32"/>
      <c r="PLT224" s="20"/>
      <c r="PLU224" s="18"/>
      <c r="PLV224" s="19"/>
      <c r="PLW224" s="28"/>
      <c r="PLX224" s="32"/>
      <c r="PLY224" s="20"/>
      <c r="PLZ224" s="18"/>
      <c r="PMA224" s="19"/>
      <c r="PMB224" s="28"/>
      <c r="PMC224" s="32"/>
      <c r="PMD224" s="20"/>
      <c r="PME224" s="18"/>
      <c r="PMF224" s="19"/>
      <c r="PMG224" s="28"/>
      <c r="PMH224" s="32"/>
      <c r="PMI224" s="20"/>
      <c r="PMJ224" s="18"/>
      <c r="PMK224" s="19"/>
      <c r="PML224" s="28"/>
      <c r="PMM224" s="32"/>
      <c r="PMN224" s="20"/>
      <c r="PMO224" s="18"/>
      <c r="PMP224" s="19"/>
      <c r="PMQ224" s="28"/>
      <c r="PMR224" s="32"/>
      <c r="PMS224" s="20"/>
      <c r="PMT224" s="18"/>
      <c r="PMU224" s="19"/>
      <c r="PMV224" s="28"/>
      <c r="PMW224" s="32"/>
      <c r="PMX224" s="20"/>
      <c r="PMY224" s="18"/>
      <c r="PMZ224" s="19"/>
      <c r="PNA224" s="28"/>
      <c r="PNB224" s="32"/>
      <c r="PNC224" s="20"/>
      <c r="PND224" s="18"/>
      <c r="PNE224" s="19"/>
      <c r="PNF224" s="28"/>
      <c r="PNG224" s="32"/>
      <c r="PNH224" s="20"/>
      <c r="PNI224" s="18"/>
      <c r="PNJ224" s="19"/>
      <c r="PNK224" s="28"/>
      <c r="PNL224" s="32"/>
      <c r="PNM224" s="20"/>
      <c r="PNN224" s="18"/>
      <c r="PNO224" s="19"/>
      <c r="PNP224" s="28"/>
      <c r="PNQ224" s="32"/>
      <c r="PNR224" s="20"/>
      <c r="PNS224" s="18"/>
      <c r="PNT224" s="19"/>
      <c r="PNU224" s="28"/>
      <c r="PNV224" s="32"/>
      <c r="PNW224" s="20"/>
      <c r="PNX224" s="18"/>
      <c r="PNY224" s="19"/>
      <c r="PNZ224" s="28"/>
      <c r="POA224" s="32"/>
      <c r="POB224" s="20"/>
      <c r="POC224" s="18"/>
      <c r="POD224" s="19"/>
      <c r="POE224" s="28"/>
      <c r="POF224" s="32"/>
      <c r="POG224" s="20"/>
      <c r="POH224" s="18"/>
      <c r="POI224" s="19"/>
      <c r="POJ224" s="28"/>
      <c r="POK224" s="32"/>
      <c r="POL224" s="20"/>
      <c r="POM224" s="18"/>
      <c r="PON224" s="19"/>
      <c r="POO224" s="28"/>
      <c r="POP224" s="32"/>
      <c r="POQ224" s="20"/>
      <c r="POR224" s="18"/>
      <c r="POS224" s="19"/>
      <c r="POT224" s="28"/>
      <c r="POU224" s="32"/>
      <c r="POV224" s="20"/>
      <c r="POW224" s="18"/>
      <c r="POX224" s="19"/>
      <c r="POY224" s="28"/>
      <c r="POZ224" s="32"/>
      <c r="PPA224" s="20"/>
      <c r="PPB224" s="18"/>
      <c r="PPC224" s="19"/>
      <c r="PPD224" s="28"/>
      <c r="PPE224" s="32"/>
      <c r="PPF224" s="20"/>
      <c r="PPG224" s="18"/>
      <c r="PPH224" s="19"/>
      <c r="PPI224" s="28"/>
      <c r="PPJ224" s="32"/>
      <c r="PPK224" s="20"/>
      <c r="PPL224" s="18"/>
      <c r="PPM224" s="19"/>
      <c r="PPN224" s="28"/>
      <c r="PPO224" s="32"/>
      <c r="PPP224" s="20"/>
      <c r="PPQ224" s="18"/>
      <c r="PPR224" s="19"/>
      <c r="PPS224" s="28"/>
      <c r="PPT224" s="32"/>
      <c r="PPU224" s="20"/>
      <c r="PPV224" s="18"/>
      <c r="PPW224" s="19"/>
      <c r="PPX224" s="28"/>
      <c r="PPY224" s="32"/>
      <c r="PPZ224" s="20"/>
      <c r="PQA224" s="18"/>
      <c r="PQB224" s="19"/>
      <c r="PQC224" s="28"/>
      <c r="PQD224" s="32"/>
      <c r="PQE224" s="20"/>
      <c r="PQF224" s="18"/>
      <c r="PQG224" s="19"/>
      <c r="PQH224" s="28"/>
      <c r="PQI224" s="32"/>
      <c r="PQJ224" s="20"/>
      <c r="PQK224" s="18"/>
      <c r="PQL224" s="19"/>
      <c r="PQM224" s="28"/>
      <c r="PQN224" s="32"/>
      <c r="PQO224" s="20"/>
      <c r="PQP224" s="18"/>
      <c r="PQQ224" s="19"/>
      <c r="PQR224" s="28"/>
      <c r="PQS224" s="32"/>
      <c r="PQT224" s="20"/>
      <c r="PQU224" s="18"/>
      <c r="PQV224" s="19"/>
      <c r="PQW224" s="28"/>
      <c r="PQX224" s="32"/>
      <c r="PQY224" s="20"/>
      <c r="PQZ224" s="18"/>
      <c r="PRA224" s="19"/>
      <c r="PRB224" s="28"/>
      <c r="PRC224" s="32"/>
      <c r="PRD224" s="20"/>
      <c r="PRE224" s="18"/>
      <c r="PRF224" s="19"/>
      <c r="PRG224" s="28"/>
      <c r="PRH224" s="32"/>
      <c r="PRI224" s="20"/>
      <c r="PRJ224" s="18"/>
      <c r="PRK224" s="19"/>
      <c r="PRL224" s="28"/>
      <c r="PRM224" s="32"/>
      <c r="PRN224" s="20"/>
      <c r="PRO224" s="18"/>
      <c r="PRP224" s="19"/>
      <c r="PRQ224" s="28"/>
      <c r="PRR224" s="32"/>
      <c r="PRS224" s="20"/>
      <c r="PRT224" s="18"/>
      <c r="PRU224" s="19"/>
      <c r="PRV224" s="28"/>
      <c r="PRW224" s="32"/>
      <c r="PRX224" s="20"/>
      <c r="PRY224" s="18"/>
      <c r="PRZ224" s="19"/>
      <c r="PSA224" s="28"/>
      <c r="PSB224" s="32"/>
      <c r="PSC224" s="20"/>
      <c r="PSD224" s="18"/>
      <c r="PSE224" s="19"/>
      <c r="PSF224" s="28"/>
      <c r="PSG224" s="32"/>
      <c r="PSH224" s="20"/>
      <c r="PSI224" s="18"/>
      <c r="PSJ224" s="19"/>
      <c r="PSK224" s="28"/>
      <c r="PSL224" s="32"/>
      <c r="PSM224" s="20"/>
      <c r="PSN224" s="18"/>
      <c r="PSO224" s="19"/>
      <c r="PSP224" s="28"/>
      <c r="PSQ224" s="32"/>
      <c r="PSR224" s="20"/>
      <c r="PSS224" s="18"/>
      <c r="PST224" s="19"/>
      <c r="PSU224" s="28"/>
      <c r="PSV224" s="32"/>
      <c r="PSW224" s="20"/>
      <c r="PSX224" s="18"/>
      <c r="PSY224" s="19"/>
      <c r="PSZ224" s="28"/>
      <c r="PTA224" s="32"/>
      <c r="PTB224" s="20"/>
      <c r="PTC224" s="18"/>
      <c r="PTD224" s="19"/>
      <c r="PTE224" s="28"/>
      <c r="PTF224" s="32"/>
      <c r="PTG224" s="20"/>
      <c r="PTH224" s="18"/>
      <c r="PTI224" s="19"/>
      <c r="PTJ224" s="28"/>
      <c r="PTK224" s="32"/>
      <c r="PTL224" s="20"/>
      <c r="PTM224" s="18"/>
      <c r="PTN224" s="19"/>
      <c r="PTO224" s="28"/>
      <c r="PTP224" s="32"/>
      <c r="PTQ224" s="20"/>
      <c r="PTR224" s="18"/>
      <c r="PTS224" s="19"/>
      <c r="PTT224" s="28"/>
      <c r="PTU224" s="32"/>
      <c r="PTV224" s="20"/>
      <c r="PTW224" s="18"/>
      <c r="PTX224" s="19"/>
      <c r="PTY224" s="28"/>
      <c r="PTZ224" s="32"/>
      <c r="PUA224" s="20"/>
      <c r="PUB224" s="18"/>
      <c r="PUC224" s="19"/>
      <c r="PUD224" s="28"/>
      <c r="PUE224" s="32"/>
      <c r="PUF224" s="20"/>
      <c r="PUG224" s="18"/>
      <c r="PUH224" s="19"/>
      <c r="PUI224" s="28"/>
      <c r="PUJ224" s="32"/>
      <c r="PUK224" s="20"/>
      <c r="PUL224" s="18"/>
      <c r="PUM224" s="19"/>
      <c r="PUN224" s="28"/>
      <c r="PUO224" s="32"/>
      <c r="PUP224" s="20"/>
      <c r="PUQ224" s="18"/>
      <c r="PUR224" s="19"/>
      <c r="PUS224" s="28"/>
      <c r="PUT224" s="32"/>
      <c r="PUU224" s="20"/>
      <c r="PUV224" s="18"/>
      <c r="PUW224" s="19"/>
      <c r="PUX224" s="28"/>
      <c r="PUY224" s="32"/>
      <c r="PUZ224" s="20"/>
      <c r="PVA224" s="18"/>
      <c r="PVB224" s="19"/>
      <c r="PVC224" s="28"/>
      <c r="PVD224" s="32"/>
      <c r="PVE224" s="20"/>
      <c r="PVF224" s="18"/>
      <c r="PVG224" s="19"/>
      <c r="PVH224" s="28"/>
      <c r="PVI224" s="32"/>
      <c r="PVJ224" s="20"/>
      <c r="PVK224" s="18"/>
      <c r="PVL224" s="19"/>
      <c r="PVM224" s="28"/>
      <c r="PVN224" s="32"/>
      <c r="PVO224" s="20"/>
      <c r="PVP224" s="18"/>
      <c r="PVQ224" s="19"/>
      <c r="PVR224" s="28"/>
      <c r="PVS224" s="32"/>
      <c r="PVT224" s="20"/>
      <c r="PVU224" s="18"/>
      <c r="PVV224" s="19"/>
      <c r="PVW224" s="28"/>
      <c r="PVX224" s="32"/>
      <c r="PVY224" s="20"/>
      <c r="PVZ224" s="18"/>
      <c r="PWA224" s="19"/>
      <c r="PWB224" s="28"/>
      <c r="PWC224" s="32"/>
      <c r="PWD224" s="20"/>
      <c r="PWE224" s="18"/>
      <c r="PWF224" s="19"/>
      <c r="PWG224" s="28"/>
      <c r="PWH224" s="32"/>
      <c r="PWI224" s="20"/>
      <c r="PWJ224" s="18"/>
      <c r="PWK224" s="19"/>
      <c r="PWL224" s="28"/>
      <c r="PWM224" s="32"/>
      <c r="PWN224" s="20"/>
      <c r="PWO224" s="18"/>
      <c r="PWP224" s="19"/>
      <c r="PWQ224" s="28"/>
      <c r="PWR224" s="32"/>
      <c r="PWS224" s="20"/>
      <c r="PWT224" s="18"/>
      <c r="PWU224" s="19"/>
      <c r="PWV224" s="28"/>
      <c r="PWW224" s="32"/>
      <c r="PWX224" s="20"/>
      <c r="PWY224" s="18"/>
      <c r="PWZ224" s="19"/>
      <c r="PXA224" s="28"/>
      <c r="PXB224" s="32"/>
      <c r="PXC224" s="20"/>
      <c r="PXD224" s="18"/>
      <c r="PXE224" s="19"/>
      <c r="PXF224" s="28"/>
      <c r="PXG224" s="32"/>
      <c r="PXH224" s="20"/>
      <c r="PXI224" s="18"/>
      <c r="PXJ224" s="19"/>
      <c r="PXK224" s="28"/>
      <c r="PXL224" s="32"/>
      <c r="PXM224" s="20"/>
      <c r="PXN224" s="18"/>
      <c r="PXO224" s="19"/>
      <c r="PXP224" s="28"/>
      <c r="PXQ224" s="32"/>
      <c r="PXR224" s="20"/>
      <c r="PXS224" s="18"/>
      <c r="PXT224" s="19"/>
      <c r="PXU224" s="28"/>
      <c r="PXV224" s="32"/>
      <c r="PXW224" s="20"/>
      <c r="PXX224" s="18"/>
      <c r="PXY224" s="19"/>
      <c r="PXZ224" s="28"/>
      <c r="PYA224" s="32"/>
      <c r="PYB224" s="20"/>
      <c r="PYC224" s="18"/>
      <c r="PYD224" s="19"/>
      <c r="PYE224" s="28"/>
      <c r="PYF224" s="32"/>
      <c r="PYG224" s="20"/>
      <c r="PYH224" s="18"/>
      <c r="PYI224" s="19"/>
      <c r="PYJ224" s="28"/>
      <c r="PYK224" s="32"/>
      <c r="PYL224" s="20"/>
      <c r="PYM224" s="18"/>
      <c r="PYN224" s="19"/>
      <c r="PYO224" s="28"/>
      <c r="PYP224" s="32"/>
      <c r="PYQ224" s="20"/>
      <c r="PYR224" s="18"/>
      <c r="PYS224" s="19"/>
      <c r="PYT224" s="28"/>
      <c r="PYU224" s="32"/>
      <c r="PYV224" s="20"/>
      <c r="PYW224" s="18"/>
      <c r="PYX224" s="19"/>
      <c r="PYY224" s="28"/>
      <c r="PYZ224" s="32"/>
      <c r="PZA224" s="20"/>
      <c r="PZB224" s="18"/>
      <c r="PZC224" s="19"/>
      <c r="PZD224" s="28"/>
      <c r="PZE224" s="32"/>
      <c r="PZF224" s="20"/>
      <c r="PZG224" s="18"/>
      <c r="PZH224" s="19"/>
      <c r="PZI224" s="28"/>
      <c r="PZJ224" s="32"/>
      <c r="PZK224" s="20"/>
      <c r="PZL224" s="18"/>
      <c r="PZM224" s="19"/>
      <c r="PZN224" s="28"/>
      <c r="PZO224" s="32"/>
      <c r="PZP224" s="20"/>
      <c r="PZQ224" s="18"/>
      <c r="PZR224" s="19"/>
      <c r="PZS224" s="28"/>
      <c r="PZT224" s="32"/>
      <c r="PZU224" s="20"/>
      <c r="PZV224" s="18"/>
      <c r="PZW224" s="19"/>
      <c r="PZX224" s="28"/>
      <c r="PZY224" s="32"/>
      <c r="PZZ224" s="20"/>
      <c r="QAA224" s="18"/>
      <c r="QAB224" s="19"/>
      <c r="QAC224" s="28"/>
      <c r="QAD224" s="32"/>
      <c r="QAE224" s="20"/>
      <c r="QAF224" s="18"/>
      <c r="QAG224" s="19"/>
      <c r="QAH224" s="28"/>
      <c r="QAI224" s="32"/>
      <c r="QAJ224" s="20"/>
      <c r="QAK224" s="18"/>
      <c r="QAL224" s="19"/>
      <c r="QAM224" s="28"/>
      <c r="QAN224" s="32"/>
      <c r="QAO224" s="20"/>
      <c r="QAP224" s="18"/>
      <c r="QAQ224" s="19"/>
      <c r="QAR224" s="28"/>
      <c r="QAS224" s="32"/>
      <c r="QAT224" s="20"/>
      <c r="QAU224" s="18"/>
      <c r="QAV224" s="19"/>
      <c r="QAW224" s="28"/>
      <c r="QAX224" s="32"/>
      <c r="QAY224" s="20"/>
      <c r="QAZ224" s="18"/>
      <c r="QBA224" s="19"/>
      <c r="QBB224" s="28"/>
      <c r="QBC224" s="32"/>
      <c r="QBD224" s="20"/>
      <c r="QBE224" s="18"/>
      <c r="QBF224" s="19"/>
      <c r="QBG224" s="28"/>
      <c r="QBH224" s="32"/>
      <c r="QBI224" s="20"/>
      <c r="QBJ224" s="18"/>
      <c r="QBK224" s="19"/>
      <c r="QBL224" s="28"/>
      <c r="QBM224" s="32"/>
      <c r="QBN224" s="20"/>
      <c r="QBO224" s="18"/>
      <c r="QBP224" s="19"/>
      <c r="QBQ224" s="28"/>
      <c r="QBR224" s="32"/>
      <c r="QBS224" s="20"/>
      <c r="QBT224" s="18"/>
      <c r="QBU224" s="19"/>
      <c r="QBV224" s="28"/>
      <c r="QBW224" s="32"/>
      <c r="QBX224" s="20"/>
      <c r="QBY224" s="18"/>
      <c r="QBZ224" s="19"/>
      <c r="QCA224" s="28"/>
      <c r="QCB224" s="32"/>
      <c r="QCC224" s="20"/>
      <c r="QCD224" s="18"/>
      <c r="QCE224" s="19"/>
      <c r="QCF224" s="28"/>
      <c r="QCG224" s="32"/>
      <c r="QCH224" s="20"/>
      <c r="QCI224" s="18"/>
      <c r="QCJ224" s="19"/>
      <c r="QCK224" s="28"/>
      <c r="QCL224" s="32"/>
      <c r="QCM224" s="20"/>
      <c r="QCN224" s="18"/>
      <c r="QCO224" s="19"/>
      <c r="QCP224" s="28"/>
      <c r="QCQ224" s="32"/>
      <c r="QCR224" s="20"/>
      <c r="QCS224" s="18"/>
      <c r="QCT224" s="19"/>
      <c r="QCU224" s="28"/>
      <c r="QCV224" s="32"/>
      <c r="QCW224" s="20"/>
      <c r="QCX224" s="18"/>
      <c r="QCY224" s="19"/>
      <c r="QCZ224" s="28"/>
      <c r="QDA224" s="32"/>
      <c r="QDB224" s="20"/>
      <c r="QDC224" s="18"/>
      <c r="QDD224" s="19"/>
      <c r="QDE224" s="28"/>
      <c r="QDF224" s="32"/>
      <c r="QDG224" s="20"/>
      <c r="QDH224" s="18"/>
      <c r="QDI224" s="19"/>
      <c r="QDJ224" s="28"/>
      <c r="QDK224" s="32"/>
      <c r="QDL224" s="20"/>
      <c r="QDM224" s="18"/>
      <c r="QDN224" s="19"/>
      <c r="QDO224" s="28"/>
      <c r="QDP224" s="32"/>
      <c r="QDQ224" s="20"/>
      <c r="QDR224" s="18"/>
      <c r="QDS224" s="19"/>
      <c r="QDT224" s="28"/>
      <c r="QDU224" s="32"/>
      <c r="QDV224" s="20"/>
      <c r="QDW224" s="18"/>
      <c r="QDX224" s="19"/>
      <c r="QDY224" s="28"/>
      <c r="QDZ224" s="32"/>
      <c r="QEA224" s="20"/>
      <c r="QEB224" s="18"/>
      <c r="QEC224" s="19"/>
      <c r="QED224" s="28"/>
      <c r="QEE224" s="32"/>
      <c r="QEF224" s="20"/>
      <c r="QEG224" s="18"/>
      <c r="QEH224" s="19"/>
      <c r="QEI224" s="28"/>
      <c r="QEJ224" s="32"/>
      <c r="QEK224" s="20"/>
      <c r="QEL224" s="18"/>
      <c r="QEM224" s="19"/>
      <c r="QEN224" s="28"/>
      <c r="QEO224" s="32"/>
      <c r="QEP224" s="20"/>
      <c r="QEQ224" s="18"/>
      <c r="QER224" s="19"/>
      <c r="QES224" s="28"/>
      <c r="QET224" s="32"/>
      <c r="QEU224" s="20"/>
      <c r="QEV224" s="18"/>
      <c r="QEW224" s="19"/>
      <c r="QEX224" s="28"/>
      <c r="QEY224" s="32"/>
      <c r="QEZ224" s="20"/>
      <c r="QFA224" s="18"/>
      <c r="QFB224" s="19"/>
      <c r="QFC224" s="28"/>
      <c r="QFD224" s="32"/>
      <c r="QFE224" s="20"/>
      <c r="QFF224" s="18"/>
      <c r="QFG224" s="19"/>
      <c r="QFH224" s="28"/>
      <c r="QFI224" s="32"/>
      <c r="QFJ224" s="20"/>
      <c r="QFK224" s="18"/>
      <c r="QFL224" s="19"/>
      <c r="QFM224" s="28"/>
      <c r="QFN224" s="32"/>
      <c r="QFO224" s="20"/>
      <c r="QFP224" s="18"/>
      <c r="QFQ224" s="19"/>
      <c r="QFR224" s="28"/>
      <c r="QFS224" s="32"/>
      <c r="QFT224" s="20"/>
      <c r="QFU224" s="18"/>
      <c r="QFV224" s="19"/>
      <c r="QFW224" s="28"/>
      <c r="QFX224" s="32"/>
      <c r="QFY224" s="20"/>
      <c r="QFZ224" s="18"/>
      <c r="QGA224" s="19"/>
      <c r="QGB224" s="28"/>
      <c r="QGC224" s="32"/>
      <c r="QGD224" s="20"/>
      <c r="QGE224" s="18"/>
      <c r="QGF224" s="19"/>
      <c r="QGG224" s="28"/>
      <c r="QGH224" s="32"/>
      <c r="QGI224" s="20"/>
      <c r="QGJ224" s="18"/>
      <c r="QGK224" s="19"/>
      <c r="QGL224" s="28"/>
      <c r="QGM224" s="32"/>
      <c r="QGN224" s="20"/>
      <c r="QGO224" s="18"/>
      <c r="QGP224" s="19"/>
      <c r="QGQ224" s="28"/>
      <c r="QGR224" s="32"/>
      <c r="QGS224" s="20"/>
      <c r="QGT224" s="18"/>
      <c r="QGU224" s="19"/>
      <c r="QGV224" s="28"/>
      <c r="QGW224" s="32"/>
      <c r="QGX224" s="20"/>
      <c r="QGY224" s="18"/>
      <c r="QGZ224" s="19"/>
      <c r="QHA224" s="28"/>
      <c r="QHB224" s="32"/>
      <c r="QHC224" s="20"/>
      <c r="QHD224" s="18"/>
      <c r="QHE224" s="19"/>
      <c r="QHF224" s="28"/>
      <c r="QHG224" s="32"/>
      <c r="QHH224" s="20"/>
      <c r="QHI224" s="18"/>
      <c r="QHJ224" s="19"/>
      <c r="QHK224" s="28"/>
      <c r="QHL224" s="32"/>
      <c r="QHM224" s="20"/>
      <c r="QHN224" s="18"/>
      <c r="QHO224" s="19"/>
      <c r="QHP224" s="28"/>
      <c r="QHQ224" s="32"/>
      <c r="QHR224" s="20"/>
      <c r="QHS224" s="18"/>
      <c r="QHT224" s="19"/>
      <c r="QHU224" s="28"/>
      <c r="QHV224" s="32"/>
      <c r="QHW224" s="20"/>
      <c r="QHX224" s="18"/>
      <c r="QHY224" s="19"/>
      <c r="QHZ224" s="28"/>
      <c r="QIA224" s="32"/>
      <c r="QIB224" s="20"/>
      <c r="QIC224" s="18"/>
      <c r="QID224" s="19"/>
      <c r="QIE224" s="28"/>
      <c r="QIF224" s="32"/>
      <c r="QIG224" s="20"/>
      <c r="QIH224" s="18"/>
      <c r="QII224" s="19"/>
      <c r="QIJ224" s="28"/>
      <c r="QIK224" s="32"/>
      <c r="QIL224" s="20"/>
      <c r="QIM224" s="18"/>
      <c r="QIN224" s="19"/>
      <c r="QIO224" s="28"/>
      <c r="QIP224" s="32"/>
      <c r="QIQ224" s="20"/>
      <c r="QIR224" s="18"/>
      <c r="QIS224" s="19"/>
      <c r="QIT224" s="28"/>
      <c r="QIU224" s="32"/>
      <c r="QIV224" s="20"/>
      <c r="QIW224" s="18"/>
      <c r="QIX224" s="19"/>
      <c r="QIY224" s="28"/>
      <c r="QIZ224" s="32"/>
      <c r="QJA224" s="20"/>
      <c r="QJB224" s="18"/>
      <c r="QJC224" s="19"/>
      <c r="QJD224" s="28"/>
      <c r="QJE224" s="32"/>
      <c r="QJF224" s="20"/>
      <c r="QJG224" s="18"/>
      <c r="QJH224" s="19"/>
      <c r="QJI224" s="28"/>
      <c r="QJJ224" s="32"/>
      <c r="QJK224" s="20"/>
      <c r="QJL224" s="18"/>
      <c r="QJM224" s="19"/>
      <c r="QJN224" s="28"/>
      <c r="QJO224" s="32"/>
      <c r="QJP224" s="20"/>
      <c r="QJQ224" s="18"/>
      <c r="QJR224" s="19"/>
      <c r="QJS224" s="28"/>
      <c r="QJT224" s="32"/>
      <c r="QJU224" s="20"/>
      <c r="QJV224" s="18"/>
      <c r="QJW224" s="19"/>
      <c r="QJX224" s="28"/>
      <c r="QJY224" s="32"/>
      <c r="QJZ224" s="20"/>
      <c r="QKA224" s="18"/>
      <c r="QKB224" s="19"/>
      <c r="QKC224" s="28"/>
      <c r="QKD224" s="32"/>
      <c r="QKE224" s="20"/>
      <c r="QKF224" s="18"/>
      <c r="QKG224" s="19"/>
      <c r="QKH224" s="28"/>
      <c r="QKI224" s="32"/>
      <c r="QKJ224" s="20"/>
      <c r="QKK224" s="18"/>
      <c r="QKL224" s="19"/>
      <c r="QKM224" s="28"/>
      <c r="QKN224" s="32"/>
      <c r="QKO224" s="20"/>
      <c r="QKP224" s="18"/>
      <c r="QKQ224" s="19"/>
      <c r="QKR224" s="28"/>
      <c r="QKS224" s="32"/>
      <c r="QKT224" s="20"/>
      <c r="QKU224" s="18"/>
      <c r="QKV224" s="19"/>
      <c r="QKW224" s="28"/>
      <c r="QKX224" s="32"/>
      <c r="QKY224" s="20"/>
      <c r="QKZ224" s="18"/>
      <c r="QLA224" s="19"/>
      <c r="QLB224" s="28"/>
      <c r="QLC224" s="32"/>
      <c r="QLD224" s="20"/>
      <c r="QLE224" s="18"/>
      <c r="QLF224" s="19"/>
      <c r="QLG224" s="28"/>
      <c r="QLH224" s="32"/>
      <c r="QLI224" s="20"/>
      <c r="QLJ224" s="18"/>
      <c r="QLK224" s="19"/>
      <c r="QLL224" s="28"/>
      <c r="QLM224" s="32"/>
      <c r="QLN224" s="20"/>
      <c r="QLO224" s="18"/>
      <c r="QLP224" s="19"/>
      <c r="QLQ224" s="28"/>
      <c r="QLR224" s="32"/>
      <c r="QLS224" s="20"/>
      <c r="QLT224" s="18"/>
      <c r="QLU224" s="19"/>
      <c r="QLV224" s="28"/>
      <c r="QLW224" s="32"/>
      <c r="QLX224" s="20"/>
      <c r="QLY224" s="18"/>
      <c r="QLZ224" s="19"/>
      <c r="QMA224" s="28"/>
      <c r="QMB224" s="32"/>
      <c r="QMC224" s="20"/>
      <c r="QMD224" s="18"/>
      <c r="QME224" s="19"/>
      <c r="QMF224" s="28"/>
      <c r="QMG224" s="32"/>
      <c r="QMH224" s="20"/>
      <c r="QMI224" s="18"/>
      <c r="QMJ224" s="19"/>
      <c r="QMK224" s="28"/>
      <c r="QML224" s="32"/>
      <c r="QMM224" s="20"/>
      <c r="QMN224" s="18"/>
      <c r="QMO224" s="19"/>
      <c r="QMP224" s="28"/>
      <c r="QMQ224" s="32"/>
      <c r="QMR224" s="20"/>
      <c r="QMS224" s="18"/>
      <c r="QMT224" s="19"/>
      <c r="QMU224" s="28"/>
      <c r="QMV224" s="32"/>
      <c r="QMW224" s="20"/>
      <c r="QMX224" s="18"/>
      <c r="QMY224" s="19"/>
      <c r="QMZ224" s="28"/>
      <c r="QNA224" s="32"/>
      <c r="QNB224" s="20"/>
      <c r="QNC224" s="18"/>
      <c r="QND224" s="19"/>
      <c r="QNE224" s="28"/>
      <c r="QNF224" s="32"/>
      <c r="QNG224" s="20"/>
      <c r="QNH224" s="18"/>
      <c r="QNI224" s="19"/>
      <c r="QNJ224" s="28"/>
      <c r="QNK224" s="32"/>
      <c r="QNL224" s="20"/>
      <c r="QNM224" s="18"/>
      <c r="QNN224" s="19"/>
      <c r="QNO224" s="28"/>
      <c r="QNP224" s="32"/>
      <c r="QNQ224" s="20"/>
      <c r="QNR224" s="18"/>
      <c r="QNS224" s="19"/>
      <c r="QNT224" s="28"/>
      <c r="QNU224" s="32"/>
      <c r="QNV224" s="20"/>
      <c r="QNW224" s="18"/>
      <c r="QNX224" s="19"/>
      <c r="QNY224" s="28"/>
      <c r="QNZ224" s="32"/>
      <c r="QOA224" s="20"/>
      <c r="QOB224" s="18"/>
      <c r="QOC224" s="19"/>
      <c r="QOD224" s="28"/>
      <c r="QOE224" s="32"/>
      <c r="QOF224" s="20"/>
      <c r="QOG224" s="18"/>
      <c r="QOH224" s="19"/>
      <c r="QOI224" s="28"/>
      <c r="QOJ224" s="32"/>
      <c r="QOK224" s="20"/>
      <c r="QOL224" s="18"/>
      <c r="QOM224" s="19"/>
      <c r="QON224" s="28"/>
      <c r="QOO224" s="32"/>
      <c r="QOP224" s="20"/>
      <c r="QOQ224" s="18"/>
      <c r="QOR224" s="19"/>
      <c r="QOS224" s="28"/>
      <c r="QOT224" s="32"/>
      <c r="QOU224" s="20"/>
      <c r="QOV224" s="18"/>
      <c r="QOW224" s="19"/>
      <c r="QOX224" s="28"/>
      <c r="QOY224" s="32"/>
      <c r="QOZ224" s="20"/>
      <c r="QPA224" s="18"/>
      <c r="QPB224" s="19"/>
      <c r="QPC224" s="28"/>
      <c r="QPD224" s="32"/>
      <c r="QPE224" s="20"/>
      <c r="QPF224" s="18"/>
      <c r="QPG224" s="19"/>
      <c r="QPH224" s="28"/>
      <c r="QPI224" s="32"/>
      <c r="QPJ224" s="20"/>
      <c r="QPK224" s="18"/>
      <c r="QPL224" s="19"/>
      <c r="QPM224" s="28"/>
      <c r="QPN224" s="32"/>
      <c r="QPO224" s="20"/>
      <c r="QPP224" s="18"/>
      <c r="QPQ224" s="19"/>
      <c r="QPR224" s="28"/>
      <c r="QPS224" s="32"/>
      <c r="QPT224" s="20"/>
      <c r="QPU224" s="18"/>
      <c r="QPV224" s="19"/>
      <c r="QPW224" s="28"/>
      <c r="QPX224" s="32"/>
      <c r="QPY224" s="20"/>
      <c r="QPZ224" s="18"/>
      <c r="QQA224" s="19"/>
      <c r="QQB224" s="28"/>
      <c r="QQC224" s="32"/>
      <c r="QQD224" s="20"/>
      <c r="QQE224" s="18"/>
      <c r="QQF224" s="19"/>
      <c r="QQG224" s="28"/>
      <c r="QQH224" s="32"/>
      <c r="QQI224" s="20"/>
      <c r="QQJ224" s="18"/>
      <c r="QQK224" s="19"/>
      <c r="QQL224" s="28"/>
      <c r="QQM224" s="32"/>
      <c r="QQN224" s="20"/>
      <c r="QQO224" s="18"/>
      <c r="QQP224" s="19"/>
      <c r="QQQ224" s="28"/>
      <c r="QQR224" s="32"/>
      <c r="QQS224" s="20"/>
      <c r="QQT224" s="18"/>
      <c r="QQU224" s="19"/>
      <c r="QQV224" s="28"/>
      <c r="QQW224" s="32"/>
      <c r="QQX224" s="20"/>
      <c r="QQY224" s="18"/>
      <c r="QQZ224" s="19"/>
      <c r="QRA224" s="28"/>
      <c r="QRB224" s="32"/>
      <c r="QRC224" s="20"/>
      <c r="QRD224" s="18"/>
      <c r="QRE224" s="19"/>
      <c r="QRF224" s="28"/>
      <c r="QRG224" s="32"/>
      <c r="QRH224" s="20"/>
      <c r="QRI224" s="18"/>
      <c r="QRJ224" s="19"/>
      <c r="QRK224" s="28"/>
      <c r="QRL224" s="32"/>
      <c r="QRM224" s="20"/>
      <c r="QRN224" s="18"/>
      <c r="QRO224" s="19"/>
      <c r="QRP224" s="28"/>
      <c r="QRQ224" s="32"/>
      <c r="QRR224" s="20"/>
      <c r="QRS224" s="18"/>
      <c r="QRT224" s="19"/>
      <c r="QRU224" s="28"/>
      <c r="QRV224" s="32"/>
      <c r="QRW224" s="20"/>
      <c r="QRX224" s="18"/>
      <c r="QRY224" s="19"/>
      <c r="QRZ224" s="28"/>
      <c r="QSA224" s="32"/>
      <c r="QSB224" s="20"/>
      <c r="QSC224" s="18"/>
      <c r="QSD224" s="19"/>
      <c r="QSE224" s="28"/>
      <c r="QSF224" s="32"/>
      <c r="QSG224" s="20"/>
      <c r="QSH224" s="18"/>
      <c r="QSI224" s="19"/>
      <c r="QSJ224" s="28"/>
      <c r="QSK224" s="32"/>
      <c r="QSL224" s="20"/>
      <c r="QSM224" s="18"/>
      <c r="QSN224" s="19"/>
      <c r="QSO224" s="28"/>
      <c r="QSP224" s="32"/>
      <c r="QSQ224" s="20"/>
      <c r="QSR224" s="18"/>
      <c r="QSS224" s="19"/>
      <c r="QST224" s="28"/>
      <c r="QSU224" s="32"/>
      <c r="QSV224" s="20"/>
      <c r="QSW224" s="18"/>
      <c r="QSX224" s="19"/>
      <c r="QSY224" s="28"/>
      <c r="QSZ224" s="32"/>
      <c r="QTA224" s="20"/>
      <c r="QTB224" s="18"/>
      <c r="QTC224" s="19"/>
      <c r="QTD224" s="28"/>
      <c r="QTE224" s="32"/>
      <c r="QTF224" s="20"/>
      <c r="QTG224" s="18"/>
      <c r="QTH224" s="19"/>
      <c r="QTI224" s="28"/>
      <c r="QTJ224" s="32"/>
      <c r="QTK224" s="20"/>
      <c r="QTL224" s="18"/>
      <c r="QTM224" s="19"/>
      <c r="QTN224" s="28"/>
      <c r="QTO224" s="32"/>
      <c r="QTP224" s="20"/>
      <c r="QTQ224" s="18"/>
      <c r="QTR224" s="19"/>
      <c r="QTS224" s="28"/>
      <c r="QTT224" s="32"/>
      <c r="QTU224" s="20"/>
      <c r="QTV224" s="18"/>
      <c r="QTW224" s="19"/>
      <c r="QTX224" s="28"/>
      <c r="QTY224" s="32"/>
      <c r="QTZ224" s="20"/>
      <c r="QUA224" s="18"/>
      <c r="QUB224" s="19"/>
      <c r="QUC224" s="28"/>
      <c r="QUD224" s="32"/>
      <c r="QUE224" s="20"/>
      <c r="QUF224" s="18"/>
      <c r="QUG224" s="19"/>
      <c r="QUH224" s="28"/>
      <c r="QUI224" s="32"/>
      <c r="QUJ224" s="20"/>
      <c r="QUK224" s="18"/>
      <c r="QUL224" s="19"/>
      <c r="QUM224" s="28"/>
      <c r="QUN224" s="32"/>
      <c r="QUO224" s="20"/>
      <c r="QUP224" s="18"/>
      <c r="QUQ224" s="19"/>
      <c r="QUR224" s="28"/>
      <c r="QUS224" s="32"/>
      <c r="QUT224" s="20"/>
      <c r="QUU224" s="18"/>
      <c r="QUV224" s="19"/>
      <c r="QUW224" s="28"/>
      <c r="QUX224" s="32"/>
      <c r="QUY224" s="20"/>
      <c r="QUZ224" s="18"/>
      <c r="QVA224" s="19"/>
      <c r="QVB224" s="28"/>
      <c r="QVC224" s="32"/>
      <c r="QVD224" s="20"/>
      <c r="QVE224" s="18"/>
      <c r="QVF224" s="19"/>
      <c r="QVG224" s="28"/>
      <c r="QVH224" s="32"/>
      <c r="QVI224" s="20"/>
      <c r="QVJ224" s="18"/>
      <c r="QVK224" s="19"/>
      <c r="QVL224" s="28"/>
      <c r="QVM224" s="32"/>
      <c r="QVN224" s="20"/>
      <c r="QVO224" s="18"/>
      <c r="QVP224" s="19"/>
      <c r="QVQ224" s="28"/>
      <c r="QVR224" s="32"/>
      <c r="QVS224" s="20"/>
      <c r="QVT224" s="18"/>
      <c r="QVU224" s="19"/>
      <c r="QVV224" s="28"/>
      <c r="QVW224" s="32"/>
      <c r="QVX224" s="20"/>
      <c r="QVY224" s="18"/>
      <c r="QVZ224" s="19"/>
      <c r="QWA224" s="28"/>
      <c r="QWB224" s="32"/>
      <c r="QWC224" s="20"/>
      <c r="QWD224" s="18"/>
      <c r="QWE224" s="19"/>
      <c r="QWF224" s="28"/>
      <c r="QWG224" s="32"/>
      <c r="QWH224" s="20"/>
      <c r="QWI224" s="18"/>
      <c r="QWJ224" s="19"/>
      <c r="QWK224" s="28"/>
      <c r="QWL224" s="32"/>
      <c r="QWM224" s="20"/>
      <c r="QWN224" s="18"/>
      <c r="QWO224" s="19"/>
      <c r="QWP224" s="28"/>
      <c r="QWQ224" s="32"/>
      <c r="QWR224" s="20"/>
      <c r="QWS224" s="18"/>
      <c r="QWT224" s="19"/>
      <c r="QWU224" s="28"/>
      <c r="QWV224" s="32"/>
      <c r="QWW224" s="20"/>
      <c r="QWX224" s="18"/>
      <c r="QWY224" s="19"/>
      <c r="QWZ224" s="28"/>
      <c r="QXA224" s="32"/>
      <c r="QXB224" s="20"/>
      <c r="QXC224" s="18"/>
      <c r="QXD224" s="19"/>
      <c r="QXE224" s="28"/>
      <c r="QXF224" s="32"/>
      <c r="QXG224" s="20"/>
      <c r="QXH224" s="18"/>
      <c r="QXI224" s="19"/>
      <c r="QXJ224" s="28"/>
      <c r="QXK224" s="32"/>
      <c r="QXL224" s="20"/>
      <c r="QXM224" s="18"/>
      <c r="QXN224" s="19"/>
      <c r="QXO224" s="28"/>
      <c r="QXP224" s="32"/>
      <c r="QXQ224" s="20"/>
      <c r="QXR224" s="18"/>
      <c r="QXS224" s="19"/>
      <c r="QXT224" s="28"/>
      <c r="QXU224" s="32"/>
      <c r="QXV224" s="20"/>
      <c r="QXW224" s="18"/>
      <c r="QXX224" s="19"/>
      <c r="QXY224" s="28"/>
      <c r="QXZ224" s="32"/>
      <c r="QYA224" s="20"/>
      <c r="QYB224" s="18"/>
      <c r="QYC224" s="19"/>
      <c r="QYD224" s="28"/>
      <c r="QYE224" s="32"/>
      <c r="QYF224" s="20"/>
      <c r="QYG224" s="18"/>
      <c r="QYH224" s="19"/>
      <c r="QYI224" s="28"/>
      <c r="QYJ224" s="32"/>
      <c r="QYK224" s="20"/>
      <c r="QYL224" s="18"/>
      <c r="QYM224" s="19"/>
      <c r="QYN224" s="28"/>
      <c r="QYO224" s="32"/>
      <c r="QYP224" s="20"/>
      <c r="QYQ224" s="18"/>
      <c r="QYR224" s="19"/>
      <c r="QYS224" s="28"/>
      <c r="QYT224" s="32"/>
      <c r="QYU224" s="20"/>
      <c r="QYV224" s="18"/>
      <c r="QYW224" s="19"/>
      <c r="QYX224" s="28"/>
      <c r="QYY224" s="32"/>
      <c r="QYZ224" s="20"/>
      <c r="QZA224" s="18"/>
      <c r="QZB224" s="19"/>
      <c r="QZC224" s="28"/>
      <c r="QZD224" s="32"/>
      <c r="QZE224" s="20"/>
      <c r="QZF224" s="18"/>
      <c r="QZG224" s="19"/>
      <c r="QZH224" s="28"/>
      <c r="QZI224" s="32"/>
      <c r="QZJ224" s="20"/>
      <c r="QZK224" s="18"/>
      <c r="QZL224" s="19"/>
      <c r="QZM224" s="28"/>
      <c r="QZN224" s="32"/>
      <c r="QZO224" s="20"/>
      <c r="QZP224" s="18"/>
      <c r="QZQ224" s="19"/>
      <c r="QZR224" s="28"/>
      <c r="QZS224" s="32"/>
      <c r="QZT224" s="20"/>
      <c r="QZU224" s="18"/>
      <c r="QZV224" s="19"/>
      <c r="QZW224" s="28"/>
      <c r="QZX224" s="32"/>
      <c r="QZY224" s="20"/>
      <c r="QZZ224" s="18"/>
      <c r="RAA224" s="19"/>
      <c r="RAB224" s="28"/>
      <c r="RAC224" s="32"/>
      <c r="RAD224" s="20"/>
      <c r="RAE224" s="18"/>
      <c r="RAF224" s="19"/>
      <c r="RAG224" s="28"/>
      <c r="RAH224" s="32"/>
      <c r="RAI224" s="20"/>
      <c r="RAJ224" s="18"/>
      <c r="RAK224" s="19"/>
      <c r="RAL224" s="28"/>
      <c r="RAM224" s="32"/>
      <c r="RAN224" s="20"/>
      <c r="RAO224" s="18"/>
      <c r="RAP224" s="19"/>
      <c r="RAQ224" s="28"/>
      <c r="RAR224" s="32"/>
      <c r="RAS224" s="20"/>
      <c r="RAT224" s="18"/>
      <c r="RAU224" s="19"/>
      <c r="RAV224" s="28"/>
      <c r="RAW224" s="32"/>
      <c r="RAX224" s="20"/>
      <c r="RAY224" s="18"/>
      <c r="RAZ224" s="19"/>
      <c r="RBA224" s="28"/>
      <c r="RBB224" s="32"/>
      <c r="RBC224" s="20"/>
      <c r="RBD224" s="18"/>
      <c r="RBE224" s="19"/>
      <c r="RBF224" s="28"/>
      <c r="RBG224" s="32"/>
      <c r="RBH224" s="20"/>
      <c r="RBI224" s="18"/>
      <c r="RBJ224" s="19"/>
      <c r="RBK224" s="28"/>
      <c r="RBL224" s="32"/>
      <c r="RBM224" s="20"/>
      <c r="RBN224" s="18"/>
      <c r="RBO224" s="19"/>
      <c r="RBP224" s="28"/>
      <c r="RBQ224" s="32"/>
      <c r="RBR224" s="20"/>
      <c r="RBS224" s="18"/>
      <c r="RBT224" s="19"/>
      <c r="RBU224" s="28"/>
      <c r="RBV224" s="32"/>
      <c r="RBW224" s="20"/>
      <c r="RBX224" s="18"/>
      <c r="RBY224" s="19"/>
      <c r="RBZ224" s="28"/>
      <c r="RCA224" s="32"/>
      <c r="RCB224" s="20"/>
      <c r="RCC224" s="18"/>
      <c r="RCD224" s="19"/>
      <c r="RCE224" s="28"/>
      <c r="RCF224" s="32"/>
      <c r="RCG224" s="20"/>
      <c r="RCH224" s="18"/>
      <c r="RCI224" s="19"/>
      <c r="RCJ224" s="28"/>
      <c r="RCK224" s="32"/>
      <c r="RCL224" s="20"/>
      <c r="RCM224" s="18"/>
      <c r="RCN224" s="19"/>
      <c r="RCO224" s="28"/>
      <c r="RCP224" s="32"/>
      <c r="RCQ224" s="20"/>
      <c r="RCR224" s="18"/>
      <c r="RCS224" s="19"/>
      <c r="RCT224" s="28"/>
      <c r="RCU224" s="32"/>
      <c r="RCV224" s="20"/>
      <c r="RCW224" s="18"/>
      <c r="RCX224" s="19"/>
      <c r="RCY224" s="28"/>
      <c r="RCZ224" s="32"/>
      <c r="RDA224" s="20"/>
      <c r="RDB224" s="18"/>
      <c r="RDC224" s="19"/>
      <c r="RDD224" s="28"/>
      <c r="RDE224" s="32"/>
      <c r="RDF224" s="20"/>
      <c r="RDG224" s="18"/>
      <c r="RDH224" s="19"/>
      <c r="RDI224" s="28"/>
      <c r="RDJ224" s="32"/>
      <c r="RDK224" s="20"/>
      <c r="RDL224" s="18"/>
      <c r="RDM224" s="19"/>
      <c r="RDN224" s="28"/>
      <c r="RDO224" s="32"/>
      <c r="RDP224" s="20"/>
      <c r="RDQ224" s="18"/>
      <c r="RDR224" s="19"/>
      <c r="RDS224" s="28"/>
      <c r="RDT224" s="32"/>
      <c r="RDU224" s="20"/>
      <c r="RDV224" s="18"/>
      <c r="RDW224" s="19"/>
      <c r="RDX224" s="28"/>
      <c r="RDY224" s="32"/>
      <c r="RDZ224" s="20"/>
      <c r="REA224" s="18"/>
      <c r="REB224" s="19"/>
      <c r="REC224" s="28"/>
      <c r="RED224" s="32"/>
      <c r="REE224" s="20"/>
      <c r="REF224" s="18"/>
      <c r="REG224" s="19"/>
      <c r="REH224" s="28"/>
      <c r="REI224" s="32"/>
      <c r="REJ224" s="20"/>
      <c r="REK224" s="18"/>
      <c r="REL224" s="19"/>
      <c r="REM224" s="28"/>
      <c r="REN224" s="32"/>
      <c r="REO224" s="20"/>
      <c r="REP224" s="18"/>
      <c r="REQ224" s="19"/>
      <c r="RER224" s="28"/>
      <c r="RES224" s="32"/>
      <c r="RET224" s="20"/>
      <c r="REU224" s="18"/>
      <c r="REV224" s="19"/>
      <c r="REW224" s="28"/>
      <c r="REX224" s="32"/>
      <c r="REY224" s="20"/>
      <c r="REZ224" s="18"/>
      <c r="RFA224" s="19"/>
      <c r="RFB224" s="28"/>
      <c r="RFC224" s="32"/>
      <c r="RFD224" s="20"/>
      <c r="RFE224" s="18"/>
      <c r="RFF224" s="19"/>
      <c r="RFG224" s="28"/>
      <c r="RFH224" s="32"/>
      <c r="RFI224" s="20"/>
      <c r="RFJ224" s="18"/>
      <c r="RFK224" s="19"/>
      <c r="RFL224" s="28"/>
      <c r="RFM224" s="32"/>
      <c r="RFN224" s="20"/>
      <c r="RFO224" s="18"/>
      <c r="RFP224" s="19"/>
      <c r="RFQ224" s="28"/>
      <c r="RFR224" s="32"/>
      <c r="RFS224" s="20"/>
      <c r="RFT224" s="18"/>
      <c r="RFU224" s="19"/>
      <c r="RFV224" s="28"/>
      <c r="RFW224" s="32"/>
      <c r="RFX224" s="20"/>
      <c r="RFY224" s="18"/>
      <c r="RFZ224" s="19"/>
      <c r="RGA224" s="28"/>
      <c r="RGB224" s="32"/>
      <c r="RGC224" s="20"/>
      <c r="RGD224" s="18"/>
      <c r="RGE224" s="19"/>
      <c r="RGF224" s="28"/>
      <c r="RGG224" s="32"/>
      <c r="RGH224" s="20"/>
      <c r="RGI224" s="18"/>
      <c r="RGJ224" s="19"/>
      <c r="RGK224" s="28"/>
      <c r="RGL224" s="32"/>
      <c r="RGM224" s="20"/>
      <c r="RGN224" s="18"/>
      <c r="RGO224" s="19"/>
      <c r="RGP224" s="28"/>
      <c r="RGQ224" s="32"/>
      <c r="RGR224" s="20"/>
      <c r="RGS224" s="18"/>
      <c r="RGT224" s="19"/>
      <c r="RGU224" s="28"/>
      <c r="RGV224" s="32"/>
      <c r="RGW224" s="20"/>
      <c r="RGX224" s="18"/>
      <c r="RGY224" s="19"/>
      <c r="RGZ224" s="28"/>
      <c r="RHA224" s="32"/>
      <c r="RHB224" s="20"/>
      <c r="RHC224" s="18"/>
      <c r="RHD224" s="19"/>
      <c r="RHE224" s="28"/>
      <c r="RHF224" s="32"/>
      <c r="RHG224" s="20"/>
      <c r="RHH224" s="18"/>
      <c r="RHI224" s="19"/>
      <c r="RHJ224" s="28"/>
      <c r="RHK224" s="32"/>
      <c r="RHL224" s="20"/>
      <c r="RHM224" s="18"/>
      <c r="RHN224" s="19"/>
      <c r="RHO224" s="28"/>
      <c r="RHP224" s="32"/>
      <c r="RHQ224" s="20"/>
      <c r="RHR224" s="18"/>
      <c r="RHS224" s="19"/>
      <c r="RHT224" s="28"/>
      <c r="RHU224" s="32"/>
      <c r="RHV224" s="20"/>
      <c r="RHW224" s="18"/>
      <c r="RHX224" s="19"/>
      <c r="RHY224" s="28"/>
      <c r="RHZ224" s="32"/>
      <c r="RIA224" s="20"/>
      <c r="RIB224" s="18"/>
      <c r="RIC224" s="19"/>
      <c r="RID224" s="28"/>
      <c r="RIE224" s="32"/>
      <c r="RIF224" s="20"/>
      <c r="RIG224" s="18"/>
      <c r="RIH224" s="19"/>
      <c r="RII224" s="28"/>
      <c r="RIJ224" s="32"/>
      <c r="RIK224" s="20"/>
      <c r="RIL224" s="18"/>
      <c r="RIM224" s="19"/>
      <c r="RIN224" s="28"/>
      <c r="RIO224" s="32"/>
      <c r="RIP224" s="20"/>
      <c r="RIQ224" s="18"/>
      <c r="RIR224" s="19"/>
      <c r="RIS224" s="28"/>
      <c r="RIT224" s="32"/>
      <c r="RIU224" s="20"/>
      <c r="RIV224" s="18"/>
      <c r="RIW224" s="19"/>
      <c r="RIX224" s="28"/>
      <c r="RIY224" s="32"/>
      <c r="RIZ224" s="20"/>
      <c r="RJA224" s="18"/>
      <c r="RJB224" s="19"/>
      <c r="RJC224" s="28"/>
      <c r="RJD224" s="32"/>
      <c r="RJE224" s="20"/>
      <c r="RJF224" s="18"/>
      <c r="RJG224" s="19"/>
      <c r="RJH224" s="28"/>
      <c r="RJI224" s="32"/>
      <c r="RJJ224" s="20"/>
      <c r="RJK224" s="18"/>
      <c r="RJL224" s="19"/>
      <c r="RJM224" s="28"/>
      <c r="RJN224" s="32"/>
      <c r="RJO224" s="20"/>
      <c r="RJP224" s="18"/>
      <c r="RJQ224" s="19"/>
      <c r="RJR224" s="28"/>
      <c r="RJS224" s="32"/>
      <c r="RJT224" s="20"/>
      <c r="RJU224" s="18"/>
      <c r="RJV224" s="19"/>
      <c r="RJW224" s="28"/>
      <c r="RJX224" s="32"/>
      <c r="RJY224" s="20"/>
      <c r="RJZ224" s="18"/>
      <c r="RKA224" s="19"/>
      <c r="RKB224" s="28"/>
      <c r="RKC224" s="32"/>
      <c r="RKD224" s="20"/>
      <c r="RKE224" s="18"/>
      <c r="RKF224" s="19"/>
      <c r="RKG224" s="28"/>
      <c r="RKH224" s="32"/>
      <c r="RKI224" s="20"/>
      <c r="RKJ224" s="18"/>
      <c r="RKK224" s="19"/>
      <c r="RKL224" s="28"/>
      <c r="RKM224" s="32"/>
      <c r="RKN224" s="20"/>
      <c r="RKO224" s="18"/>
      <c r="RKP224" s="19"/>
      <c r="RKQ224" s="28"/>
      <c r="RKR224" s="32"/>
      <c r="RKS224" s="20"/>
      <c r="RKT224" s="18"/>
      <c r="RKU224" s="19"/>
      <c r="RKV224" s="28"/>
      <c r="RKW224" s="32"/>
      <c r="RKX224" s="20"/>
      <c r="RKY224" s="18"/>
      <c r="RKZ224" s="19"/>
      <c r="RLA224" s="28"/>
      <c r="RLB224" s="32"/>
      <c r="RLC224" s="20"/>
      <c r="RLD224" s="18"/>
      <c r="RLE224" s="19"/>
      <c r="RLF224" s="28"/>
      <c r="RLG224" s="32"/>
      <c r="RLH224" s="20"/>
      <c r="RLI224" s="18"/>
      <c r="RLJ224" s="19"/>
      <c r="RLK224" s="28"/>
      <c r="RLL224" s="32"/>
      <c r="RLM224" s="20"/>
      <c r="RLN224" s="18"/>
      <c r="RLO224" s="19"/>
      <c r="RLP224" s="28"/>
      <c r="RLQ224" s="32"/>
      <c r="RLR224" s="20"/>
      <c r="RLS224" s="18"/>
      <c r="RLT224" s="19"/>
      <c r="RLU224" s="28"/>
      <c r="RLV224" s="32"/>
      <c r="RLW224" s="20"/>
      <c r="RLX224" s="18"/>
      <c r="RLY224" s="19"/>
      <c r="RLZ224" s="28"/>
      <c r="RMA224" s="32"/>
      <c r="RMB224" s="20"/>
      <c r="RMC224" s="18"/>
      <c r="RMD224" s="19"/>
      <c r="RME224" s="28"/>
      <c r="RMF224" s="32"/>
      <c r="RMG224" s="20"/>
      <c r="RMH224" s="18"/>
      <c r="RMI224" s="19"/>
      <c r="RMJ224" s="28"/>
      <c r="RMK224" s="32"/>
      <c r="RML224" s="20"/>
      <c r="RMM224" s="18"/>
      <c r="RMN224" s="19"/>
      <c r="RMO224" s="28"/>
      <c r="RMP224" s="32"/>
      <c r="RMQ224" s="20"/>
      <c r="RMR224" s="18"/>
      <c r="RMS224" s="19"/>
      <c r="RMT224" s="28"/>
      <c r="RMU224" s="32"/>
      <c r="RMV224" s="20"/>
      <c r="RMW224" s="18"/>
      <c r="RMX224" s="19"/>
      <c r="RMY224" s="28"/>
      <c r="RMZ224" s="32"/>
      <c r="RNA224" s="20"/>
      <c r="RNB224" s="18"/>
      <c r="RNC224" s="19"/>
      <c r="RND224" s="28"/>
      <c r="RNE224" s="32"/>
      <c r="RNF224" s="20"/>
      <c r="RNG224" s="18"/>
      <c r="RNH224" s="19"/>
      <c r="RNI224" s="28"/>
      <c r="RNJ224" s="32"/>
      <c r="RNK224" s="20"/>
      <c r="RNL224" s="18"/>
      <c r="RNM224" s="19"/>
      <c r="RNN224" s="28"/>
      <c r="RNO224" s="32"/>
      <c r="RNP224" s="20"/>
      <c r="RNQ224" s="18"/>
      <c r="RNR224" s="19"/>
      <c r="RNS224" s="28"/>
      <c r="RNT224" s="32"/>
      <c r="RNU224" s="20"/>
      <c r="RNV224" s="18"/>
      <c r="RNW224" s="19"/>
      <c r="RNX224" s="28"/>
      <c r="RNY224" s="32"/>
      <c r="RNZ224" s="20"/>
      <c r="ROA224" s="18"/>
      <c r="ROB224" s="19"/>
      <c r="ROC224" s="28"/>
      <c r="ROD224" s="32"/>
      <c r="ROE224" s="20"/>
      <c r="ROF224" s="18"/>
      <c r="ROG224" s="19"/>
      <c r="ROH224" s="28"/>
      <c r="ROI224" s="32"/>
      <c r="ROJ224" s="20"/>
      <c r="ROK224" s="18"/>
      <c r="ROL224" s="19"/>
      <c r="ROM224" s="28"/>
      <c r="RON224" s="32"/>
      <c r="ROO224" s="20"/>
      <c r="ROP224" s="18"/>
      <c r="ROQ224" s="19"/>
      <c r="ROR224" s="28"/>
      <c r="ROS224" s="32"/>
      <c r="ROT224" s="20"/>
      <c r="ROU224" s="18"/>
      <c r="ROV224" s="19"/>
      <c r="ROW224" s="28"/>
      <c r="ROX224" s="32"/>
      <c r="ROY224" s="20"/>
      <c r="ROZ224" s="18"/>
      <c r="RPA224" s="19"/>
      <c r="RPB224" s="28"/>
      <c r="RPC224" s="32"/>
      <c r="RPD224" s="20"/>
      <c r="RPE224" s="18"/>
      <c r="RPF224" s="19"/>
      <c r="RPG224" s="28"/>
      <c r="RPH224" s="32"/>
      <c r="RPI224" s="20"/>
      <c r="RPJ224" s="18"/>
      <c r="RPK224" s="19"/>
      <c r="RPL224" s="28"/>
      <c r="RPM224" s="32"/>
      <c r="RPN224" s="20"/>
      <c r="RPO224" s="18"/>
      <c r="RPP224" s="19"/>
      <c r="RPQ224" s="28"/>
      <c r="RPR224" s="32"/>
      <c r="RPS224" s="20"/>
      <c r="RPT224" s="18"/>
      <c r="RPU224" s="19"/>
      <c r="RPV224" s="28"/>
      <c r="RPW224" s="32"/>
      <c r="RPX224" s="20"/>
      <c r="RPY224" s="18"/>
      <c r="RPZ224" s="19"/>
      <c r="RQA224" s="28"/>
      <c r="RQB224" s="32"/>
      <c r="RQC224" s="20"/>
      <c r="RQD224" s="18"/>
      <c r="RQE224" s="19"/>
      <c r="RQF224" s="28"/>
      <c r="RQG224" s="32"/>
      <c r="RQH224" s="20"/>
      <c r="RQI224" s="18"/>
      <c r="RQJ224" s="19"/>
      <c r="RQK224" s="28"/>
      <c r="RQL224" s="32"/>
      <c r="RQM224" s="20"/>
      <c r="RQN224" s="18"/>
      <c r="RQO224" s="19"/>
      <c r="RQP224" s="28"/>
      <c r="RQQ224" s="32"/>
      <c r="RQR224" s="20"/>
      <c r="RQS224" s="18"/>
      <c r="RQT224" s="19"/>
      <c r="RQU224" s="28"/>
      <c r="RQV224" s="32"/>
      <c r="RQW224" s="20"/>
      <c r="RQX224" s="18"/>
      <c r="RQY224" s="19"/>
      <c r="RQZ224" s="28"/>
      <c r="RRA224" s="32"/>
      <c r="RRB224" s="20"/>
      <c r="RRC224" s="18"/>
      <c r="RRD224" s="19"/>
      <c r="RRE224" s="28"/>
      <c r="RRF224" s="32"/>
      <c r="RRG224" s="20"/>
      <c r="RRH224" s="18"/>
      <c r="RRI224" s="19"/>
      <c r="RRJ224" s="28"/>
      <c r="RRK224" s="32"/>
      <c r="RRL224" s="20"/>
      <c r="RRM224" s="18"/>
      <c r="RRN224" s="19"/>
      <c r="RRO224" s="28"/>
      <c r="RRP224" s="32"/>
      <c r="RRQ224" s="20"/>
      <c r="RRR224" s="18"/>
      <c r="RRS224" s="19"/>
      <c r="RRT224" s="28"/>
      <c r="RRU224" s="32"/>
      <c r="RRV224" s="20"/>
      <c r="RRW224" s="18"/>
      <c r="RRX224" s="19"/>
      <c r="RRY224" s="28"/>
      <c r="RRZ224" s="32"/>
      <c r="RSA224" s="20"/>
      <c r="RSB224" s="18"/>
      <c r="RSC224" s="19"/>
      <c r="RSD224" s="28"/>
      <c r="RSE224" s="32"/>
      <c r="RSF224" s="20"/>
      <c r="RSG224" s="18"/>
      <c r="RSH224" s="19"/>
      <c r="RSI224" s="28"/>
      <c r="RSJ224" s="32"/>
      <c r="RSK224" s="20"/>
      <c r="RSL224" s="18"/>
      <c r="RSM224" s="19"/>
      <c r="RSN224" s="28"/>
      <c r="RSO224" s="32"/>
      <c r="RSP224" s="20"/>
      <c r="RSQ224" s="18"/>
      <c r="RSR224" s="19"/>
      <c r="RSS224" s="28"/>
      <c r="RST224" s="32"/>
      <c r="RSU224" s="20"/>
      <c r="RSV224" s="18"/>
      <c r="RSW224" s="19"/>
      <c r="RSX224" s="28"/>
      <c r="RSY224" s="32"/>
      <c r="RSZ224" s="20"/>
      <c r="RTA224" s="18"/>
      <c r="RTB224" s="19"/>
      <c r="RTC224" s="28"/>
      <c r="RTD224" s="32"/>
      <c r="RTE224" s="20"/>
      <c r="RTF224" s="18"/>
      <c r="RTG224" s="19"/>
      <c r="RTH224" s="28"/>
      <c r="RTI224" s="32"/>
      <c r="RTJ224" s="20"/>
      <c r="RTK224" s="18"/>
      <c r="RTL224" s="19"/>
      <c r="RTM224" s="28"/>
      <c r="RTN224" s="32"/>
      <c r="RTO224" s="20"/>
      <c r="RTP224" s="18"/>
      <c r="RTQ224" s="19"/>
      <c r="RTR224" s="28"/>
      <c r="RTS224" s="32"/>
      <c r="RTT224" s="20"/>
      <c r="RTU224" s="18"/>
      <c r="RTV224" s="19"/>
      <c r="RTW224" s="28"/>
      <c r="RTX224" s="32"/>
      <c r="RTY224" s="20"/>
      <c r="RTZ224" s="18"/>
      <c r="RUA224" s="19"/>
      <c r="RUB224" s="28"/>
      <c r="RUC224" s="32"/>
      <c r="RUD224" s="20"/>
      <c r="RUE224" s="18"/>
      <c r="RUF224" s="19"/>
      <c r="RUG224" s="28"/>
      <c r="RUH224" s="32"/>
      <c r="RUI224" s="20"/>
      <c r="RUJ224" s="18"/>
      <c r="RUK224" s="19"/>
      <c r="RUL224" s="28"/>
      <c r="RUM224" s="32"/>
      <c r="RUN224" s="20"/>
      <c r="RUO224" s="18"/>
      <c r="RUP224" s="19"/>
      <c r="RUQ224" s="28"/>
      <c r="RUR224" s="32"/>
      <c r="RUS224" s="20"/>
      <c r="RUT224" s="18"/>
      <c r="RUU224" s="19"/>
      <c r="RUV224" s="28"/>
      <c r="RUW224" s="32"/>
      <c r="RUX224" s="20"/>
      <c r="RUY224" s="18"/>
      <c r="RUZ224" s="19"/>
      <c r="RVA224" s="28"/>
      <c r="RVB224" s="32"/>
      <c r="RVC224" s="20"/>
      <c r="RVD224" s="18"/>
      <c r="RVE224" s="19"/>
      <c r="RVF224" s="28"/>
      <c r="RVG224" s="32"/>
      <c r="RVH224" s="20"/>
      <c r="RVI224" s="18"/>
      <c r="RVJ224" s="19"/>
      <c r="RVK224" s="28"/>
      <c r="RVL224" s="32"/>
      <c r="RVM224" s="20"/>
      <c r="RVN224" s="18"/>
      <c r="RVO224" s="19"/>
      <c r="RVP224" s="28"/>
      <c r="RVQ224" s="32"/>
      <c r="RVR224" s="20"/>
      <c r="RVS224" s="18"/>
      <c r="RVT224" s="19"/>
      <c r="RVU224" s="28"/>
      <c r="RVV224" s="32"/>
      <c r="RVW224" s="20"/>
      <c r="RVX224" s="18"/>
      <c r="RVY224" s="19"/>
      <c r="RVZ224" s="28"/>
      <c r="RWA224" s="32"/>
      <c r="RWB224" s="20"/>
      <c r="RWC224" s="18"/>
      <c r="RWD224" s="19"/>
      <c r="RWE224" s="28"/>
      <c r="RWF224" s="32"/>
      <c r="RWG224" s="20"/>
      <c r="RWH224" s="18"/>
      <c r="RWI224" s="19"/>
      <c r="RWJ224" s="28"/>
      <c r="RWK224" s="32"/>
      <c r="RWL224" s="20"/>
      <c r="RWM224" s="18"/>
      <c r="RWN224" s="19"/>
      <c r="RWO224" s="28"/>
      <c r="RWP224" s="32"/>
      <c r="RWQ224" s="20"/>
      <c r="RWR224" s="18"/>
      <c r="RWS224" s="19"/>
      <c r="RWT224" s="28"/>
      <c r="RWU224" s="32"/>
      <c r="RWV224" s="20"/>
      <c r="RWW224" s="18"/>
      <c r="RWX224" s="19"/>
      <c r="RWY224" s="28"/>
      <c r="RWZ224" s="32"/>
      <c r="RXA224" s="20"/>
      <c r="RXB224" s="18"/>
      <c r="RXC224" s="19"/>
      <c r="RXD224" s="28"/>
      <c r="RXE224" s="32"/>
      <c r="RXF224" s="20"/>
      <c r="RXG224" s="18"/>
      <c r="RXH224" s="19"/>
      <c r="RXI224" s="28"/>
      <c r="RXJ224" s="32"/>
      <c r="RXK224" s="20"/>
      <c r="RXL224" s="18"/>
      <c r="RXM224" s="19"/>
      <c r="RXN224" s="28"/>
      <c r="RXO224" s="32"/>
      <c r="RXP224" s="20"/>
      <c r="RXQ224" s="18"/>
      <c r="RXR224" s="19"/>
      <c r="RXS224" s="28"/>
      <c r="RXT224" s="32"/>
      <c r="RXU224" s="20"/>
      <c r="RXV224" s="18"/>
      <c r="RXW224" s="19"/>
      <c r="RXX224" s="28"/>
      <c r="RXY224" s="32"/>
      <c r="RXZ224" s="20"/>
      <c r="RYA224" s="18"/>
      <c r="RYB224" s="19"/>
      <c r="RYC224" s="28"/>
      <c r="RYD224" s="32"/>
      <c r="RYE224" s="20"/>
      <c r="RYF224" s="18"/>
      <c r="RYG224" s="19"/>
      <c r="RYH224" s="28"/>
      <c r="RYI224" s="32"/>
      <c r="RYJ224" s="20"/>
      <c r="RYK224" s="18"/>
      <c r="RYL224" s="19"/>
      <c r="RYM224" s="28"/>
      <c r="RYN224" s="32"/>
      <c r="RYO224" s="20"/>
      <c r="RYP224" s="18"/>
      <c r="RYQ224" s="19"/>
      <c r="RYR224" s="28"/>
      <c r="RYS224" s="32"/>
      <c r="RYT224" s="20"/>
      <c r="RYU224" s="18"/>
      <c r="RYV224" s="19"/>
      <c r="RYW224" s="28"/>
      <c r="RYX224" s="32"/>
      <c r="RYY224" s="20"/>
      <c r="RYZ224" s="18"/>
      <c r="RZA224" s="19"/>
      <c r="RZB224" s="28"/>
      <c r="RZC224" s="32"/>
      <c r="RZD224" s="20"/>
      <c r="RZE224" s="18"/>
      <c r="RZF224" s="19"/>
      <c r="RZG224" s="28"/>
      <c r="RZH224" s="32"/>
      <c r="RZI224" s="20"/>
      <c r="RZJ224" s="18"/>
      <c r="RZK224" s="19"/>
      <c r="RZL224" s="28"/>
      <c r="RZM224" s="32"/>
      <c r="RZN224" s="20"/>
      <c r="RZO224" s="18"/>
      <c r="RZP224" s="19"/>
      <c r="RZQ224" s="28"/>
      <c r="RZR224" s="32"/>
      <c r="RZS224" s="20"/>
      <c r="RZT224" s="18"/>
      <c r="RZU224" s="19"/>
      <c r="RZV224" s="28"/>
      <c r="RZW224" s="32"/>
      <c r="RZX224" s="20"/>
      <c r="RZY224" s="18"/>
      <c r="RZZ224" s="19"/>
      <c r="SAA224" s="28"/>
      <c r="SAB224" s="32"/>
      <c r="SAC224" s="20"/>
      <c r="SAD224" s="18"/>
      <c r="SAE224" s="19"/>
      <c r="SAF224" s="28"/>
      <c r="SAG224" s="32"/>
      <c r="SAH224" s="20"/>
      <c r="SAI224" s="18"/>
      <c r="SAJ224" s="19"/>
      <c r="SAK224" s="28"/>
      <c r="SAL224" s="32"/>
      <c r="SAM224" s="20"/>
      <c r="SAN224" s="18"/>
      <c r="SAO224" s="19"/>
      <c r="SAP224" s="28"/>
      <c r="SAQ224" s="32"/>
      <c r="SAR224" s="20"/>
      <c r="SAS224" s="18"/>
      <c r="SAT224" s="19"/>
      <c r="SAU224" s="28"/>
      <c r="SAV224" s="32"/>
      <c r="SAW224" s="20"/>
      <c r="SAX224" s="18"/>
      <c r="SAY224" s="19"/>
      <c r="SAZ224" s="28"/>
      <c r="SBA224" s="32"/>
      <c r="SBB224" s="20"/>
      <c r="SBC224" s="18"/>
      <c r="SBD224" s="19"/>
      <c r="SBE224" s="28"/>
      <c r="SBF224" s="32"/>
      <c r="SBG224" s="20"/>
      <c r="SBH224" s="18"/>
      <c r="SBI224" s="19"/>
      <c r="SBJ224" s="28"/>
      <c r="SBK224" s="32"/>
      <c r="SBL224" s="20"/>
      <c r="SBM224" s="18"/>
      <c r="SBN224" s="19"/>
      <c r="SBO224" s="28"/>
      <c r="SBP224" s="32"/>
      <c r="SBQ224" s="20"/>
      <c r="SBR224" s="18"/>
      <c r="SBS224" s="19"/>
      <c r="SBT224" s="28"/>
      <c r="SBU224" s="32"/>
      <c r="SBV224" s="20"/>
      <c r="SBW224" s="18"/>
      <c r="SBX224" s="19"/>
      <c r="SBY224" s="28"/>
      <c r="SBZ224" s="32"/>
      <c r="SCA224" s="20"/>
      <c r="SCB224" s="18"/>
      <c r="SCC224" s="19"/>
      <c r="SCD224" s="28"/>
      <c r="SCE224" s="32"/>
      <c r="SCF224" s="20"/>
      <c r="SCG224" s="18"/>
      <c r="SCH224" s="19"/>
      <c r="SCI224" s="28"/>
      <c r="SCJ224" s="32"/>
      <c r="SCK224" s="20"/>
      <c r="SCL224" s="18"/>
      <c r="SCM224" s="19"/>
      <c r="SCN224" s="28"/>
      <c r="SCO224" s="32"/>
      <c r="SCP224" s="20"/>
      <c r="SCQ224" s="18"/>
      <c r="SCR224" s="19"/>
      <c r="SCS224" s="28"/>
      <c r="SCT224" s="32"/>
      <c r="SCU224" s="20"/>
      <c r="SCV224" s="18"/>
      <c r="SCW224" s="19"/>
      <c r="SCX224" s="28"/>
      <c r="SCY224" s="32"/>
      <c r="SCZ224" s="20"/>
      <c r="SDA224" s="18"/>
      <c r="SDB224" s="19"/>
      <c r="SDC224" s="28"/>
      <c r="SDD224" s="32"/>
      <c r="SDE224" s="20"/>
      <c r="SDF224" s="18"/>
      <c r="SDG224" s="19"/>
      <c r="SDH224" s="28"/>
      <c r="SDI224" s="32"/>
      <c r="SDJ224" s="20"/>
      <c r="SDK224" s="18"/>
      <c r="SDL224" s="19"/>
      <c r="SDM224" s="28"/>
      <c r="SDN224" s="32"/>
      <c r="SDO224" s="20"/>
      <c r="SDP224" s="18"/>
      <c r="SDQ224" s="19"/>
      <c r="SDR224" s="28"/>
      <c r="SDS224" s="32"/>
      <c r="SDT224" s="20"/>
      <c r="SDU224" s="18"/>
      <c r="SDV224" s="19"/>
      <c r="SDW224" s="28"/>
      <c r="SDX224" s="32"/>
      <c r="SDY224" s="20"/>
      <c r="SDZ224" s="18"/>
      <c r="SEA224" s="19"/>
      <c r="SEB224" s="28"/>
      <c r="SEC224" s="32"/>
      <c r="SED224" s="20"/>
      <c r="SEE224" s="18"/>
      <c r="SEF224" s="19"/>
      <c r="SEG224" s="28"/>
      <c r="SEH224" s="32"/>
      <c r="SEI224" s="20"/>
      <c r="SEJ224" s="18"/>
      <c r="SEK224" s="19"/>
      <c r="SEL224" s="28"/>
      <c r="SEM224" s="32"/>
      <c r="SEN224" s="20"/>
      <c r="SEO224" s="18"/>
      <c r="SEP224" s="19"/>
      <c r="SEQ224" s="28"/>
      <c r="SER224" s="32"/>
      <c r="SES224" s="20"/>
      <c r="SET224" s="18"/>
      <c r="SEU224" s="19"/>
      <c r="SEV224" s="28"/>
      <c r="SEW224" s="32"/>
      <c r="SEX224" s="20"/>
      <c r="SEY224" s="18"/>
      <c r="SEZ224" s="19"/>
      <c r="SFA224" s="28"/>
      <c r="SFB224" s="32"/>
      <c r="SFC224" s="20"/>
      <c r="SFD224" s="18"/>
      <c r="SFE224" s="19"/>
      <c r="SFF224" s="28"/>
      <c r="SFG224" s="32"/>
      <c r="SFH224" s="20"/>
      <c r="SFI224" s="18"/>
      <c r="SFJ224" s="19"/>
      <c r="SFK224" s="28"/>
      <c r="SFL224" s="32"/>
      <c r="SFM224" s="20"/>
      <c r="SFN224" s="18"/>
      <c r="SFO224" s="19"/>
      <c r="SFP224" s="28"/>
      <c r="SFQ224" s="32"/>
      <c r="SFR224" s="20"/>
      <c r="SFS224" s="18"/>
      <c r="SFT224" s="19"/>
      <c r="SFU224" s="28"/>
      <c r="SFV224" s="32"/>
      <c r="SFW224" s="20"/>
      <c r="SFX224" s="18"/>
      <c r="SFY224" s="19"/>
      <c r="SFZ224" s="28"/>
      <c r="SGA224" s="32"/>
      <c r="SGB224" s="20"/>
      <c r="SGC224" s="18"/>
      <c r="SGD224" s="19"/>
      <c r="SGE224" s="28"/>
      <c r="SGF224" s="32"/>
      <c r="SGG224" s="20"/>
      <c r="SGH224" s="18"/>
      <c r="SGI224" s="19"/>
      <c r="SGJ224" s="28"/>
      <c r="SGK224" s="32"/>
      <c r="SGL224" s="20"/>
      <c r="SGM224" s="18"/>
      <c r="SGN224" s="19"/>
      <c r="SGO224" s="28"/>
      <c r="SGP224" s="32"/>
      <c r="SGQ224" s="20"/>
      <c r="SGR224" s="18"/>
      <c r="SGS224" s="19"/>
      <c r="SGT224" s="28"/>
      <c r="SGU224" s="32"/>
      <c r="SGV224" s="20"/>
      <c r="SGW224" s="18"/>
      <c r="SGX224" s="19"/>
      <c r="SGY224" s="28"/>
      <c r="SGZ224" s="32"/>
      <c r="SHA224" s="20"/>
      <c r="SHB224" s="18"/>
      <c r="SHC224" s="19"/>
      <c r="SHD224" s="28"/>
      <c r="SHE224" s="32"/>
      <c r="SHF224" s="20"/>
      <c r="SHG224" s="18"/>
      <c r="SHH224" s="19"/>
      <c r="SHI224" s="28"/>
      <c r="SHJ224" s="32"/>
      <c r="SHK224" s="20"/>
      <c r="SHL224" s="18"/>
      <c r="SHM224" s="19"/>
      <c r="SHN224" s="28"/>
      <c r="SHO224" s="32"/>
      <c r="SHP224" s="20"/>
      <c r="SHQ224" s="18"/>
      <c r="SHR224" s="19"/>
      <c r="SHS224" s="28"/>
      <c r="SHT224" s="32"/>
      <c r="SHU224" s="20"/>
      <c r="SHV224" s="18"/>
      <c r="SHW224" s="19"/>
      <c r="SHX224" s="28"/>
      <c r="SHY224" s="32"/>
      <c r="SHZ224" s="20"/>
      <c r="SIA224" s="18"/>
      <c r="SIB224" s="19"/>
      <c r="SIC224" s="28"/>
      <c r="SID224" s="32"/>
      <c r="SIE224" s="20"/>
      <c r="SIF224" s="18"/>
      <c r="SIG224" s="19"/>
      <c r="SIH224" s="28"/>
      <c r="SII224" s="32"/>
      <c r="SIJ224" s="20"/>
      <c r="SIK224" s="18"/>
      <c r="SIL224" s="19"/>
      <c r="SIM224" s="28"/>
      <c r="SIN224" s="32"/>
      <c r="SIO224" s="20"/>
      <c r="SIP224" s="18"/>
      <c r="SIQ224" s="19"/>
      <c r="SIR224" s="28"/>
      <c r="SIS224" s="32"/>
      <c r="SIT224" s="20"/>
      <c r="SIU224" s="18"/>
      <c r="SIV224" s="19"/>
      <c r="SIW224" s="28"/>
      <c r="SIX224" s="32"/>
      <c r="SIY224" s="20"/>
      <c r="SIZ224" s="18"/>
      <c r="SJA224" s="19"/>
      <c r="SJB224" s="28"/>
      <c r="SJC224" s="32"/>
      <c r="SJD224" s="20"/>
      <c r="SJE224" s="18"/>
      <c r="SJF224" s="19"/>
      <c r="SJG224" s="28"/>
      <c r="SJH224" s="32"/>
      <c r="SJI224" s="20"/>
      <c r="SJJ224" s="18"/>
      <c r="SJK224" s="19"/>
      <c r="SJL224" s="28"/>
      <c r="SJM224" s="32"/>
      <c r="SJN224" s="20"/>
      <c r="SJO224" s="18"/>
      <c r="SJP224" s="19"/>
      <c r="SJQ224" s="28"/>
      <c r="SJR224" s="32"/>
      <c r="SJS224" s="20"/>
      <c r="SJT224" s="18"/>
      <c r="SJU224" s="19"/>
      <c r="SJV224" s="28"/>
      <c r="SJW224" s="32"/>
      <c r="SJX224" s="20"/>
      <c r="SJY224" s="18"/>
      <c r="SJZ224" s="19"/>
      <c r="SKA224" s="28"/>
      <c r="SKB224" s="32"/>
      <c r="SKC224" s="20"/>
      <c r="SKD224" s="18"/>
      <c r="SKE224" s="19"/>
      <c r="SKF224" s="28"/>
      <c r="SKG224" s="32"/>
      <c r="SKH224" s="20"/>
      <c r="SKI224" s="18"/>
      <c r="SKJ224" s="19"/>
      <c r="SKK224" s="28"/>
      <c r="SKL224" s="32"/>
      <c r="SKM224" s="20"/>
      <c r="SKN224" s="18"/>
      <c r="SKO224" s="19"/>
      <c r="SKP224" s="28"/>
      <c r="SKQ224" s="32"/>
      <c r="SKR224" s="20"/>
      <c r="SKS224" s="18"/>
      <c r="SKT224" s="19"/>
      <c r="SKU224" s="28"/>
      <c r="SKV224" s="32"/>
      <c r="SKW224" s="20"/>
      <c r="SKX224" s="18"/>
      <c r="SKY224" s="19"/>
      <c r="SKZ224" s="28"/>
      <c r="SLA224" s="32"/>
      <c r="SLB224" s="20"/>
      <c r="SLC224" s="18"/>
      <c r="SLD224" s="19"/>
      <c r="SLE224" s="28"/>
      <c r="SLF224" s="32"/>
      <c r="SLG224" s="20"/>
      <c r="SLH224" s="18"/>
      <c r="SLI224" s="19"/>
      <c r="SLJ224" s="28"/>
      <c r="SLK224" s="32"/>
      <c r="SLL224" s="20"/>
      <c r="SLM224" s="18"/>
      <c r="SLN224" s="19"/>
      <c r="SLO224" s="28"/>
      <c r="SLP224" s="32"/>
      <c r="SLQ224" s="20"/>
      <c r="SLR224" s="18"/>
      <c r="SLS224" s="19"/>
      <c r="SLT224" s="28"/>
      <c r="SLU224" s="32"/>
      <c r="SLV224" s="20"/>
      <c r="SLW224" s="18"/>
      <c r="SLX224" s="19"/>
      <c r="SLY224" s="28"/>
      <c r="SLZ224" s="32"/>
      <c r="SMA224" s="20"/>
      <c r="SMB224" s="18"/>
      <c r="SMC224" s="19"/>
      <c r="SMD224" s="28"/>
      <c r="SME224" s="32"/>
      <c r="SMF224" s="20"/>
      <c r="SMG224" s="18"/>
      <c r="SMH224" s="19"/>
      <c r="SMI224" s="28"/>
      <c r="SMJ224" s="32"/>
      <c r="SMK224" s="20"/>
      <c r="SML224" s="18"/>
      <c r="SMM224" s="19"/>
      <c r="SMN224" s="28"/>
      <c r="SMO224" s="32"/>
      <c r="SMP224" s="20"/>
      <c r="SMQ224" s="18"/>
      <c r="SMR224" s="19"/>
      <c r="SMS224" s="28"/>
      <c r="SMT224" s="32"/>
      <c r="SMU224" s="20"/>
      <c r="SMV224" s="18"/>
      <c r="SMW224" s="19"/>
      <c r="SMX224" s="28"/>
      <c r="SMY224" s="32"/>
      <c r="SMZ224" s="20"/>
      <c r="SNA224" s="18"/>
      <c r="SNB224" s="19"/>
      <c r="SNC224" s="28"/>
      <c r="SND224" s="32"/>
      <c r="SNE224" s="20"/>
      <c r="SNF224" s="18"/>
      <c r="SNG224" s="19"/>
      <c r="SNH224" s="28"/>
      <c r="SNI224" s="32"/>
      <c r="SNJ224" s="20"/>
      <c r="SNK224" s="18"/>
      <c r="SNL224" s="19"/>
      <c r="SNM224" s="28"/>
      <c r="SNN224" s="32"/>
      <c r="SNO224" s="20"/>
      <c r="SNP224" s="18"/>
      <c r="SNQ224" s="19"/>
      <c r="SNR224" s="28"/>
      <c r="SNS224" s="32"/>
      <c r="SNT224" s="20"/>
      <c r="SNU224" s="18"/>
      <c r="SNV224" s="19"/>
      <c r="SNW224" s="28"/>
      <c r="SNX224" s="32"/>
      <c r="SNY224" s="20"/>
      <c r="SNZ224" s="18"/>
      <c r="SOA224" s="19"/>
      <c r="SOB224" s="28"/>
      <c r="SOC224" s="32"/>
      <c r="SOD224" s="20"/>
      <c r="SOE224" s="18"/>
      <c r="SOF224" s="19"/>
      <c r="SOG224" s="28"/>
      <c r="SOH224" s="32"/>
      <c r="SOI224" s="20"/>
      <c r="SOJ224" s="18"/>
      <c r="SOK224" s="19"/>
      <c r="SOL224" s="28"/>
      <c r="SOM224" s="32"/>
      <c r="SON224" s="20"/>
      <c r="SOO224" s="18"/>
      <c r="SOP224" s="19"/>
      <c r="SOQ224" s="28"/>
      <c r="SOR224" s="32"/>
      <c r="SOS224" s="20"/>
      <c r="SOT224" s="18"/>
      <c r="SOU224" s="19"/>
      <c r="SOV224" s="28"/>
      <c r="SOW224" s="32"/>
      <c r="SOX224" s="20"/>
      <c r="SOY224" s="18"/>
      <c r="SOZ224" s="19"/>
      <c r="SPA224" s="28"/>
      <c r="SPB224" s="32"/>
      <c r="SPC224" s="20"/>
      <c r="SPD224" s="18"/>
      <c r="SPE224" s="19"/>
      <c r="SPF224" s="28"/>
      <c r="SPG224" s="32"/>
      <c r="SPH224" s="20"/>
      <c r="SPI224" s="18"/>
      <c r="SPJ224" s="19"/>
      <c r="SPK224" s="28"/>
      <c r="SPL224" s="32"/>
      <c r="SPM224" s="20"/>
      <c r="SPN224" s="18"/>
      <c r="SPO224" s="19"/>
      <c r="SPP224" s="28"/>
      <c r="SPQ224" s="32"/>
      <c r="SPR224" s="20"/>
      <c r="SPS224" s="18"/>
      <c r="SPT224" s="19"/>
      <c r="SPU224" s="28"/>
      <c r="SPV224" s="32"/>
      <c r="SPW224" s="20"/>
      <c r="SPX224" s="18"/>
      <c r="SPY224" s="19"/>
      <c r="SPZ224" s="28"/>
      <c r="SQA224" s="32"/>
      <c r="SQB224" s="20"/>
      <c r="SQC224" s="18"/>
      <c r="SQD224" s="19"/>
      <c r="SQE224" s="28"/>
      <c r="SQF224" s="32"/>
      <c r="SQG224" s="20"/>
      <c r="SQH224" s="18"/>
      <c r="SQI224" s="19"/>
      <c r="SQJ224" s="28"/>
      <c r="SQK224" s="32"/>
      <c r="SQL224" s="20"/>
      <c r="SQM224" s="18"/>
      <c r="SQN224" s="19"/>
      <c r="SQO224" s="28"/>
      <c r="SQP224" s="32"/>
      <c r="SQQ224" s="20"/>
      <c r="SQR224" s="18"/>
      <c r="SQS224" s="19"/>
      <c r="SQT224" s="28"/>
      <c r="SQU224" s="32"/>
      <c r="SQV224" s="20"/>
      <c r="SQW224" s="18"/>
      <c r="SQX224" s="19"/>
      <c r="SQY224" s="28"/>
      <c r="SQZ224" s="32"/>
      <c r="SRA224" s="20"/>
      <c r="SRB224" s="18"/>
      <c r="SRC224" s="19"/>
      <c r="SRD224" s="28"/>
      <c r="SRE224" s="32"/>
      <c r="SRF224" s="20"/>
      <c r="SRG224" s="18"/>
      <c r="SRH224" s="19"/>
      <c r="SRI224" s="28"/>
      <c r="SRJ224" s="32"/>
      <c r="SRK224" s="20"/>
      <c r="SRL224" s="18"/>
      <c r="SRM224" s="19"/>
      <c r="SRN224" s="28"/>
      <c r="SRO224" s="32"/>
      <c r="SRP224" s="20"/>
      <c r="SRQ224" s="18"/>
      <c r="SRR224" s="19"/>
      <c r="SRS224" s="28"/>
      <c r="SRT224" s="32"/>
      <c r="SRU224" s="20"/>
      <c r="SRV224" s="18"/>
      <c r="SRW224" s="19"/>
      <c r="SRX224" s="28"/>
      <c r="SRY224" s="32"/>
      <c r="SRZ224" s="20"/>
      <c r="SSA224" s="18"/>
      <c r="SSB224" s="19"/>
      <c r="SSC224" s="28"/>
      <c r="SSD224" s="32"/>
      <c r="SSE224" s="20"/>
      <c r="SSF224" s="18"/>
      <c r="SSG224" s="19"/>
      <c r="SSH224" s="28"/>
      <c r="SSI224" s="32"/>
      <c r="SSJ224" s="20"/>
      <c r="SSK224" s="18"/>
      <c r="SSL224" s="19"/>
      <c r="SSM224" s="28"/>
      <c r="SSN224" s="32"/>
      <c r="SSO224" s="20"/>
      <c r="SSP224" s="18"/>
      <c r="SSQ224" s="19"/>
      <c r="SSR224" s="28"/>
      <c r="SSS224" s="32"/>
      <c r="SST224" s="20"/>
      <c r="SSU224" s="18"/>
      <c r="SSV224" s="19"/>
      <c r="SSW224" s="28"/>
      <c r="SSX224" s="32"/>
      <c r="SSY224" s="20"/>
      <c r="SSZ224" s="18"/>
      <c r="STA224" s="19"/>
      <c r="STB224" s="28"/>
      <c r="STC224" s="32"/>
      <c r="STD224" s="20"/>
      <c r="STE224" s="18"/>
      <c r="STF224" s="19"/>
      <c r="STG224" s="28"/>
      <c r="STH224" s="32"/>
      <c r="STI224" s="20"/>
      <c r="STJ224" s="18"/>
      <c r="STK224" s="19"/>
      <c r="STL224" s="28"/>
      <c r="STM224" s="32"/>
      <c r="STN224" s="20"/>
      <c r="STO224" s="18"/>
      <c r="STP224" s="19"/>
      <c r="STQ224" s="28"/>
      <c r="STR224" s="32"/>
      <c r="STS224" s="20"/>
      <c r="STT224" s="18"/>
      <c r="STU224" s="19"/>
      <c r="STV224" s="28"/>
      <c r="STW224" s="32"/>
      <c r="STX224" s="20"/>
      <c r="STY224" s="18"/>
      <c r="STZ224" s="19"/>
      <c r="SUA224" s="28"/>
      <c r="SUB224" s="32"/>
      <c r="SUC224" s="20"/>
      <c r="SUD224" s="18"/>
      <c r="SUE224" s="19"/>
      <c r="SUF224" s="28"/>
      <c r="SUG224" s="32"/>
      <c r="SUH224" s="20"/>
      <c r="SUI224" s="18"/>
      <c r="SUJ224" s="19"/>
      <c r="SUK224" s="28"/>
      <c r="SUL224" s="32"/>
      <c r="SUM224" s="20"/>
      <c r="SUN224" s="18"/>
      <c r="SUO224" s="19"/>
      <c r="SUP224" s="28"/>
      <c r="SUQ224" s="32"/>
      <c r="SUR224" s="20"/>
      <c r="SUS224" s="18"/>
      <c r="SUT224" s="19"/>
      <c r="SUU224" s="28"/>
      <c r="SUV224" s="32"/>
      <c r="SUW224" s="20"/>
      <c r="SUX224" s="18"/>
      <c r="SUY224" s="19"/>
      <c r="SUZ224" s="28"/>
      <c r="SVA224" s="32"/>
      <c r="SVB224" s="20"/>
      <c r="SVC224" s="18"/>
      <c r="SVD224" s="19"/>
      <c r="SVE224" s="28"/>
      <c r="SVF224" s="32"/>
      <c r="SVG224" s="20"/>
      <c r="SVH224" s="18"/>
      <c r="SVI224" s="19"/>
      <c r="SVJ224" s="28"/>
      <c r="SVK224" s="32"/>
      <c r="SVL224" s="20"/>
      <c r="SVM224" s="18"/>
      <c r="SVN224" s="19"/>
      <c r="SVO224" s="28"/>
      <c r="SVP224" s="32"/>
      <c r="SVQ224" s="20"/>
      <c r="SVR224" s="18"/>
      <c r="SVS224" s="19"/>
      <c r="SVT224" s="28"/>
      <c r="SVU224" s="32"/>
      <c r="SVV224" s="20"/>
      <c r="SVW224" s="18"/>
      <c r="SVX224" s="19"/>
      <c r="SVY224" s="28"/>
      <c r="SVZ224" s="32"/>
      <c r="SWA224" s="20"/>
      <c r="SWB224" s="18"/>
      <c r="SWC224" s="19"/>
      <c r="SWD224" s="28"/>
      <c r="SWE224" s="32"/>
      <c r="SWF224" s="20"/>
      <c r="SWG224" s="18"/>
      <c r="SWH224" s="19"/>
      <c r="SWI224" s="28"/>
      <c r="SWJ224" s="32"/>
      <c r="SWK224" s="20"/>
      <c r="SWL224" s="18"/>
      <c r="SWM224" s="19"/>
      <c r="SWN224" s="28"/>
      <c r="SWO224" s="32"/>
      <c r="SWP224" s="20"/>
      <c r="SWQ224" s="18"/>
      <c r="SWR224" s="19"/>
      <c r="SWS224" s="28"/>
      <c r="SWT224" s="32"/>
      <c r="SWU224" s="20"/>
      <c r="SWV224" s="18"/>
      <c r="SWW224" s="19"/>
      <c r="SWX224" s="28"/>
      <c r="SWY224" s="32"/>
      <c r="SWZ224" s="20"/>
      <c r="SXA224" s="18"/>
      <c r="SXB224" s="19"/>
      <c r="SXC224" s="28"/>
      <c r="SXD224" s="32"/>
      <c r="SXE224" s="20"/>
      <c r="SXF224" s="18"/>
      <c r="SXG224" s="19"/>
      <c r="SXH224" s="28"/>
      <c r="SXI224" s="32"/>
      <c r="SXJ224" s="20"/>
      <c r="SXK224" s="18"/>
      <c r="SXL224" s="19"/>
      <c r="SXM224" s="28"/>
      <c r="SXN224" s="32"/>
      <c r="SXO224" s="20"/>
      <c r="SXP224" s="18"/>
      <c r="SXQ224" s="19"/>
      <c r="SXR224" s="28"/>
      <c r="SXS224" s="32"/>
      <c r="SXT224" s="20"/>
      <c r="SXU224" s="18"/>
      <c r="SXV224" s="19"/>
      <c r="SXW224" s="28"/>
      <c r="SXX224" s="32"/>
      <c r="SXY224" s="20"/>
      <c r="SXZ224" s="18"/>
      <c r="SYA224" s="19"/>
      <c r="SYB224" s="28"/>
      <c r="SYC224" s="32"/>
      <c r="SYD224" s="20"/>
      <c r="SYE224" s="18"/>
      <c r="SYF224" s="19"/>
      <c r="SYG224" s="28"/>
      <c r="SYH224" s="32"/>
      <c r="SYI224" s="20"/>
      <c r="SYJ224" s="18"/>
      <c r="SYK224" s="19"/>
      <c r="SYL224" s="28"/>
      <c r="SYM224" s="32"/>
      <c r="SYN224" s="20"/>
      <c r="SYO224" s="18"/>
      <c r="SYP224" s="19"/>
      <c r="SYQ224" s="28"/>
      <c r="SYR224" s="32"/>
      <c r="SYS224" s="20"/>
      <c r="SYT224" s="18"/>
      <c r="SYU224" s="19"/>
      <c r="SYV224" s="28"/>
      <c r="SYW224" s="32"/>
      <c r="SYX224" s="20"/>
      <c r="SYY224" s="18"/>
      <c r="SYZ224" s="19"/>
      <c r="SZA224" s="28"/>
      <c r="SZB224" s="32"/>
      <c r="SZC224" s="20"/>
      <c r="SZD224" s="18"/>
      <c r="SZE224" s="19"/>
      <c r="SZF224" s="28"/>
      <c r="SZG224" s="32"/>
      <c r="SZH224" s="20"/>
      <c r="SZI224" s="18"/>
      <c r="SZJ224" s="19"/>
      <c r="SZK224" s="28"/>
      <c r="SZL224" s="32"/>
      <c r="SZM224" s="20"/>
      <c r="SZN224" s="18"/>
      <c r="SZO224" s="19"/>
      <c r="SZP224" s="28"/>
      <c r="SZQ224" s="32"/>
      <c r="SZR224" s="20"/>
      <c r="SZS224" s="18"/>
      <c r="SZT224" s="19"/>
      <c r="SZU224" s="28"/>
      <c r="SZV224" s="32"/>
      <c r="SZW224" s="20"/>
      <c r="SZX224" s="18"/>
      <c r="SZY224" s="19"/>
      <c r="SZZ224" s="28"/>
      <c r="TAA224" s="32"/>
      <c r="TAB224" s="20"/>
      <c r="TAC224" s="18"/>
      <c r="TAD224" s="19"/>
      <c r="TAE224" s="28"/>
      <c r="TAF224" s="32"/>
      <c r="TAG224" s="20"/>
      <c r="TAH224" s="18"/>
      <c r="TAI224" s="19"/>
      <c r="TAJ224" s="28"/>
      <c r="TAK224" s="32"/>
      <c r="TAL224" s="20"/>
      <c r="TAM224" s="18"/>
      <c r="TAN224" s="19"/>
      <c r="TAO224" s="28"/>
      <c r="TAP224" s="32"/>
      <c r="TAQ224" s="20"/>
      <c r="TAR224" s="18"/>
      <c r="TAS224" s="19"/>
      <c r="TAT224" s="28"/>
      <c r="TAU224" s="32"/>
      <c r="TAV224" s="20"/>
      <c r="TAW224" s="18"/>
      <c r="TAX224" s="19"/>
      <c r="TAY224" s="28"/>
      <c r="TAZ224" s="32"/>
      <c r="TBA224" s="20"/>
      <c r="TBB224" s="18"/>
      <c r="TBC224" s="19"/>
      <c r="TBD224" s="28"/>
      <c r="TBE224" s="32"/>
      <c r="TBF224" s="20"/>
      <c r="TBG224" s="18"/>
      <c r="TBH224" s="19"/>
      <c r="TBI224" s="28"/>
      <c r="TBJ224" s="32"/>
      <c r="TBK224" s="20"/>
      <c r="TBL224" s="18"/>
      <c r="TBM224" s="19"/>
      <c r="TBN224" s="28"/>
      <c r="TBO224" s="32"/>
      <c r="TBP224" s="20"/>
      <c r="TBQ224" s="18"/>
      <c r="TBR224" s="19"/>
      <c r="TBS224" s="28"/>
      <c r="TBT224" s="32"/>
      <c r="TBU224" s="20"/>
      <c r="TBV224" s="18"/>
      <c r="TBW224" s="19"/>
      <c r="TBX224" s="28"/>
      <c r="TBY224" s="32"/>
      <c r="TBZ224" s="20"/>
      <c r="TCA224" s="18"/>
      <c r="TCB224" s="19"/>
      <c r="TCC224" s="28"/>
      <c r="TCD224" s="32"/>
      <c r="TCE224" s="20"/>
      <c r="TCF224" s="18"/>
      <c r="TCG224" s="19"/>
      <c r="TCH224" s="28"/>
      <c r="TCI224" s="32"/>
      <c r="TCJ224" s="20"/>
      <c r="TCK224" s="18"/>
      <c r="TCL224" s="19"/>
      <c r="TCM224" s="28"/>
      <c r="TCN224" s="32"/>
      <c r="TCO224" s="20"/>
      <c r="TCP224" s="18"/>
      <c r="TCQ224" s="19"/>
      <c r="TCR224" s="28"/>
      <c r="TCS224" s="32"/>
      <c r="TCT224" s="20"/>
      <c r="TCU224" s="18"/>
      <c r="TCV224" s="19"/>
      <c r="TCW224" s="28"/>
      <c r="TCX224" s="32"/>
      <c r="TCY224" s="20"/>
      <c r="TCZ224" s="18"/>
      <c r="TDA224" s="19"/>
      <c r="TDB224" s="28"/>
      <c r="TDC224" s="32"/>
      <c r="TDD224" s="20"/>
      <c r="TDE224" s="18"/>
      <c r="TDF224" s="19"/>
      <c r="TDG224" s="28"/>
      <c r="TDH224" s="32"/>
      <c r="TDI224" s="20"/>
      <c r="TDJ224" s="18"/>
      <c r="TDK224" s="19"/>
      <c r="TDL224" s="28"/>
      <c r="TDM224" s="32"/>
      <c r="TDN224" s="20"/>
      <c r="TDO224" s="18"/>
      <c r="TDP224" s="19"/>
      <c r="TDQ224" s="28"/>
      <c r="TDR224" s="32"/>
      <c r="TDS224" s="20"/>
      <c r="TDT224" s="18"/>
      <c r="TDU224" s="19"/>
      <c r="TDV224" s="28"/>
      <c r="TDW224" s="32"/>
      <c r="TDX224" s="20"/>
      <c r="TDY224" s="18"/>
      <c r="TDZ224" s="19"/>
      <c r="TEA224" s="28"/>
      <c r="TEB224" s="32"/>
      <c r="TEC224" s="20"/>
      <c r="TED224" s="18"/>
      <c r="TEE224" s="19"/>
      <c r="TEF224" s="28"/>
      <c r="TEG224" s="32"/>
      <c r="TEH224" s="20"/>
      <c r="TEI224" s="18"/>
      <c r="TEJ224" s="19"/>
      <c r="TEK224" s="28"/>
      <c r="TEL224" s="32"/>
      <c r="TEM224" s="20"/>
      <c r="TEN224" s="18"/>
      <c r="TEO224" s="19"/>
      <c r="TEP224" s="28"/>
      <c r="TEQ224" s="32"/>
      <c r="TER224" s="20"/>
      <c r="TES224" s="18"/>
      <c r="TET224" s="19"/>
      <c r="TEU224" s="28"/>
      <c r="TEV224" s="32"/>
      <c r="TEW224" s="20"/>
      <c r="TEX224" s="18"/>
      <c r="TEY224" s="19"/>
      <c r="TEZ224" s="28"/>
      <c r="TFA224" s="32"/>
      <c r="TFB224" s="20"/>
      <c r="TFC224" s="18"/>
      <c r="TFD224" s="19"/>
      <c r="TFE224" s="28"/>
      <c r="TFF224" s="32"/>
      <c r="TFG224" s="20"/>
      <c r="TFH224" s="18"/>
      <c r="TFI224" s="19"/>
      <c r="TFJ224" s="28"/>
      <c r="TFK224" s="32"/>
      <c r="TFL224" s="20"/>
      <c r="TFM224" s="18"/>
      <c r="TFN224" s="19"/>
      <c r="TFO224" s="28"/>
      <c r="TFP224" s="32"/>
      <c r="TFQ224" s="20"/>
      <c r="TFR224" s="18"/>
      <c r="TFS224" s="19"/>
      <c r="TFT224" s="28"/>
      <c r="TFU224" s="32"/>
      <c r="TFV224" s="20"/>
      <c r="TFW224" s="18"/>
      <c r="TFX224" s="19"/>
      <c r="TFY224" s="28"/>
      <c r="TFZ224" s="32"/>
      <c r="TGA224" s="20"/>
      <c r="TGB224" s="18"/>
      <c r="TGC224" s="19"/>
      <c r="TGD224" s="28"/>
      <c r="TGE224" s="32"/>
      <c r="TGF224" s="20"/>
      <c r="TGG224" s="18"/>
      <c r="TGH224" s="19"/>
      <c r="TGI224" s="28"/>
      <c r="TGJ224" s="32"/>
      <c r="TGK224" s="20"/>
      <c r="TGL224" s="18"/>
      <c r="TGM224" s="19"/>
      <c r="TGN224" s="28"/>
      <c r="TGO224" s="32"/>
      <c r="TGP224" s="20"/>
      <c r="TGQ224" s="18"/>
      <c r="TGR224" s="19"/>
      <c r="TGS224" s="28"/>
      <c r="TGT224" s="32"/>
      <c r="TGU224" s="20"/>
      <c r="TGV224" s="18"/>
      <c r="TGW224" s="19"/>
      <c r="TGX224" s="28"/>
      <c r="TGY224" s="32"/>
      <c r="TGZ224" s="20"/>
      <c r="THA224" s="18"/>
      <c r="THB224" s="19"/>
      <c r="THC224" s="28"/>
      <c r="THD224" s="32"/>
      <c r="THE224" s="20"/>
      <c r="THF224" s="18"/>
      <c r="THG224" s="19"/>
      <c r="THH224" s="28"/>
      <c r="THI224" s="32"/>
      <c r="THJ224" s="20"/>
      <c r="THK224" s="18"/>
      <c r="THL224" s="19"/>
      <c r="THM224" s="28"/>
      <c r="THN224" s="32"/>
      <c r="THO224" s="20"/>
      <c r="THP224" s="18"/>
      <c r="THQ224" s="19"/>
      <c r="THR224" s="28"/>
      <c r="THS224" s="32"/>
      <c r="THT224" s="20"/>
      <c r="THU224" s="18"/>
      <c r="THV224" s="19"/>
      <c r="THW224" s="28"/>
      <c r="THX224" s="32"/>
      <c r="THY224" s="20"/>
      <c r="THZ224" s="18"/>
      <c r="TIA224" s="19"/>
      <c r="TIB224" s="28"/>
      <c r="TIC224" s="32"/>
      <c r="TID224" s="20"/>
      <c r="TIE224" s="18"/>
      <c r="TIF224" s="19"/>
      <c r="TIG224" s="28"/>
      <c r="TIH224" s="32"/>
      <c r="TII224" s="20"/>
      <c r="TIJ224" s="18"/>
      <c r="TIK224" s="19"/>
      <c r="TIL224" s="28"/>
      <c r="TIM224" s="32"/>
      <c r="TIN224" s="20"/>
      <c r="TIO224" s="18"/>
      <c r="TIP224" s="19"/>
      <c r="TIQ224" s="28"/>
      <c r="TIR224" s="32"/>
      <c r="TIS224" s="20"/>
      <c r="TIT224" s="18"/>
      <c r="TIU224" s="19"/>
      <c r="TIV224" s="28"/>
      <c r="TIW224" s="32"/>
      <c r="TIX224" s="20"/>
      <c r="TIY224" s="18"/>
      <c r="TIZ224" s="19"/>
      <c r="TJA224" s="28"/>
      <c r="TJB224" s="32"/>
      <c r="TJC224" s="20"/>
      <c r="TJD224" s="18"/>
      <c r="TJE224" s="19"/>
      <c r="TJF224" s="28"/>
      <c r="TJG224" s="32"/>
      <c r="TJH224" s="20"/>
      <c r="TJI224" s="18"/>
      <c r="TJJ224" s="19"/>
      <c r="TJK224" s="28"/>
      <c r="TJL224" s="32"/>
      <c r="TJM224" s="20"/>
      <c r="TJN224" s="18"/>
      <c r="TJO224" s="19"/>
      <c r="TJP224" s="28"/>
      <c r="TJQ224" s="32"/>
      <c r="TJR224" s="20"/>
      <c r="TJS224" s="18"/>
      <c r="TJT224" s="19"/>
      <c r="TJU224" s="28"/>
      <c r="TJV224" s="32"/>
      <c r="TJW224" s="20"/>
      <c r="TJX224" s="18"/>
      <c r="TJY224" s="19"/>
      <c r="TJZ224" s="28"/>
      <c r="TKA224" s="32"/>
      <c r="TKB224" s="20"/>
      <c r="TKC224" s="18"/>
      <c r="TKD224" s="19"/>
      <c r="TKE224" s="28"/>
      <c r="TKF224" s="32"/>
      <c r="TKG224" s="20"/>
      <c r="TKH224" s="18"/>
      <c r="TKI224" s="19"/>
      <c r="TKJ224" s="28"/>
      <c r="TKK224" s="32"/>
      <c r="TKL224" s="20"/>
      <c r="TKM224" s="18"/>
      <c r="TKN224" s="19"/>
      <c r="TKO224" s="28"/>
      <c r="TKP224" s="32"/>
      <c r="TKQ224" s="20"/>
      <c r="TKR224" s="18"/>
      <c r="TKS224" s="19"/>
      <c r="TKT224" s="28"/>
      <c r="TKU224" s="32"/>
      <c r="TKV224" s="20"/>
      <c r="TKW224" s="18"/>
      <c r="TKX224" s="19"/>
      <c r="TKY224" s="28"/>
      <c r="TKZ224" s="32"/>
      <c r="TLA224" s="20"/>
      <c r="TLB224" s="18"/>
      <c r="TLC224" s="19"/>
      <c r="TLD224" s="28"/>
      <c r="TLE224" s="32"/>
      <c r="TLF224" s="20"/>
      <c r="TLG224" s="18"/>
      <c r="TLH224" s="19"/>
      <c r="TLI224" s="28"/>
      <c r="TLJ224" s="32"/>
      <c r="TLK224" s="20"/>
      <c r="TLL224" s="18"/>
      <c r="TLM224" s="19"/>
      <c r="TLN224" s="28"/>
      <c r="TLO224" s="32"/>
      <c r="TLP224" s="20"/>
      <c r="TLQ224" s="18"/>
      <c r="TLR224" s="19"/>
      <c r="TLS224" s="28"/>
      <c r="TLT224" s="32"/>
      <c r="TLU224" s="20"/>
      <c r="TLV224" s="18"/>
      <c r="TLW224" s="19"/>
      <c r="TLX224" s="28"/>
      <c r="TLY224" s="32"/>
      <c r="TLZ224" s="20"/>
      <c r="TMA224" s="18"/>
      <c r="TMB224" s="19"/>
      <c r="TMC224" s="28"/>
      <c r="TMD224" s="32"/>
      <c r="TME224" s="20"/>
      <c r="TMF224" s="18"/>
      <c r="TMG224" s="19"/>
      <c r="TMH224" s="28"/>
      <c r="TMI224" s="32"/>
      <c r="TMJ224" s="20"/>
      <c r="TMK224" s="18"/>
      <c r="TML224" s="19"/>
      <c r="TMM224" s="28"/>
      <c r="TMN224" s="32"/>
      <c r="TMO224" s="20"/>
      <c r="TMP224" s="18"/>
      <c r="TMQ224" s="19"/>
      <c r="TMR224" s="28"/>
      <c r="TMS224" s="32"/>
      <c r="TMT224" s="20"/>
      <c r="TMU224" s="18"/>
      <c r="TMV224" s="19"/>
      <c r="TMW224" s="28"/>
      <c r="TMX224" s="32"/>
      <c r="TMY224" s="20"/>
      <c r="TMZ224" s="18"/>
      <c r="TNA224" s="19"/>
      <c r="TNB224" s="28"/>
      <c r="TNC224" s="32"/>
      <c r="TND224" s="20"/>
      <c r="TNE224" s="18"/>
      <c r="TNF224" s="19"/>
      <c r="TNG224" s="28"/>
      <c r="TNH224" s="32"/>
      <c r="TNI224" s="20"/>
      <c r="TNJ224" s="18"/>
      <c r="TNK224" s="19"/>
      <c r="TNL224" s="28"/>
      <c r="TNM224" s="32"/>
      <c r="TNN224" s="20"/>
      <c r="TNO224" s="18"/>
      <c r="TNP224" s="19"/>
      <c r="TNQ224" s="28"/>
      <c r="TNR224" s="32"/>
      <c r="TNS224" s="20"/>
      <c r="TNT224" s="18"/>
      <c r="TNU224" s="19"/>
      <c r="TNV224" s="28"/>
      <c r="TNW224" s="32"/>
      <c r="TNX224" s="20"/>
      <c r="TNY224" s="18"/>
      <c r="TNZ224" s="19"/>
      <c r="TOA224" s="28"/>
      <c r="TOB224" s="32"/>
      <c r="TOC224" s="20"/>
      <c r="TOD224" s="18"/>
      <c r="TOE224" s="19"/>
      <c r="TOF224" s="28"/>
      <c r="TOG224" s="32"/>
      <c r="TOH224" s="20"/>
      <c r="TOI224" s="18"/>
      <c r="TOJ224" s="19"/>
      <c r="TOK224" s="28"/>
      <c r="TOL224" s="32"/>
      <c r="TOM224" s="20"/>
      <c r="TON224" s="18"/>
      <c r="TOO224" s="19"/>
      <c r="TOP224" s="28"/>
      <c r="TOQ224" s="32"/>
      <c r="TOR224" s="20"/>
      <c r="TOS224" s="18"/>
      <c r="TOT224" s="19"/>
      <c r="TOU224" s="28"/>
      <c r="TOV224" s="32"/>
      <c r="TOW224" s="20"/>
      <c r="TOX224" s="18"/>
      <c r="TOY224" s="19"/>
      <c r="TOZ224" s="28"/>
      <c r="TPA224" s="32"/>
      <c r="TPB224" s="20"/>
      <c r="TPC224" s="18"/>
      <c r="TPD224" s="19"/>
      <c r="TPE224" s="28"/>
      <c r="TPF224" s="32"/>
      <c r="TPG224" s="20"/>
      <c r="TPH224" s="18"/>
      <c r="TPI224" s="19"/>
      <c r="TPJ224" s="28"/>
      <c r="TPK224" s="32"/>
      <c r="TPL224" s="20"/>
      <c r="TPM224" s="18"/>
      <c r="TPN224" s="19"/>
      <c r="TPO224" s="28"/>
      <c r="TPP224" s="32"/>
      <c r="TPQ224" s="20"/>
      <c r="TPR224" s="18"/>
      <c r="TPS224" s="19"/>
      <c r="TPT224" s="28"/>
      <c r="TPU224" s="32"/>
      <c r="TPV224" s="20"/>
      <c r="TPW224" s="18"/>
      <c r="TPX224" s="19"/>
      <c r="TPY224" s="28"/>
      <c r="TPZ224" s="32"/>
      <c r="TQA224" s="20"/>
      <c r="TQB224" s="18"/>
      <c r="TQC224" s="19"/>
      <c r="TQD224" s="28"/>
      <c r="TQE224" s="32"/>
      <c r="TQF224" s="20"/>
      <c r="TQG224" s="18"/>
      <c r="TQH224" s="19"/>
      <c r="TQI224" s="28"/>
      <c r="TQJ224" s="32"/>
      <c r="TQK224" s="20"/>
      <c r="TQL224" s="18"/>
      <c r="TQM224" s="19"/>
      <c r="TQN224" s="28"/>
      <c r="TQO224" s="32"/>
      <c r="TQP224" s="20"/>
      <c r="TQQ224" s="18"/>
      <c r="TQR224" s="19"/>
      <c r="TQS224" s="28"/>
      <c r="TQT224" s="32"/>
      <c r="TQU224" s="20"/>
      <c r="TQV224" s="18"/>
      <c r="TQW224" s="19"/>
      <c r="TQX224" s="28"/>
      <c r="TQY224" s="32"/>
      <c r="TQZ224" s="20"/>
      <c r="TRA224" s="18"/>
      <c r="TRB224" s="19"/>
      <c r="TRC224" s="28"/>
      <c r="TRD224" s="32"/>
      <c r="TRE224" s="20"/>
      <c r="TRF224" s="18"/>
      <c r="TRG224" s="19"/>
      <c r="TRH224" s="28"/>
      <c r="TRI224" s="32"/>
      <c r="TRJ224" s="20"/>
      <c r="TRK224" s="18"/>
      <c r="TRL224" s="19"/>
      <c r="TRM224" s="28"/>
      <c r="TRN224" s="32"/>
      <c r="TRO224" s="20"/>
      <c r="TRP224" s="18"/>
      <c r="TRQ224" s="19"/>
      <c r="TRR224" s="28"/>
      <c r="TRS224" s="32"/>
      <c r="TRT224" s="20"/>
      <c r="TRU224" s="18"/>
      <c r="TRV224" s="19"/>
      <c r="TRW224" s="28"/>
      <c r="TRX224" s="32"/>
      <c r="TRY224" s="20"/>
      <c r="TRZ224" s="18"/>
      <c r="TSA224" s="19"/>
      <c r="TSB224" s="28"/>
      <c r="TSC224" s="32"/>
      <c r="TSD224" s="20"/>
      <c r="TSE224" s="18"/>
      <c r="TSF224" s="19"/>
      <c r="TSG224" s="28"/>
      <c r="TSH224" s="32"/>
      <c r="TSI224" s="20"/>
      <c r="TSJ224" s="18"/>
      <c r="TSK224" s="19"/>
      <c r="TSL224" s="28"/>
      <c r="TSM224" s="32"/>
      <c r="TSN224" s="20"/>
      <c r="TSO224" s="18"/>
      <c r="TSP224" s="19"/>
      <c r="TSQ224" s="28"/>
      <c r="TSR224" s="32"/>
      <c r="TSS224" s="20"/>
      <c r="TST224" s="18"/>
      <c r="TSU224" s="19"/>
      <c r="TSV224" s="28"/>
      <c r="TSW224" s="32"/>
      <c r="TSX224" s="20"/>
      <c r="TSY224" s="18"/>
      <c r="TSZ224" s="19"/>
      <c r="TTA224" s="28"/>
      <c r="TTB224" s="32"/>
      <c r="TTC224" s="20"/>
      <c r="TTD224" s="18"/>
      <c r="TTE224" s="19"/>
      <c r="TTF224" s="28"/>
      <c r="TTG224" s="32"/>
      <c r="TTH224" s="20"/>
      <c r="TTI224" s="18"/>
      <c r="TTJ224" s="19"/>
      <c r="TTK224" s="28"/>
      <c r="TTL224" s="32"/>
      <c r="TTM224" s="20"/>
      <c r="TTN224" s="18"/>
      <c r="TTO224" s="19"/>
      <c r="TTP224" s="28"/>
      <c r="TTQ224" s="32"/>
      <c r="TTR224" s="20"/>
      <c r="TTS224" s="18"/>
      <c r="TTT224" s="19"/>
      <c r="TTU224" s="28"/>
      <c r="TTV224" s="32"/>
      <c r="TTW224" s="20"/>
      <c r="TTX224" s="18"/>
      <c r="TTY224" s="19"/>
      <c r="TTZ224" s="28"/>
      <c r="TUA224" s="32"/>
      <c r="TUB224" s="20"/>
      <c r="TUC224" s="18"/>
      <c r="TUD224" s="19"/>
      <c r="TUE224" s="28"/>
      <c r="TUF224" s="32"/>
      <c r="TUG224" s="20"/>
      <c r="TUH224" s="18"/>
      <c r="TUI224" s="19"/>
      <c r="TUJ224" s="28"/>
      <c r="TUK224" s="32"/>
      <c r="TUL224" s="20"/>
      <c r="TUM224" s="18"/>
      <c r="TUN224" s="19"/>
      <c r="TUO224" s="28"/>
      <c r="TUP224" s="32"/>
      <c r="TUQ224" s="20"/>
      <c r="TUR224" s="18"/>
      <c r="TUS224" s="19"/>
      <c r="TUT224" s="28"/>
      <c r="TUU224" s="32"/>
      <c r="TUV224" s="20"/>
      <c r="TUW224" s="18"/>
      <c r="TUX224" s="19"/>
      <c r="TUY224" s="28"/>
      <c r="TUZ224" s="32"/>
      <c r="TVA224" s="20"/>
      <c r="TVB224" s="18"/>
      <c r="TVC224" s="19"/>
      <c r="TVD224" s="28"/>
      <c r="TVE224" s="32"/>
      <c r="TVF224" s="20"/>
      <c r="TVG224" s="18"/>
      <c r="TVH224" s="19"/>
      <c r="TVI224" s="28"/>
      <c r="TVJ224" s="32"/>
      <c r="TVK224" s="20"/>
      <c r="TVL224" s="18"/>
      <c r="TVM224" s="19"/>
      <c r="TVN224" s="28"/>
      <c r="TVO224" s="32"/>
      <c r="TVP224" s="20"/>
      <c r="TVQ224" s="18"/>
      <c r="TVR224" s="19"/>
      <c r="TVS224" s="28"/>
      <c r="TVT224" s="32"/>
      <c r="TVU224" s="20"/>
      <c r="TVV224" s="18"/>
      <c r="TVW224" s="19"/>
      <c r="TVX224" s="28"/>
      <c r="TVY224" s="32"/>
      <c r="TVZ224" s="20"/>
      <c r="TWA224" s="18"/>
      <c r="TWB224" s="19"/>
      <c r="TWC224" s="28"/>
      <c r="TWD224" s="32"/>
      <c r="TWE224" s="20"/>
      <c r="TWF224" s="18"/>
      <c r="TWG224" s="19"/>
      <c r="TWH224" s="28"/>
      <c r="TWI224" s="32"/>
      <c r="TWJ224" s="20"/>
      <c r="TWK224" s="18"/>
      <c r="TWL224" s="19"/>
      <c r="TWM224" s="28"/>
      <c r="TWN224" s="32"/>
      <c r="TWO224" s="20"/>
      <c r="TWP224" s="18"/>
      <c r="TWQ224" s="19"/>
      <c r="TWR224" s="28"/>
      <c r="TWS224" s="32"/>
      <c r="TWT224" s="20"/>
      <c r="TWU224" s="18"/>
      <c r="TWV224" s="19"/>
      <c r="TWW224" s="28"/>
      <c r="TWX224" s="32"/>
      <c r="TWY224" s="20"/>
      <c r="TWZ224" s="18"/>
      <c r="TXA224" s="19"/>
      <c r="TXB224" s="28"/>
      <c r="TXC224" s="32"/>
      <c r="TXD224" s="20"/>
      <c r="TXE224" s="18"/>
      <c r="TXF224" s="19"/>
      <c r="TXG224" s="28"/>
      <c r="TXH224" s="32"/>
      <c r="TXI224" s="20"/>
      <c r="TXJ224" s="18"/>
      <c r="TXK224" s="19"/>
      <c r="TXL224" s="28"/>
      <c r="TXM224" s="32"/>
      <c r="TXN224" s="20"/>
      <c r="TXO224" s="18"/>
      <c r="TXP224" s="19"/>
      <c r="TXQ224" s="28"/>
      <c r="TXR224" s="32"/>
      <c r="TXS224" s="20"/>
      <c r="TXT224" s="18"/>
      <c r="TXU224" s="19"/>
      <c r="TXV224" s="28"/>
      <c r="TXW224" s="32"/>
      <c r="TXX224" s="20"/>
      <c r="TXY224" s="18"/>
      <c r="TXZ224" s="19"/>
      <c r="TYA224" s="28"/>
      <c r="TYB224" s="32"/>
      <c r="TYC224" s="20"/>
      <c r="TYD224" s="18"/>
      <c r="TYE224" s="19"/>
      <c r="TYF224" s="28"/>
      <c r="TYG224" s="32"/>
      <c r="TYH224" s="20"/>
      <c r="TYI224" s="18"/>
      <c r="TYJ224" s="19"/>
      <c r="TYK224" s="28"/>
      <c r="TYL224" s="32"/>
      <c r="TYM224" s="20"/>
      <c r="TYN224" s="18"/>
      <c r="TYO224" s="19"/>
      <c r="TYP224" s="28"/>
      <c r="TYQ224" s="32"/>
      <c r="TYR224" s="20"/>
      <c r="TYS224" s="18"/>
      <c r="TYT224" s="19"/>
      <c r="TYU224" s="28"/>
      <c r="TYV224" s="32"/>
      <c r="TYW224" s="20"/>
      <c r="TYX224" s="18"/>
      <c r="TYY224" s="19"/>
      <c r="TYZ224" s="28"/>
      <c r="TZA224" s="32"/>
      <c r="TZB224" s="20"/>
      <c r="TZC224" s="18"/>
      <c r="TZD224" s="19"/>
      <c r="TZE224" s="28"/>
      <c r="TZF224" s="32"/>
      <c r="TZG224" s="20"/>
      <c r="TZH224" s="18"/>
      <c r="TZI224" s="19"/>
      <c r="TZJ224" s="28"/>
      <c r="TZK224" s="32"/>
      <c r="TZL224" s="20"/>
      <c r="TZM224" s="18"/>
      <c r="TZN224" s="19"/>
      <c r="TZO224" s="28"/>
      <c r="TZP224" s="32"/>
      <c r="TZQ224" s="20"/>
      <c r="TZR224" s="18"/>
      <c r="TZS224" s="19"/>
      <c r="TZT224" s="28"/>
      <c r="TZU224" s="32"/>
      <c r="TZV224" s="20"/>
      <c r="TZW224" s="18"/>
      <c r="TZX224" s="19"/>
      <c r="TZY224" s="28"/>
      <c r="TZZ224" s="32"/>
      <c r="UAA224" s="20"/>
      <c r="UAB224" s="18"/>
      <c r="UAC224" s="19"/>
      <c r="UAD224" s="28"/>
      <c r="UAE224" s="32"/>
      <c r="UAF224" s="20"/>
      <c r="UAG224" s="18"/>
      <c r="UAH224" s="19"/>
      <c r="UAI224" s="28"/>
      <c r="UAJ224" s="32"/>
      <c r="UAK224" s="20"/>
      <c r="UAL224" s="18"/>
      <c r="UAM224" s="19"/>
      <c r="UAN224" s="28"/>
      <c r="UAO224" s="32"/>
      <c r="UAP224" s="20"/>
      <c r="UAQ224" s="18"/>
      <c r="UAR224" s="19"/>
      <c r="UAS224" s="28"/>
      <c r="UAT224" s="32"/>
      <c r="UAU224" s="20"/>
      <c r="UAV224" s="18"/>
      <c r="UAW224" s="19"/>
      <c r="UAX224" s="28"/>
      <c r="UAY224" s="32"/>
      <c r="UAZ224" s="20"/>
      <c r="UBA224" s="18"/>
      <c r="UBB224" s="19"/>
      <c r="UBC224" s="28"/>
      <c r="UBD224" s="32"/>
      <c r="UBE224" s="20"/>
      <c r="UBF224" s="18"/>
      <c r="UBG224" s="19"/>
      <c r="UBH224" s="28"/>
      <c r="UBI224" s="32"/>
      <c r="UBJ224" s="20"/>
      <c r="UBK224" s="18"/>
      <c r="UBL224" s="19"/>
      <c r="UBM224" s="28"/>
      <c r="UBN224" s="32"/>
      <c r="UBO224" s="20"/>
      <c r="UBP224" s="18"/>
      <c r="UBQ224" s="19"/>
      <c r="UBR224" s="28"/>
      <c r="UBS224" s="32"/>
      <c r="UBT224" s="20"/>
      <c r="UBU224" s="18"/>
      <c r="UBV224" s="19"/>
      <c r="UBW224" s="28"/>
      <c r="UBX224" s="32"/>
      <c r="UBY224" s="20"/>
      <c r="UBZ224" s="18"/>
      <c r="UCA224" s="19"/>
      <c r="UCB224" s="28"/>
      <c r="UCC224" s="32"/>
      <c r="UCD224" s="20"/>
      <c r="UCE224" s="18"/>
      <c r="UCF224" s="19"/>
      <c r="UCG224" s="28"/>
      <c r="UCH224" s="32"/>
      <c r="UCI224" s="20"/>
      <c r="UCJ224" s="18"/>
      <c r="UCK224" s="19"/>
      <c r="UCL224" s="28"/>
      <c r="UCM224" s="32"/>
      <c r="UCN224" s="20"/>
      <c r="UCO224" s="18"/>
      <c r="UCP224" s="19"/>
      <c r="UCQ224" s="28"/>
      <c r="UCR224" s="32"/>
      <c r="UCS224" s="20"/>
      <c r="UCT224" s="18"/>
      <c r="UCU224" s="19"/>
      <c r="UCV224" s="28"/>
      <c r="UCW224" s="32"/>
      <c r="UCX224" s="20"/>
      <c r="UCY224" s="18"/>
      <c r="UCZ224" s="19"/>
      <c r="UDA224" s="28"/>
      <c r="UDB224" s="32"/>
      <c r="UDC224" s="20"/>
      <c r="UDD224" s="18"/>
      <c r="UDE224" s="19"/>
      <c r="UDF224" s="28"/>
      <c r="UDG224" s="32"/>
      <c r="UDH224" s="20"/>
      <c r="UDI224" s="18"/>
      <c r="UDJ224" s="19"/>
      <c r="UDK224" s="28"/>
      <c r="UDL224" s="32"/>
      <c r="UDM224" s="20"/>
      <c r="UDN224" s="18"/>
      <c r="UDO224" s="19"/>
      <c r="UDP224" s="28"/>
      <c r="UDQ224" s="32"/>
      <c r="UDR224" s="20"/>
      <c r="UDS224" s="18"/>
      <c r="UDT224" s="19"/>
      <c r="UDU224" s="28"/>
      <c r="UDV224" s="32"/>
      <c r="UDW224" s="20"/>
      <c r="UDX224" s="18"/>
      <c r="UDY224" s="19"/>
      <c r="UDZ224" s="28"/>
      <c r="UEA224" s="32"/>
      <c r="UEB224" s="20"/>
      <c r="UEC224" s="18"/>
      <c r="UED224" s="19"/>
      <c r="UEE224" s="28"/>
      <c r="UEF224" s="32"/>
      <c r="UEG224" s="20"/>
      <c r="UEH224" s="18"/>
      <c r="UEI224" s="19"/>
      <c r="UEJ224" s="28"/>
      <c r="UEK224" s="32"/>
      <c r="UEL224" s="20"/>
      <c r="UEM224" s="18"/>
      <c r="UEN224" s="19"/>
      <c r="UEO224" s="28"/>
      <c r="UEP224" s="32"/>
      <c r="UEQ224" s="20"/>
      <c r="UER224" s="18"/>
      <c r="UES224" s="19"/>
      <c r="UET224" s="28"/>
      <c r="UEU224" s="32"/>
      <c r="UEV224" s="20"/>
      <c r="UEW224" s="18"/>
      <c r="UEX224" s="19"/>
      <c r="UEY224" s="28"/>
      <c r="UEZ224" s="32"/>
      <c r="UFA224" s="20"/>
      <c r="UFB224" s="18"/>
      <c r="UFC224" s="19"/>
      <c r="UFD224" s="28"/>
      <c r="UFE224" s="32"/>
      <c r="UFF224" s="20"/>
      <c r="UFG224" s="18"/>
      <c r="UFH224" s="19"/>
      <c r="UFI224" s="28"/>
      <c r="UFJ224" s="32"/>
      <c r="UFK224" s="20"/>
      <c r="UFL224" s="18"/>
      <c r="UFM224" s="19"/>
      <c r="UFN224" s="28"/>
      <c r="UFO224" s="32"/>
      <c r="UFP224" s="20"/>
      <c r="UFQ224" s="18"/>
      <c r="UFR224" s="19"/>
      <c r="UFS224" s="28"/>
      <c r="UFT224" s="32"/>
      <c r="UFU224" s="20"/>
      <c r="UFV224" s="18"/>
      <c r="UFW224" s="19"/>
      <c r="UFX224" s="28"/>
      <c r="UFY224" s="32"/>
      <c r="UFZ224" s="20"/>
      <c r="UGA224" s="18"/>
      <c r="UGB224" s="19"/>
      <c r="UGC224" s="28"/>
      <c r="UGD224" s="32"/>
      <c r="UGE224" s="20"/>
      <c r="UGF224" s="18"/>
      <c r="UGG224" s="19"/>
      <c r="UGH224" s="28"/>
      <c r="UGI224" s="32"/>
      <c r="UGJ224" s="20"/>
      <c r="UGK224" s="18"/>
      <c r="UGL224" s="19"/>
      <c r="UGM224" s="28"/>
      <c r="UGN224" s="32"/>
      <c r="UGO224" s="20"/>
      <c r="UGP224" s="18"/>
      <c r="UGQ224" s="19"/>
      <c r="UGR224" s="28"/>
      <c r="UGS224" s="32"/>
      <c r="UGT224" s="20"/>
      <c r="UGU224" s="18"/>
      <c r="UGV224" s="19"/>
      <c r="UGW224" s="28"/>
      <c r="UGX224" s="32"/>
      <c r="UGY224" s="20"/>
      <c r="UGZ224" s="18"/>
      <c r="UHA224" s="19"/>
      <c r="UHB224" s="28"/>
      <c r="UHC224" s="32"/>
      <c r="UHD224" s="20"/>
      <c r="UHE224" s="18"/>
      <c r="UHF224" s="19"/>
      <c r="UHG224" s="28"/>
      <c r="UHH224" s="32"/>
      <c r="UHI224" s="20"/>
      <c r="UHJ224" s="18"/>
      <c r="UHK224" s="19"/>
      <c r="UHL224" s="28"/>
      <c r="UHM224" s="32"/>
      <c r="UHN224" s="20"/>
      <c r="UHO224" s="18"/>
      <c r="UHP224" s="19"/>
      <c r="UHQ224" s="28"/>
      <c r="UHR224" s="32"/>
      <c r="UHS224" s="20"/>
      <c r="UHT224" s="18"/>
      <c r="UHU224" s="19"/>
      <c r="UHV224" s="28"/>
      <c r="UHW224" s="32"/>
      <c r="UHX224" s="20"/>
      <c r="UHY224" s="18"/>
      <c r="UHZ224" s="19"/>
      <c r="UIA224" s="28"/>
      <c r="UIB224" s="32"/>
      <c r="UIC224" s="20"/>
      <c r="UID224" s="18"/>
      <c r="UIE224" s="19"/>
      <c r="UIF224" s="28"/>
      <c r="UIG224" s="32"/>
      <c r="UIH224" s="20"/>
      <c r="UII224" s="18"/>
      <c r="UIJ224" s="19"/>
      <c r="UIK224" s="28"/>
      <c r="UIL224" s="32"/>
      <c r="UIM224" s="20"/>
      <c r="UIN224" s="18"/>
      <c r="UIO224" s="19"/>
      <c r="UIP224" s="28"/>
      <c r="UIQ224" s="32"/>
      <c r="UIR224" s="20"/>
      <c r="UIS224" s="18"/>
      <c r="UIT224" s="19"/>
      <c r="UIU224" s="28"/>
      <c r="UIV224" s="32"/>
      <c r="UIW224" s="20"/>
      <c r="UIX224" s="18"/>
      <c r="UIY224" s="19"/>
      <c r="UIZ224" s="28"/>
      <c r="UJA224" s="32"/>
      <c r="UJB224" s="20"/>
      <c r="UJC224" s="18"/>
      <c r="UJD224" s="19"/>
      <c r="UJE224" s="28"/>
      <c r="UJF224" s="32"/>
      <c r="UJG224" s="20"/>
      <c r="UJH224" s="18"/>
      <c r="UJI224" s="19"/>
      <c r="UJJ224" s="28"/>
      <c r="UJK224" s="32"/>
      <c r="UJL224" s="20"/>
      <c r="UJM224" s="18"/>
      <c r="UJN224" s="19"/>
      <c r="UJO224" s="28"/>
      <c r="UJP224" s="32"/>
      <c r="UJQ224" s="20"/>
      <c r="UJR224" s="18"/>
      <c r="UJS224" s="19"/>
      <c r="UJT224" s="28"/>
      <c r="UJU224" s="32"/>
      <c r="UJV224" s="20"/>
      <c r="UJW224" s="18"/>
      <c r="UJX224" s="19"/>
      <c r="UJY224" s="28"/>
      <c r="UJZ224" s="32"/>
      <c r="UKA224" s="20"/>
      <c r="UKB224" s="18"/>
      <c r="UKC224" s="19"/>
      <c r="UKD224" s="28"/>
      <c r="UKE224" s="32"/>
      <c r="UKF224" s="20"/>
      <c r="UKG224" s="18"/>
      <c r="UKH224" s="19"/>
      <c r="UKI224" s="28"/>
      <c r="UKJ224" s="32"/>
      <c r="UKK224" s="20"/>
      <c r="UKL224" s="18"/>
      <c r="UKM224" s="19"/>
      <c r="UKN224" s="28"/>
      <c r="UKO224" s="32"/>
      <c r="UKP224" s="20"/>
      <c r="UKQ224" s="18"/>
      <c r="UKR224" s="19"/>
      <c r="UKS224" s="28"/>
      <c r="UKT224" s="32"/>
      <c r="UKU224" s="20"/>
      <c r="UKV224" s="18"/>
      <c r="UKW224" s="19"/>
      <c r="UKX224" s="28"/>
      <c r="UKY224" s="32"/>
      <c r="UKZ224" s="20"/>
      <c r="ULA224" s="18"/>
      <c r="ULB224" s="19"/>
      <c r="ULC224" s="28"/>
      <c r="ULD224" s="32"/>
      <c r="ULE224" s="20"/>
      <c r="ULF224" s="18"/>
      <c r="ULG224" s="19"/>
      <c r="ULH224" s="28"/>
      <c r="ULI224" s="32"/>
      <c r="ULJ224" s="20"/>
      <c r="ULK224" s="18"/>
      <c r="ULL224" s="19"/>
      <c r="ULM224" s="28"/>
      <c r="ULN224" s="32"/>
      <c r="ULO224" s="20"/>
      <c r="ULP224" s="18"/>
      <c r="ULQ224" s="19"/>
      <c r="ULR224" s="28"/>
      <c r="ULS224" s="32"/>
      <c r="ULT224" s="20"/>
      <c r="ULU224" s="18"/>
      <c r="ULV224" s="19"/>
      <c r="ULW224" s="28"/>
      <c r="ULX224" s="32"/>
      <c r="ULY224" s="20"/>
      <c r="ULZ224" s="18"/>
      <c r="UMA224" s="19"/>
      <c r="UMB224" s="28"/>
      <c r="UMC224" s="32"/>
      <c r="UMD224" s="20"/>
      <c r="UME224" s="18"/>
      <c r="UMF224" s="19"/>
      <c r="UMG224" s="28"/>
      <c r="UMH224" s="32"/>
      <c r="UMI224" s="20"/>
      <c r="UMJ224" s="18"/>
      <c r="UMK224" s="19"/>
      <c r="UML224" s="28"/>
      <c r="UMM224" s="32"/>
      <c r="UMN224" s="20"/>
      <c r="UMO224" s="18"/>
      <c r="UMP224" s="19"/>
      <c r="UMQ224" s="28"/>
      <c r="UMR224" s="32"/>
      <c r="UMS224" s="20"/>
      <c r="UMT224" s="18"/>
      <c r="UMU224" s="19"/>
      <c r="UMV224" s="28"/>
      <c r="UMW224" s="32"/>
      <c r="UMX224" s="20"/>
      <c r="UMY224" s="18"/>
      <c r="UMZ224" s="19"/>
      <c r="UNA224" s="28"/>
      <c r="UNB224" s="32"/>
      <c r="UNC224" s="20"/>
      <c r="UND224" s="18"/>
      <c r="UNE224" s="19"/>
      <c r="UNF224" s="28"/>
      <c r="UNG224" s="32"/>
      <c r="UNH224" s="20"/>
      <c r="UNI224" s="18"/>
      <c r="UNJ224" s="19"/>
      <c r="UNK224" s="28"/>
      <c r="UNL224" s="32"/>
      <c r="UNM224" s="20"/>
      <c r="UNN224" s="18"/>
      <c r="UNO224" s="19"/>
      <c r="UNP224" s="28"/>
      <c r="UNQ224" s="32"/>
      <c r="UNR224" s="20"/>
      <c r="UNS224" s="18"/>
      <c r="UNT224" s="19"/>
      <c r="UNU224" s="28"/>
      <c r="UNV224" s="32"/>
      <c r="UNW224" s="20"/>
      <c r="UNX224" s="18"/>
      <c r="UNY224" s="19"/>
      <c r="UNZ224" s="28"/>
      <c r="UOA224" s="32"/>
      <c r="UOB224" s="20"/>
      <c r="UOC224" s="18"/>
      <c r="UOD224" s="19"/>
      <c r="UOE224" s="28"/>
      <c r="UOF224" s="32"/>
      <c r="UOG224" s="20"/>
      <c r="UOH224" s="18"/>
      <c r="UOI224" s="19"/>
      <c r="UOJ224" s="28"/>
      <c r="UOK224" s="32"/>
      <c r="UOL224" s="20"/>
      <c r="UOM224" s="18"/>
      <c r="UON224" s="19"/>
      <c r="UOO224" s="28"/>
      <c r="UOP224" s="32"/>
      <c r="UOQ224" s="20"/>
      <c r="UOR224" s="18"/>
      <c r="UOS224" s="19"/>
      <c r="UOT224" s="28"/>
      <c r="UOU224" s="32"/>
      <c r="UOV224" s="20"/>
      <c r="UOW224" s="18"/>
      <c r="UOX224" s="19"/>
      <c r="UOY224" s="28"/>
      <c r="UOZ224" s="32"/>
      <c r="UPA224" s="20"/>
      <c r="UPB224" s="18"/>
      <c r="UPC224" s="19"/>
      <c r="UPD224" s="28"/>
      <c r="UPE224" s="32"/>
      <c r="UPF224" s="20"/>
      <c r="UPG224" s="18"/>
      <c r="UPH224" s="19"/>
      <c r="UPI224" s="28"/>
      <c r="UPJ224" s="32"/>
      <c r="UPK224" s="20"/>
      <c r="UPL224" s="18"/>
      <c r="UPM224" s="19"/>
      <c r="UPN224" s="28"/>
      <c r="UPO224" s="32"/>
      <c r="UPP224" s="20"/>
      <c r="UPQ224" s="18"/>
      <c r="UPR224" s="19"/>
      <c r="UPS224" s="28"/>
      <c r="UPT224" s="32"/>
      <c r="UPU224" s="20"/>
      <c r="UPV224" s="18"/>
      <c r="UPW224" s="19"/>
      <c r="UPX224" s="28"/>
      <c r="UPY224" s="32"/>
      <c r="UPZ224" s="20"/>
      <c r="UQA224" s="18"/>
      <c r="UQB224" s="19"/>
      <c r="UQC224" s="28"/>
      <c r="UQD224" s="32"/>
      <c r="UQE224" s="20"/>
      <c r="UQF224" s="18"/>
      <c r="UQG224" s="19"/>
      <c r="UQH224" s="28"/>
      <c r="UQI224" s="32"/>
      <c r="UQJ224" s="20"/>
      <c r="UQK224" s="18"/>
      <c r="UQL224" s="19"/>
      <c r="UQM224" s="28"/>
      <c r="UQN224" s="32"/>
      <c r="UQO224" s="20"/>
      <c r="UQP224" s="18"/>
      <c r="UQQ224" s="19"/>
      <c r="UQR224" s="28"/>
      <c r="UQS224" s="32"/>
      <c r="UQT224" s="20"/>
      <c r="UQU224" s="18"/>
      <c r="UQV224" s="19"/>
      <c r="UQW224" s="28"/>
      <c r="UQX224" s="32"/>
      <c r="UQY224" s="20"/>
      <c r="UQZ224" s="18"/>
      <c r="URA224" s="19"/>
      <c r="URB224" s="28"/>
      <c r="URC224" s="32"/>
      <c r="URD224" s="20"/>
      <c r="URE224" s="18"/>
      <c r="URF224" s="19"/>
      <c r="URG224" s="28"/>
      <c r="URH224" s="32"/>
      <c r="URI224" s="20"/>
      <c r="URJ224" s="18"/>
      <c r="URK224" s="19"/>
      <c r="URL224" s="28"/>
      <c r="URM224" s="32"/>
      <c r="URN224" s="20"/>
      <c r="URO224" s="18"/>
      <c r="URP224" s="19"/>
      <c r="URQ224" s="28"/>
      <c r="URR224" s="32"/>
      <c r="URS224" s="20"/>
      <c r="URT224" s="18"/>
      <c r="URU224" s="19"/>
      <c r="URV224" s="28"/>
      <c r="URW224" s="32"/>
      <c r="URX224" s="20"/>
      <c r="URY224" s="18"/>
      <c r="URZ224" s="19"/>
      <c r="USA224" s="28"/>
      <c r="USB224" s="32"/>
      <c r="USC224" s="20"/>
      <c r="USD224" s="18"/>
      <c r="USE224" s="19"/>
      <c r="USF224" s="28"/>
      <c r="USG224" s="32"/>
      <c r="USH224" s="20"/>
      <c r="USI224" s="18"/>
      <c r="USJ224" s="19"/>
      <c r="USK224" s="28"/>
      <c r="USL224" s="32"/>
      <c r="USM224" s="20"/>
      <c r="USN224" s="18"/>
      <c r="USO224" s="19"/>
      <c r="USP224" s="28"/>
      <c r="USQ224" s="32"/>
      <c r="USR224" s="20"/>
      <c r="USS224" s="18"/>
      <c r="UST224" s="19"/>
      <c r="USU224" s="28"/>
      <c r="USV224" s="32"/>
      <c r="USW224" s="20"/>
      <c r="USX224" s="18"/>
      <c r="USY224" s="19"/>
      <c r="USZ224" s="28"/>
      <c r="UTA224" s="32"/>
      <c r="UTB224" s="20"/>
      <c r="UTC224" s="18"/>
      <c r="UTD224" s="19"/>
      <c r="UTE224" s="28"/>
      <c r="UTF224" s="32"/>
      <c r="UTG224" s="20"/>
      <c r="UTH224" s="18"/>
      <c r="UTI224" s="19"/>
      <c r="UTJ224" s="28"/>
      <c r="UTK224" s="32"/>
      <c r="UTL224" s="20"/>
      <c r="UTM224" s="18"/>
      <c r="UTN224" s="19"/>
      <c r="UTO224" s="28"/>
      <c r="UTP224" s="32"/>
      <c r="UTQ224" s="20"/>
      <c r="UTR224" s="18"/>
      <c r="UTS224" s="19"/>
      <c r="UTT224" s="28"/>
      <c r="UTU224" s="32"/>
      <c r="UTV224" s="20"/>
      <c r="UTW224" s="18"/>
      <c r="UTX224" s="19"/>
      <c r="UTY224" s="28"/>
      <c r="UTZ224" s="32"/>
      <c r="UUA224" s="20"/>
      <c r="UUB224" s="18"/>
      <c r="UUC224" s="19"/>
      <c r="UUD224" s="28"/>
      <c r="UUE224" s="32"/>
      <c r="UUF224" s="20"/>
      <c r="UUG224" s="18"/>
      <c r="UUH224" s="19"/>
      <c r="UUI224" s="28"/>
      <c r="UUJ224" s="32"/>
      <c r="UUK224" s="20"/>
      <c r="UUL224" s="18"/>
      <c r="UUM224" s="19"/>
      <c r="UUN224" s="28"/>
      <c r="UUO224" s="32"/>
      <c r="UUP224" s="20"/>
      <c r="UUQ224" s="18"/>
      <c r="UUR224" s="19"/>
      <c r="UUS224" s="28"/>
      <c r="UUT224" s="32"/>
      <c r="UUU224" s="20"/>
      <c r="UUV224" s="18"/>
      <c r="UUW224" s="19"/>
      <c r="UUX224" s="28"/>
      <c r="UUY224" s="32"/>
      <c r="UUZ224" s="20"/>
      <c r="UVA224" s="18"/>
      <c r="UVB224" s="19"/>
      <c r="UVC224" s="28"/>
      <c r="UVD224" s="32"/>
      <c r="UVE224" s="20"/>
      <c r="UVF224" s="18"/>
      <c r="UVG224" s="19"/>
      <c r="UVH224" s="28"/>
      <c r="UVI224" s="32"/>
      <c r="UVJ224" s="20"/>
      <c r="UVK224" s="18"/>
      <c r="UVL224" s="19"/>
      <c r="UVM224" s="28"/>
      <c r="UVN224" s="32"/>
      <c r="UVO224" s="20"/>
      <c r="UVP224" s="18"/>
      <c r="UVQ224" s="19"/>
      <c r="UVR224" s="28"/>
      <c r="UVS224" s="32"/>
      <c r="UVT224" s="20"/>
      <c r="UVU224" s="18"/>
      <c r="UVV224" s="19"/>
      <c r="UVW224" s="28"/>
      <c r="UVX224" s="32"/>
      <c r="UVY224" s="20"/>
      <c r="UVZ224" s="18"/>
      <c r="UWA224" s="19"/>
      <c r="UWB224" s="28"/>
      <c r="UWC224" s="32"/>
      <c r="UWD224" s="20"/>
      <c r="UWE224" s="18"/>
      <c r="UWF224" s="19"/>
      <c r="UWG224" s="28"/>
      <c r="UWH224" s="32"/>
      <c r="UWI224" s="20"/>
      <c r="UWJ224" s="18"/>
      <c r="UWK224" s="19"/>
      <c r="UWL224" s="28"/>
      <c r="UWM224" s="32"/>
      <c r="UWN224" s="20"/>
      <c r="UWO224" s="18"/>
      <c r="UWP224" s="19"/>
      <c r="UWQ224" s="28"/>
      <c r="UWR224" s="32"/>
      <c r="UWS224" s="20"/>
      <c r="UWT224" s="18"/>
      <c r="UWU224" s="19"/>
      <c r="UWV224" s="28"/>
      <c r="UWW224" s="32"/>
      <c r="UWX224" s="20"/>
      <c r="UWY224" s="18"/>
      <c r="UWZ224" s="19"/>
      <c r="UXA224" s="28"/>
      <c r="UXB224" s="32"/>
      <c r="UXC224" s="20"/>
      <c r="UXD224" s="18"/>
      <c r="UXE224" s="19"/>
      <c r="UXF224" s="28"/>
      <c r="UXG224" s="32"/>
      <c r="UXH224" s="20"/>
      <c r="UXI224" s="18"/>
      <c r="UXJ224" s="19"/>
      <c r="UXK224" s="28"/>
      <c r="UXL224" s="32"/>
      <c r="UXM224" s="20"/>
      <c r="UXN224" s="18"/>
      <c r="UXO224" s="19"/>
      <c r="UXP224" s="28"/>
      <c r="UXQ224" s="32"/>
      <c r="UXR224" s="20"/>
      <c r="UXS224" s="18"/>
      <c r="UXT224" s="19"/>
      <c r="UXU224" s="28"/>
      <c r="UXV224" s="32"/>
      <c r="UXW224" s="20"/>
      <c r="UXX224" s="18"/>
      <c r="UXY224" s="19"/>
      <c r="UXZ224" s="28"/>
      <c r="UYA224" s="32"/>
      <c r="UYB224" s="20"/>
      <c r="UYC224" s="18"/>
      <c r="UYD224" s="19"/>
      <c r="UYE224" s="28"/>
      <c r="UYF224" s="32"/>
      <c r="UYG224" s="20"/>
      <c r="UYH224" s="18"/>
      <c r="UYI224" s="19"/>
      <c r="UYJ224" s="28"/>
      <c r="UYK224" s="32"/>
      <c r="UYL224" s="20"/>
      <c r="UYM224" s="18"/>
      <c r="UYN224" s="19"/>
      <c r="UYO224" s="28"/>
      <c r="UYP224" s="32"/>
      <c r="UYQ224" s="20"/>
      <c r="UYR224" s="18"/>
      <c r="UYS224" s="19"/>
      <c r="UYT224" s="28"/>
      <c r="UYU224" s="32"/>
      <c r="UYV224" s="20"/>
      <c r="UYW224" s="18"/>
      <c r="UYX224" s="19"/>
      <c r="UYY224" s="28"/>
      <c r="UYZ224" s="32"/>
      <c r="UZA224" s="20"/>
      <c r="UZB224" s="18"/>
      <c r="UZC224" s="19"/>
      <c r="UZD224" s="28"/>
      <c r="UZE224" s="32"/>
      <c r="UZF224" s="20"/>
      <c r="UZG224" s="18"/>
      <c r="UZH224" s="19"/>
      <c r="UZI224" s="28"/>
      <c r="UZJ224" s="32"/>
      <c r="UZK224" s="20"/>
      <c r="UZL224" s="18"/>
      <c r="UZM224" s="19"/>
      <c r="UZN224" s="28"/>
      <c r="UZO224" s="32"/>
      <c r="UZP224" s="20"/>
      <c r="UZQ224" s="18"/>
      <c r="UZR224" s="19"/>
      <c r="UZS224" s="28"/>
      <c r="UZT224" s="32"/>
      <c r="UZU224" s="20"/>
      <c r="UZV224" s="18"/>
      <c r="UZW224" s="19"/>
      <c r="UZX224" s="28"/>
      <c r="UZY224" s="32"/>
      <c r="UZZ224" s="20"/>
      <c r="VAA224" s="18"/>
      <c r="VAB224" s="19"/>
      <c r="VAC224" s="28"/>
      <c r="VAD224" s="32"/>
      <c r="VAE224" s="20"/>
      <c r="VAF224" s="18"/>
      <c r="VAG224" s="19"/>
      <c r="VAH224" s="28"/>
      <c r="VAI224" s="32"/>
      <c r="VAJ224" s="20"/>
      <c r="VAK224" s="18"/>
      <c r="VAL224" s="19"/>
      <c r="VAM224" s="28"/>
      <c r="VAN224" s="32"/>
      <c r="VAO224" s="20"/>
      <c r="VAP224" s="18"/>
      <c r="VAQ224" s="19"/>
      <c r="VAR224" s="28"/>
      <c r="VAS224" s="32"/>
      <c r="VAT224" s="20"/>
      <c r="VAU224" s="18"/>
      <c r="VAV224" s="19"/>
      <c r="VAW224" s="28"/>
      <c r="VAX224" s="32"/>
      <c r="VAY224" s="20"/>
      <c r="VAZ224" s="18"/>
      <c r="VBA224" s="19"/>
      <c r="VBB224" s="28"/>
      <c r="VBC224" s="32"/>
      <c r="VBD224" s="20"/>
      <c r="VBE224" s="18"/>
      <c r="VBF224" s="19"/>
      <c r="VBG224" s="28"/>
      <c r="VBH224" s="32"/>
      <c r="VBI224" s="20"/>
      <c r="VBJ224" s="18"/>
      <c r="VBK224" s="19"/>
      <c r="VBL224" s="28"/>
      <c r="VBM224" s="32"/>
      <c r="VBN224" s="20"/>
      <c r="VBO224" s="18"/>
      <c r="VBP224" s="19"/>
      <c r="VBQ224" s="28"/>
      <c r="VBR224" s="32"/>
      <c r="VBS224" s="20"/>
      <c r="VBT224" s="18"/>
      <c r="VBU224" s="19"/>
      <c r="VBV224" s="28"/>
      <c r="VBW224" s="32"/>
      <c r="VBX224" s="20"/>
      <c r="VBY224" s="18"/>
      <c r="VBZ224" s="19"/>
      <c r="VCA224" s="28"/>
      <c r="VCB224" s="32"/>
      <c r="VCC224" s="20"/>
      <c r="VCD224" s="18"/>
      <c r="VCE224" s="19"/>
      <c r="VCF224" s="28"/>
      <c r="VCG224" s="32"/>
      <c r="VCH224" s="20"/>
      <c r="VCI224" s="18"/>
      <c r="VCJ224" s="19"/>
      <c r="VCK224" s="28"/>
      <c r="VCL224" s="32"/>
      <c r="VCM224" s="20"/>
      <c r="VCN224" s="18"/>
      <c r="VCO224" s="19"/>
      <c r="VCP224" s="28"/>
      <c r="VCQ224" s="32"/>
      <c r="VCR224" s="20"/>
      <c r="VCS224" s="18"/>
      <c r="VCT224" s="19"/>
      <c r="VCU224" s="28"/>
      <c r="VCV224" s="32"/>
      <c r="VCW224" s="20"/>
      <c r="VCX224" s="18"/>
      <c r="VCY224" s="19"/>
      <c r="VCZ224" s="28"/>
      <c r="VDA224" s="32"/>
      <c r="VDB224" s="20"/>
      <c r="VDC224" s="18"/>
      <c r="VDD224" s="19"/>
      <c r="VDE224" s="28"/>
      <c r="VDF224" s="32"/>
      <c r="VDG224" s="20"/>
      <c r="VDH224" s="18"/>
      <c r="VDI224" s="19"/>
      <c r="VDJ224" s="28"/>
      <c r="VDK224" s="32"/>
      <c r="VDL224" s="20"/>
      <c r="VDM224" s="18"/>
      <c r="VDN224" s="19"/>
      <c r="VDO224" s="28"/>
      <c r="VDP224" s="32"/>
      <c r="VDQ224" s="20"/>
      <c r="VDR224" s="18"/>
      <c r="VDS224" s="19"/>
      <c r="VDT224" s="28"/>
      <c r="VDU224" s="32"/>
      <c r="VDV224" s="20"/>
      <c r="VDW224" s="18"/>
      <c r="VDX224" s="19"/>
      <c r="VDY224" s="28"/>
      <c r="VDZ224" s="32"/>
      <c r="VEA224" s="20"/>
      <c r="VEB224" s="18"/>
      <c r="VEC224" s="19"/>
      <c r="VED224" s="28"/>
      <c r="VEE224" s="32"/>
      <c r="VEF224" s="20"/>
      <c r="VEG224" s="18"/>
      <c r="VEH224" s="19"/>
      <c r="VEI224" s="28"/>
      <c r="VEJ224" s="32"/>
      <c r="VEK224" s="20"/>
      <c r="VEL224" s="18"/>
      <c r="VEM224" s="19"/>
      <c r="VEN224" s="28"/>
      <c r="VEO224" s="32"/>
      <c r="VEP224" s="20"/>
      <c r="VEQ224" s="18"/>
      <c r="VER224" s="19"/>
      <c r="VES224" s="28"/>
      <c r="VET224" s="32"/>
      <c r="VEU224" s="20"/>
      <c r="VEV224" s="18"/>
      <c r="VEW224" s="19"/>
      <c r="VEX224" s="28"/>
      <c r="VEY224" s="32"/>
      <c r="VEZ224" s="20"/>
      <c r="VFA224" s="18"/>
      <c r="VFB224" s="19"/>
      <c r="VFC224" s="28"/>
      <c r="VFD224" s="32"/>
      <c r="VFE224" s="20"/>
      <c r="VFF224" s="18"/>
      <c r="VFG224" s="19"/>
      <c r="VFH224" s="28"/>
      <c r="VFI224" s="32"/>
      <c r="VFJ224" s="20"/>
      <c r="VFK224" s="18"/>
      <c r="VFL224" s="19"/>
      <c r="VFM224" s="28"/>
      <c r="VFN224" s="32"/>
      <c r="VFO224" s="20"/>
      <c r="VFP224" s="18"/>
      <c r="VFQ224" s="19"/>
      <c r="VFR224" s="28"/>
      <c r="VFS224" s="32"/>
      <c r="VFT224" s="20"/>
      <c r="VFU224" s="18"/>
      <c r="VFV224" s="19"/>
      <c r="VFW224" s="28"/>
      <c r="VFX224" s="32"/>
      <c r="VFY224" s="20"/>
      <c r="VFZ224" s="18"/>
      <c r="VGA224" s="19"/>
      <c r="VGB224" s="28"/>
      <c r="VGC224" s="32"/>
      <c r="VGD224" s="20"/>
      <c r="VGE224" s="18"/>
      <c r="VGF224" s="19"/>
      <c r="VGG224" s="28"/>
      <c r="VGH224" s="32"/>
      <c r="VGI224" s="20"/>
      <c r="VGJ224" s="18"/>
      <c r="VGK224" s="19"/>
      <c r="VGL224" s="28"/>
      <c r="VGM224" s="32"/>
      <c r="VGN224" s="20"/>
      <c r="VGO224" s="18"/>
      <c r="VGP224" s="19"/>
      <c r="VGQ224" s="28"/>
      <c r="VGR224" s="32"/>
      <c r="VGS224" s="20"/>
      <c r="VGT224" s="18"/>
      <c r="VGU224" s="19"/>
      <c r="VGV224" s="28"/>
      <c r="VGW224" s="32"/>
      <c r="VGX224" s="20"/>
      <c r="VGY224" s="18"/>
      <c r="VGZ224" s="19"/>
      <c r="VHA224" s="28"/>
      <c r="VHB224" s="32"/>
      <c r="VHC224" s="20"/>
      <c r="VHD224" s="18"/>
      <c r="VHE224" s="19"/>
      <c r="VHF224" s="28"/>
      <c r="VHG224" s="32"/>
      <c r="VHH224" s="20"/>
      <c r="VHI224" s="18"/>
      <c r="VHJ224" s="19"/>
      <c r="VHK224" s="28"/>
      <c r="VHL224" s="32"/>
      <c r="VHM224" s="20"/>
      <c r="VHN224" s="18"/>
      <c r="VHO224" s="19"/>
      <c r="VHP224" s="28"/>
      <c r="VHQ224" s="32"/>
      <c r="VHR224" s="20"/>
      <c r="VHS224" s="18"/>
      <c r="VHT224" s="19"/>
      <c r="VHU224" s="28"/>
      <c r="VHV224" s="32"/>
      <c r="VHW224" s="20"/>
      <c r="VHX224" s="18"/>
      <c r="VHY224" s="19"/>
      <c r="VHZ224" s="28"/>
      <c r="VIA224" s="32"/>
      <c r="VIB224" s="20"/>
      <c r="VIC224" s="18"/>
      <c r="VID224" s="19"/>
      <c r="VIE224" s="28"/>
      <c r="VIF224" s="32"/>
      <c r="VIG224" s="20"/>
      <c r="VIH224" s="18"/>
      <c r="VII224" s="19"/>
      <c r="VIJ224" s="28"/>
      <c r="VIK224" s="32"/>
      <c r="VIL224" s="20"/>
      <c r="VIM224" s="18"/>
      <c r="VIN224" s="19"/>
      <c r="VIO224" s="28"/>
      <c r="VIP224" s="32"/>
      <c r="VIQ224" s="20"/>
      <c r="VIR224" s="18"/>
      <c r="VIS224" s="19"/>
      <c r="VIT224" s="28"/>
      <c r="VIU224" s="32"/>
      <c r="VIV224" s="20"/>
      <c r="VIW224" s="18"/>
      <c r="VIX224" s="19"/>
      <c r="VIY224" s="28"/>
      <c r="VIZ224" s="32"/>
      <c r="VJA224" s="20"/>
      <c r="VJB224" s="18"/>
      <c r="VJC224" s="19"/>
      <c r="VJD224" s="28"/>
      <c r="VJE224" s="32"/>
      <c r="VJF224" s="20"/>
      <c r="VJG224" s="18"/>
      <c r="VJH224" s="19"/>
      <c r="VJI224" s="28"/>
      <c r="VJJ224" s="32"/>
      <c r="VJK224" s="20"/>
      <c r="VJL224" s="18"/>
      <c r="VJM224" s="19"/>
      <c r="VJN224" s="28"/>
      <c r="VJO224" s="32"/>
      <c r="VJP224" s="20"/>
      <c r="VJQ224" s="18"/>
      <c r="VJR224" s="19"/>
      <c r="VJS224" s="28"/>
      <c r="VJT224" s="32"/>
      <c r="VJU224" s="20"/>
      <c r="VJV224" s="18"/>
      <c r="VJW224" s="19"/>
      <c r="VJX224" s="28"/>
      <c r="VJY224" s="32"/>
      <c r="VJZ224" s="20"/>
      <c r="VKA224" s="18"/>
      <c r="VKB224" s="19"/>
      <c r="VKC224" s="28"/>
      <c r="VKD224" s="32"/>
      <c r="VKE224" s="20"/>
      <c r="VKF224" s="18"/>
      <c r="VKG224" s="19"/>
      <c r="VKH224" s="28"/>
      <c r="VKI224" s="32"/>
      <c r="VKJ224" s="20"/>
      <c r="VKK224" s="18"/>
      <c r="VKL224" s="19"/>
      <c r="VKM224" s="28"/>
      <c r="VKN224" s="32"/>
      <c r="VKO224" s="20"/>
      <c r="VKP224" s="18"/>
      <c r="VKQ224" s="19"/>
      <c r="VKR224" s="28"/>
      <c r="VKS224" s="32"/>
      <c r="VKT224" s="20"/>
      <c r="VKU224" s="18"/>
      <c r="VKV224" s="19"/>
      <c r="VKW224" s="28"/>
      <c r="VKX224" s="32"/>
      <c r="VKY224" s="20"/>
      <c r="VKZ224" s="18"/>
      <c r="VLA224" s="19"/>
      <c r="VLB224" s="28"/>
      <c r="VLC224" s="32"/>
      <c r="VLD224" s="20"/>
      <c r="VLE224" s="18"/>
      <c r="VLF224" s="19"/>
      <c r="VLG224" s="28"/>
      <c r="VLH224" s="32"/>
      <c r="VLI224" s="20"/>
      <c r="VLJ224" s="18"/>
      <c r="VLK224" s="19"/>
      <c r="VLL224" s="28"/>
      <c r="VLM224" s="32"/>
      <c r="VLN224" s="20"/>
      <c r="VLO224" s="18"/>
      <c r="VLP224" s="19"/>
      <c r="VLQ224" s="28"/>
      <c r="VLR224" s="32"/>
      <c r="VLS224" s="20"/>
      <c r="VLT224" s="18"/>
      <c r="VLU224" s="19"/>
      <c r="VLV224" s="28"/>
      <c r="VLW224" s="32"/>
      <c r="VLX224" s="20"/>
      <c r="VLY224" s="18"/>
      <c r="VLZ224" s="19"/>
      <c r="VMA224" s="28"/>
      <c r="VMB224" s="32"/>
      <c r="VMC224" s="20"/>
      <c r="VMD224" s="18"/>
      <c r="VME224" s="19"/>
      <c r="VMF224" s="28"/>
      <c r="VMG224" s="32"/>
      <c r="VMH224" s="20"/>
      <c r="VMI224" s="18"/>
      <c r="VMJ224" s="19"/>
      <c r="VMK224" s="28"/>
      <c r="VML224" s="32"/>
      <c r="VMM224" s="20"/>
      <c r="VMN224" s="18"/>
      <c r="VMO224" s="19"/>
      <c r="VMP224" s="28"/>
      <c r="VMQ224" s="32"/>
      <c r="VMR224" s="20"/>
      <c r="VMS224" s="18"/>
      <c r="VMT224" s="19"/>
      <c r="VMU224" s="28"/>
      <c r="VMV224" s="32"/>
      <c r="VMW224" s="20"/>
      <c r="VMX224" s="18"/>
      <c r="VMY224" s="19"/>
      <c r="VMZ224" s="28"/>
      <c r="VNA224" s="32"/>
      <c r="VNB224" s="20"/>
      <c r="VNC224" s="18"/>
      <c r="VND224" s="19"/>
      <c r="VNE224" s="28"/>
      <c r="VNF224" s="32"/>
      <c r="VNG224" s="20"/>
      <c r="VNH224" s="18"/>
      <c r="VNI224" s="19"/>
      <c r="VNJ224" s="28"/>
      <c r="VNK224" s="32"/>
      <c r="VNL224" s="20"/>
      <c r="VNM224" s="18"/>
      <c r="VNN224" s="19"/>
      <c r="VNO224" s="28"/>
      <c r="VNP224" s="32"/>
      <c r="VNQ224" s="20"/>
      <c r="VNR224" s="18"/>
      <c r="VNS224" s="19"/>
      <c r="VNT224" s="28"/>
      <c r="VNU224" s="32"/>
      <c r="VNV224" s="20"/>
      <c r="VNW224" s="18"/>
      <c r="VNX224" s="19"/>
      <c r="VNY224" s="28"/>
      <c r="VNZ224" s="32"/>
      <c r="VOA224" s="20"/>
      <c r="VOB224" s="18"/>
      <c r="VOC224" s="19"/>
      <c r="VOD224" s="28"/>
      <c r="VOE224" s="32"/>
      <c r="VOF224" s="20"/>
      <c r="VOG224" s="18"/>
      <c r="VOH224" s="19"/>
      <c r="VOI224" s="28"/>
      <c r="VOJ224" s="32"/>
      <c r="VOK224" s="20"/>
      <c r="VOL224" s="18"/>
      <c r="VOM224" s="19"/>
      <c r="VON224" s="28"/>
      <c r="VOO224" s="32"/>
      <c r="VOP224" s="20"/>
      <c r="VOQ224" s="18"/>
      <c r="VOR224" s="19"/>
      <c r="VOS224" s="28"/>
      <c r="VOT224" s="32"/>
      <c r="VOU224" s="20"/>
      <c r="VOV224" s="18"/>
      <c r="VOW224" s="19"/>
      <c r="VOX224" s="28"/>
      <c r="VOY224" s="32"/>
      <c r="VOZ224" s="20"/>
      <c r="VPA224" s="18"/>
      <c r="VPB224" s="19"/>
      <c r="VPC224" s="28"/>
      <c r="VPD224" s="32"/>
      <c r="VPE224" s="20"/>
      <c r="VPF224" s="18"/>
      <c r="VPG224" s="19"/>
      <c r="VPH224" s="28"/>
      <c r="VPI224" s="32"/>
      <c r="VPJ224" s="20"/>
      <c r="VPK224" s="18"/>
      <c r="VPL224" s="19"/>
      <c r="VPM224" s="28"/>
      <c r="VPN224" s="32"/>
      <c r="VPO224" s="20"/>
      <c r="VPP224" s="18"/>
      <c r="VPQ224" s="19"/>
      <c r="VPR224" s="28"/>
      <c r="VPS224" s="32"/>
      <c r="VPT224" s="20"/>
      <c r="VPU224" s="18"/>
      <c r="VPV224" s="19"/>
      <c r="VPW224" s="28"/>
      <c r="VPX224" s="32"/>
      <c r="VPY224" s="20"/>
      <c r="VPZ224" s="18"/>
      <c r="VQA224" s="19"/>
      <c r="VQB224" s="28"/>
      <c r="VQC224" s="32"/>
      <c r="VQD224" s="20"/>
      <c r="VQE224" s="18"/>
      <c r="VQF224" s="19"/>
      <c r="VQG224" s="28"/>
      <c r="VQH224" s="32"/>
      <c r="VQI224" s="20"/>
      <c r="VQJ224" s="18"/>
      <c r="VQK224" s="19"/>
      <c r="VQL224" s="28"/>
      <c r="VQM224" s="32"/>
      <c r="VQN224" s="20"/>
      <c r="VQO224" s="18"/>
      <c r="VQP224" s="19"/>
      <c r="VQQ224" s="28"/>
      <c r="VQR224" s="32"/>
      <c r="VQS224" s="20"/>
      <c r="VQT224" s="18"/>
      <c r="VQU224" s="19"/>
      <c r="VQV224" s="28"/>
      <c r="VQW224" s="32"/>
      <c r="VQX224" s="20"/>
      <c r="VQY224" s="18"/>
      <c r="VQZ224" s="19"/>
      <c r="VRA224" s="28"/>
      <c r="VRB224" s="32"/>
      <c r="VRC224" s="20"/>
      <c r="VRD224" s="18"/>
      <c r="VRE224" s="19"/>
      <c r="VRF224" s="28"/>
      <c r="VRG224" s="32"/>
      <c r="VRH224" s="20"/>
      <c r="VRI224" s="18"/>
      <c r="VRJ224" s="19"/>
      <c r="VRK224" s="28"/>
      <c r="VRL224" s="32"/>
      <c r="VRM224" s="20"/>
      <c r="VRN224" s="18"/>
      <c r="VRO224" s="19"/>
      <c r="VRP224" s="28"/>
      <c r="VRQ224" s="32"/>
      <c r="VRR224" s="20"/>
      <c r="VRS224" s="18"/>
      <c r="VRT224" s="19"/>
      <c r="VRU224" s="28"/>
      <c r="VRV224" s="32"/>
      <c r="VRW224" s="20"/>
      <c r="VRX224" s="18"/>
      <c r="VRY224" s="19"/>
      <c r="VRZ224" s="28"/>
      <c r="VSA224" s="32"/>
      <c r="VSB224" s="20"/>
      <c r="VSC224" s="18"/>
      <c r="VSD224" s="19"/>
      <c r="VSE224" s="28"/>
      <c r="VSF224" s="32"/>
      <c r="VSG224" s="20"/>
      <c r="VSH224" s="18"/>
      <c r="VSI224" s="19"/>
      <c r="VSJ224" s="28"/>
      <c r="VSK224" s="32"/>
      <c r="VSL224" s="20"/>
      <c r="VSM224" s="18"/>
      <c r="VSN224" s="19"/>
      <c r="VSO224" s="28"/>
      <c r="VSP224" s="32"/>
      <c r="VSQ224" s="20"/>
      <c r="VSR224" s="18"/>
      <c r="VSS224" s="19"/>
      <c r="VST224" s="28"/>
      <c r="VSU224" s="32"/>
      <c r="VSV224" s="20"/>
      <c r="VSW224" s="18"/>
      <c r="VSX224" s="19"/>
      <c r="VSY224" s="28"/>
      <c r="VSZ224" s="32"/>
      <c r="VTA224" s="20"/>
      <c r="VTB224" s="18"/>
      <c r="VTC224" s="19"/>
      <c r="VTD224" s="28"/>
      <c r="VTE224" s="32"/>
      <c r="VTF224" s="20"/>
      <c r="VTG224" s="18"/>
      <c r="VTH224" s="19"/>
      <c r="VTI224" s="28"/>
      <c r="VTJ224" s="32"/>
      <c r="VTK224" s="20"/>
      <c r="VTL224" s="18"/>
      <c r="VTM224" s="19"/>
      <c r="VTN224" s="28"/>
      <c r="VTO224" s="32"/>
      <c r="VTP224" s="20"/>
      <c r="VTQ224" s="18"/>
      <c r="VTR224" s="19"/>
      <c r="VTS224" s="28"/>
      <c r="VTT224" s="32"/>
      <c r="VTU224" s="20"/>
      <c r="VTV224" s="18"/>
      <c r="VTW224" s="19"/>
      <c r="VTX224" s="28"/>
      <c r="VTY224" s="32"/>
      <c r="VTZ224" s="20"/>
      <c r="VUA224" s="18"/>
      <c r="VUB224" s="19"/>
      <c r="VUC224" s="28"/>
      <c r="VUD224" s="32"/>
      <c r="VUE224" s="20"/>
      <c r="VUF224" s="18"/>
      <c r="VUG224" s="19"/>
      <c r="VUH224" s="28"/>
      <c r="VUI224" s="32"/>
      <c r="VUJ224" s="20"/>
      <c r="VUK224" s="18"/>
      <c r="VUL224" s="19"/>
      <c r="VUM224" s="28"/>
      <c r="VUN224" s="32"/>
      <c r="VUO224" s="20"/>
      <c r="VUP224" s="18"/>
      <c r="VUQ224" s="19"/>
      <c r="VUR224" s="28"/>
      <c r="VUS224" s="32"/>
      <c r="VUT224" s="20"/>
      <c r="VUU224" s="18"/>
      <c r="VUV224" s="19"/>
      <c r="VUW224" s="28"/>
      <c r="VUX224" s="32"/>
      <c r="VUY224" s="20"/>
      <c r="VUZ224" s="18"/>
      <c r="VVA224" s="19"/>
      <c r="VVB224" s="28"/>
      <c r="VVC224" s="32"/>
      <c r="VVD224" s="20"/>
      <c r="VVE224" s="18"/>
      <c r="VVF224" s="19"/>
      <c r="VVG224" s="28"/>
      <c r="VVH224" s="32"/>
      <c r="VVI224" s="20"/>
      <c r="VVJ224" s="18"/>
      <c r="VVK224" s="19"/>
      <c r="VVL224" s="28"/>
      <c r="VVM224" s="32"/>
      <c r="VVN224" s="20"/>
      <c r="VVO224" s="18"/>
      <c r="VVP224" s="19"/>
      <c r="VVQ224" s="28"/>
      <c r="VVR224" s="32"/>
      <c r="VVS224" s="20"/>
      <c r="VVT224" s="18"/>
      <c r="VVU224" s="19"/>
      <c r="VVV224" s="28"/>
      <c r="VVW224" s="32"/>
      <c r="VVX224" s="20"/>
      <c r="VVY224" s="18"/>
      <c r="VVZ224" s="19"/>
      <c r="VWA224" s="28"/>
      <c r="VWB224" s="32"/>
      <c r="VWC224" s="20"/>
      <c r="VWD224" s="18"/>
      <c r="VWE224" s="19"/>
      <c r="VWF224" s="28"/>
      <c r="VWG224" s="32"/>
      <c r="VWH224" s="20"/>
      <c r="VWI224" s="18"/>
      <c r="VWJ224" s="19"/>
      <c r="VWK224" s="28"/>
      <c r="VWL224" s="32"/>
      <c r="VWM224" s="20"/>
      <c r="VWN224" s="18"/>
      <c r="VWO224" s="19"/>
      <c r="VWP224" s="28"/>
      <c r="VWQ224" s="32"/>
      <c r="VWR224" s="20"/>
      <c r="VWS224" s="18"/>
      <c r="VWT224" s="19"/>
      <c r="VWU224" s="28"/>
      <c r="VWV224" s="32"/>
      <c r="VWW224" s="20"/>
      <c r="VWX224" s="18"/>
      <c r="VWY224" s="19"/>
      <c r="VWZ224" s="28"/>
      <c r="VXA224" s="32"/>
      <c r="VXB224" s="20"/>
      <c r="VXC224" s="18"/>
      <c r="VXD224" s="19"/>
      <c r="VXE224" s="28"/>
      <c r="VXF224" s="32"/>
      <c r="VXG224" s="20"/>
      <c r="VXH224" s="18"/>
      <c r="VXI224" s="19"/>
      <c r="VXJ224" s="28"/>
      <c r="VXK224" s="32"/>
      <c r="VXL224" s="20"/>
      <c r="VXM224" s="18"/>
      <c r="VXN224" s="19"/>
      <c r="VXO224" s="28"/>
      <c r="VXP224" s="32"/>
      <c r="VXQ224" s="20"/>
      <c r="VXR224" s="18"/>
      <c r="VXS224" s="19"/>
      <c r="VXT224" s="28"/>
      <c r="VXU224" s="32"/>
      <c r="VXV224" s="20"/>
      <c r="VXW224" s="18"/>
      <c r="VXX224" s="19"/>
      <c r="VXY224" s="28"/>
      <c r="VXZ224" s="32"/>
      <c r="VYA224" s="20"/>
      <c r="VYB224" s="18"/>
      <c r="VYC224" s="19"/>
      <c r="VYD224" s="28"/>
      <c r="VYE224" s="32"/>
      <c r="VYF224" s="20"/>
      <c r="VYG224" s="18"/>
      <c r="VYH224" s="19"/>
      <c r="VYI224" s="28"/>
      <c r="VYJ224" s="32"/>
      <c r="VYK224" s="20"/>
      <c r="VYL224" s="18"/>
      <c r="VYM224" s="19"/>
      <c r="VYN224" s="28"/>
      <c r="VYO224" s="32"/>
      <c r="VYP224" s="20"/>
      <c r="VYQ224" s="18"/>
      <c r="VYR224" s="19"/>
      <c r="VYS224" s="28"/>
      <c r="VYT224" s="32"/>
      <c r="VYU224" s="20"/>
      <c r="VYV224" s="18"/>
      <c r="VYW224" s="19"/>
      <c r="VYX224" s="28"/>
      <c r="VYY224" s="32"/>
      <c r="VYZ224" s="20"/>
      <c r="VZA224" s="18"/>
      <c r="VZB224" s="19"/>
      <c r="VZC224" s="28"/>
      <c r="VZD224" s="32"/>
      <c r="VZE224" s="20"/>
      <c r="VZF224" s="18"/>
      <c r="VZG224" s="19"/>
      <c r="VZH224" s="28"/>
      <c r="VZI224" s="32"/>
      <c r="VZJ224" s="20"/>
      <c r="VZK224" s="18"/>
      <c r="VZL224" s="19"/>
      <c r="VZM224" s="28"/>
      <c r="VZN224" s="32"/>
      <c r="VZO224" s="20"/>
      <c r="VZP224" s="18"/>
      <c r="VZQ224" s="19"/>
      <c r="VZR224" s="28"/>
      <c r="VZS224" s="32"/>
      <c r="VZT224" s="20"/>
      <c r="VZU224" s="18"/>
      <c r="VZV224" s="19"/>
      <c r="VZW224" s="28"/>
      <c r="VZX224" s="32"/>
      <c r="VZY224" s="20"/>
      <c r="VZZ224" s="18"/>
      <c r="WAA224" s="19"/>
      <c r="WAB224" s="28"/>
      <c r="WAC224" s="32"/>
      <c r="WAD224" s="20"/>
      <c r="WAE224" s="18"/>
      <c r="WAF224" s="19"/>
      <c r="WAG224" s="28"/>
      <c r="WAH224" s="32"/>
      <c r="WAI224" s="20"/>
      <c r="WAJ224" s="18"/>
      <c r="WAK224" s="19"/>
      <c r="WAL224" s="28"/>
      <c r="WAM224" s="32"/>
      <c r="WAN224" s="20"/>
      <c r="WAO224" s="18"/>
      <c r="WAP224" s="19"/>
      <c r="WAQ224" s="28"/>
      <c r="WAR224" s="32"/>
      <c r="WAS224" s="20"/>
      <c r="WAT224" s="18"/>
      <c r="WAU224" s="19"/>
      <c r="WAV224" s="28"/>
      <c r="WAW224" s="32"/>
      <c r="WAX224" s="20"/>
      <c r="WAY224" s="18"/>
      <c r="WAZ224" s="19"/>
      <c r="WBA224" s="28"/>
      <c r="WBB224" s="32"/>
      <c r="WBC224" s="20"/>
      <c r="WBD224" s="18"/>
      <c r="WBE224" s="19"/>
      <c r="WBF224" s="28"/>
      <c r="WBG224" s="32"/>
      <c r="WBH224" s="20"/>
      <c r="WBI224" s="18"/>
      <c r="WBJ224" s="19"/>
      <c r="WBK224" s="28"/>
      <c r="WBL224" s="32"/>
      <c r="WBM224" s="20"/>
      <c r="WBN224" s="18"/>
      <c r="WBO224" s="19"/>
      <c r="WBP224" s="28"/>
      <c r="WBQ224" s="32"/>
      <c r="WBR224" s="20"/>
      <c r="WBS224" s="18"/>
      <c r="WBT224" s="19"/>
      <c r="WBU224" s="28"/>
      <c r="WBV224" s="32"/>
      <c r="WBW224" s="20"/>
      <c r="WBX224" s="18"/>
      <c r="WBY224" s="19"/>
      <c r="WBZ224" s="28"/>
      <c r="WCA224" s="32"/>
      <c r="WCB224" s="20"/>
      <c r="WCC224" s="18"/>
      <c r="WCD224" s="19"/>
      <c r="WCE224" s="28"/>
      <c r="WCF224" s="32"/>
      <c r="WCG224" s="20"/>
      <c r="WCH224" s="18"/>
      <c r="WCI224" s="19"/>
      <c r="WCJ224" s="28"/>
      <c r="WCK224" s="32"/>
      <c r="WCL224" s="20"/>
      <c r="WCM224" s="18"/>
      <c r="WCN224" s="19"/>
      <c r="WCO224" s="28"/>
      <c r="WCP224" s="32"/>
      <c r="WCQ224" s="20"/>
      <c r="WCR224" s="18"/>
      <c r="WCS224" s="19"/>
      <c r="WCT224" s="28"/>
      <c r="WCU224" s="32"/>
      <c r="WCV224" s="20"/>
      <c r="WCW224" s="18"/>
      <c r="WCX224" s="19"/>
      <c r="WCY224" s="28"/>
      <c r="WCZ224" s="32"/>
      <c r="WDA224" s="20"/>
      <c r="WDB224" s="18"/>
      <c r="WDC224" s="19"/>
      <c r="WDD224" s="28"/>
      <c r="WDE224" s="32"/>
      <c r="WDF224" s="20"/>
      <c r="WDG224" s="18"/>
      <c r="WDH224" s="19"/>
      <c r="WDI224" s="28"/>
      <c r="WDJ224" s="32"/>
      <c r="WDK224" s="20"/>
      <c r="WDL224" s="18"/>
      <c r="WDM224" s="19"/>
      <c r="WDN224" s="28"/>
      <c r="WDO224" s="32"/>
      <c r="WDP224" s="20"/>
      <c r="WDQ224" s="18"/>
      <c r="WDR224" s="19"/>
      <c r="WDS224" s="28"/>
      <c r="WDT224" s="32"/>
      <c r="WDU224" s="20"/>
      <c r="WDV224" s="18"/>
      <c r="WDW224" s="19"/>
      <c r="WDX224" s="28"/>
      <c r="WDY224" s="32"/>
      <c r="WDZ224" s="20"/>
      <c r="WEA224" s="18"/>
      <c r="WEB224" s="19"/>
      <c r="WEC224" s="28"/>
      <c r="WED224" s="32"/>
      <c r="WEE224" s="20"/>
      <c r="WEF224" s="18"/>
      <c r="WEG224" s="19"/>
      <c r="WEH224" s="28"/>
      <c r="WEI224" s="32"/>
      <c r="WEJ224" s="20"/>
      <c r="WEK224" s="18"/>
      <c r="WEL224" s="19"/>
      <c r="WEM224" s="28"/>
      <c r="WEN224" s="32"/>
      <c r="WEO224" s="20"/>
      <c r="WEP224" s="18"/>
      <c r="WEQ224" s="19"/>
      <c r="WER224" s="28"/>
      <c r="WES224" s="32"/>
      <c r="WET224" s="20"/>
      <c r="WEU224" s="18"/>
      <c r="WEV224" s="19"/>
      <c r="WEW224" s="28"/>
      <c r="WEX224" s="32"/>
      <c r="WEY224" s="20"/>
      <c r="WEZ224" s="18"/>
      <c r="WFA224" s="19"/>
      <c r="WFB224" s="28"/>
      <c r="WFC224" s="32"/>
      <c r="WFD224" s="20"/>
      <c r="WFE224" s="18"/>
      <c r="WFF224" s="19"/>
      <c r="WFG224" s="28"/>
      <c r="WFH224" s="32"/>
      <c r="WFI224" s="20"/>
      <c r="WFJ224" s="18"/>
      <c r="WFK224" s="19"/>
      <c r="WFL224" s="28"/>
      <c r="WFM224" s="32"/>
      <c r="WFN224" s="20"/>
      <c r="WFO224" s="18"/>
      <c r="WFP224" s="19"/>
      <c r="WFQ224" s="28"/>
      <c r="WFR224" s="32"/>
      <c r="WFS224" s="20"/>
      <c r="WFT224" s="18"/>
      <c r="WFU224" s="19"/>
      <c r="WFV224" s="28"/>
      <c r="WFW224" s="32"/>
      <c r="WFX224" s="20"/>
      <c r="WFY224" s="18"/>
      <c r="WFZ224" s="19"/>
      <c r="WGA224" s="28"/>
      <c r="WGB224" s="32"/>
      <c r="WGC224" s="20"/>
      <c r="WGD224" s="18"/>
      <c r="WGE224" s="19"/>
      <c r="WGF224" s="28"/>
      <c r="WGG224" s="32"/>
      <c r="WGH224" s="20"/>
      <c r="WGI224" s="18"/>
      <c r="WGJ224" s="19"/>
      <c r="WGK224" s="28"/>
      <c r="WGL224" s="32"/>
      <c r="WGM224" s="20"/>
      <c r="WGN224" s="18"/>
      <c r="WGO224" s="19"/>
      <c r="WGP224" s="28"/>
      <c r="WGQ224" s="32"/>
      <c r="WGR224" s="20"/>
      <c r="WGS224" s="18"/>
      <c r="WGT224" s="19"/>
      <c r="WGU224" s="28"/>
      <c r="WGV224" s="32"/>
      <c r="WGW224" s="20"/>
      <c r="WGX224" s="18"/>
      <c r="WGY224" s="19"/>
      <c r="WGZ224" s="28"/>
      <c r="WHA224" s="32"/>
      <c r="WHB224" s="20"/>
      <c r="WHC224" s="18"/>
      <c r="WHD224" s="19"/>
      <c r="WHE224" s="28"/>
      <c r="WHF224" s="32"/>
      <c r="WHG224" s="20"/>
      <c r="WHH224" s="18"/>
      <c r="WHI224" s="19"/>
      <c r="WHJ224" s="28"/>
      <c r="WHK224" s="32"/>
      <c r="WHL224" s="20"/>
      <c r="WHM224" s="18"/>
      <c r="WHN224" s="19"/>
      <c r="WHO224" s="28"/>
      <c r="WHP224" s="32"/>
      <c r="WHQ224" s="20"/>
      <c r="WHR224" s="18"/>
      <c r="WHS224" s="19"/>
      <c r="WHT224" s="28"/>
      <c r="WHU224" s="32"/>
      <c r="WHV224" s="20"/>
      <c r="WHW224" s="18"/>
      <c r="WHX224" s="19"/>
      <c r="WHY224" s="28"/>
      <c r="WHZ224" s="32"/>
      <c r="WIA224" s="20"/>
      <c r="WIB224" s="18"/>
      <c r="WIC224" s="19"/>
      <c r="WID224" s="28"/>
      <c r="WIE224" s="32"/>
      <c r="WIF224" s="20"/>
      <c r="WIG224" s="18"/>
      <c r="WIH224" s="19"/>
      <c r="WII224" s="28"/>
      <c r="WIJ224" s="32"/>
      <c r="WIK224" s="20"/>
      <c r="WIL224" s="18"/>
      <c r="WIM224" s="19"/>
      <c r="WIN224" s="28"/>
      <c r="WIO224" s="32"/>
      <c r="WIP224" s="20"/>
      <c r="WIQ224" s="18"/>
      <c r="WIR224" s="19"/>
      <c r="WIS224" s="28"/>
      <c r="WIT224" s="32"/>
      <c r="WIU224" s="20"/>
      <c r="WIV224" s="18"/>
      <c r="WIW224" s="19"/>
      <c r="WIX224" s="28"/>
      <c r="WIY224" s="32"/>
      <c r="WIZ224" s="20"/>
      <c r="WJA224" s="18"/>
      <c r="WJB224" s="19"/>
      <c r="WJC224" s="28"/>
      <c r="WJD224" s="32"/>
      <c r="WJE224" s="20"/>
      <c r="WJF224" s="18"/>
      <c r="WJG224" s="19"/>
      <c r="WJH224" s="28"/>
      <c r="WJI224" s="32"/>
      <c r="WJJ224" s="20"/>
      <c r="WJK224" s="18"/>
      <c r="WJL224" s="19"/>
      <c r="WJM224" s="28"/>
      <c r="WJN224" s="32"/>
      <c r="WJO224" s="20"/>
      <c r="WJP224" s="18"/>
      <c r="WJQ224" s="19"/>
      <c r="WJR224" s="28"/>
      <c r="WJS224" s="32"/>
      <c r="WJT224" s="20"/>
      <c r="WJU224" s="18"/>
      <c r="WJV224" s="19"/>
      <c r="WJW224" s="28"/>
      <c r="WJX224" s="32"/>
      <c r="WJY224" s="20"/>
      <c r="WJZ224" s="18"/>
      <c r="WKA224" s="19"/>
      <c r="WKB224" s="28"/>
      <c r="WKC224" s="32"/>
      <c r="WKD224" s="20"/>
      <c r="WKE224" s="18"/>
      <c r="WKF224" s="19"/>
      <c r="WKG224" s="28"/>
      <c r="WKH224" s="32"/>
      <c r="WKI224" s="20"/>
      <c r="WKJ224" s="18"/>
      <c r="WKK224" s="19"/>
      <c r="WKL224" s="28"/>
      <c r="WKM224" s="32"/>
      <c r="WKN224" s="20"/>
      <c r="WKO224" s="18"/>
      <c r="WKP224" s="19"/>
      <c r="WKQ224" s="28"/>
      <c r="WKR224" s="32"/>
      <c r="WKS224" s="20"/>
      <c r="WKT224" s="18"/>
      <c r="WKU224" s="19"/>
      <c r="WKV224" s="28"/>
      <c r="WKW224" s="32"/>
      <c r="WKX224" s="20"/>
      <c r="WKY224" s="18"/>
      <c r="WKZ224" s="19"/>
      <c r="WLA224" s="28"/>
      <c r="WLB224" s="32"/>
      <c r="WLC224" s="20"/>
      <c r="WLD224" s="18"/>
      <c r="WLE224" s="19"/>
      <c r="WLF224" s="28"/>
      <c r="WLG224" s="32"/>
      <c r="WLH224" s="20"/>
      <c r="WLI224" s="18"/>
      <c r="WLJ224" s="19"/>
      <c r="WLK224" s="28"/>
      <c r="WLL224" s="32"/>
      <c r="WLM224" s="20"/>
      <c r="WLN224" s="18"/>
      <c r="WLO224" s="19"/>
      <c r="WLP224" s="28"/>
      <c r="WLQ224" s="32"/>
      <c r="WLR224" s="20"/>
      <c r="WLS224" s="18"/>
      <c r="WLT224" s="19"/>
      <c r="WLU224" s="28"/>
      <c r="WLV224" s="32"/>
      <c r="WLW224" s="20"/>
      <c r="WLX224" s="18"/>
      <c r="WLY224" s="19"/>
      <c r="WLZ224" s="28"/>
      <c r="WMA224" s="32"/>
      <c r="WMB224" s="20"/>
      <c r="WMC224" s="18"/>
      <c r="WMD224" s="19"/>
      <c r="WME224" s="28"/>
      <c r="WMF224" s="32"/>
      <c r="WMG224" s="20"/>
      <c r="WMH224" s="18"/>
      <c r="WMI224" s="19"/>
      <c r="WMJ224" s="28"/>
      <c r="WMK224" s="32"/>
      <c r="WML224" s="20"/>
      <c r="WMM224" s="18"/>
      <c r="WMN224" s="19"/>
      <c r="WMO224" s="28"/>
      <c r="WMP224" s="32"/>
      <c r="WMQ224" s="20"/>
      <c r="WMR224" s="18"/>
      <c r="WMS224" s="19"/>
      <c r="WMT224" s="28"/>
      <c r="WMU224" s="32"/>
      <c r="WMV224" s="20"/>
      <c r="WMW224" s="18"/>
      <c r="WMX224" s="19"/>
      <c r="WMY224" s="28"/>
      <c r="WMZ224" s="32"/>
      <c r="WNA224" s="20"/>
      <c r="WNB224" s="18"/>
      <c r="WNC224" s="19"/>
      <c r="WND224" s="28"/>
      <c r="WNE224" s="32"/>
      <c r="WNF224" s="20"/>
      <c r="WNG224" s="18"/>
      <c r="WNH224" s="19"/>
      <c r="WNI224" s="28"/>
      <c r="WNJ224" s="32"/>
      <c r="WNK224" s="20"/>
      <c r="WNL224" s="18"/>
      <c r="WNM224" s="19"/>
      <c r="WNN224" s="28"/>
      <c r="WNO224" s="32"/>
      <c r="WNP224" s="20"/>
      <c r="WNQ224" s="18"/>
      <c r="WNR224" s="19"/>
      <c r="WNS224" s="28"/>
      <c r="WNT224" s="32"/>
      <c r="WNU224" s="20"/>
      <c r="WNV224" s="18"/>
      <c r="WNW224" s="19"/>
      <c r="WNX224" s="28"/>
      <c r="WNY224" s="32"/>
      <c r="WNZ224" s="20"/>
      <c r="WOA224" s="18"/>
      <c r="WOB224" s="19"/>
      <c r="WOC224" s="28"/>
      <c r="WOD224" s="32"/>
      <c r="WOE224" s="20"/>
      <c r="WOF224" s="18"/>
      <c r="WOG224" s="19"/>
      <c r="WOH224" s="28"/>
      <c r="WOI224" s="32"/>
      <c r="WOJ224" s="20"/>
      <c r="WOK224" s="18"/>
      <c r="WOL224" s="19"/>
      <c r="WOM224" s="28"/>
      <c r="WON224" s="32"/>
      <c r="WOO224" s="20"/>
      <c r="WOP224" s="18"/>
      <c r="WOQ224" s="19"/>
      <c r="WOR224" s="28"/>
      <c r="WOS224" s="32"/>
      <c r="WOT224" s="20"/>
      <c r="WOU224" s="18"/>
      <c r="WOV224" s="19"/>
      <c r="WOW224" s="28"/>
      <c r="WOX224" s="32"/>
      <c r="WOY224" s="20"/>
      <c r="WOZ224" s="18"/>
      <c r="WPA224" s="19"/>
      <c r="WPB224" s="28"/>
      <c r="WPC224" s="32"/>
      <c r="WPD224" s="20"/>
      <c r="WPE224" s="18"/>
      <c r="WPF224" s="19"/>
      <c r="WPG224" s="28"/>
      <c r="WPH224" s="32"/>
      <c r="WPI224" s="20"/>
      <c r="WPJ224" s="18"/>
      <c r="WPK224" s="19"/>
      <c r="WPL224" s="28"/>
      <c r="WPM224" s="32"/>
      <c r="WPN224" s="20"/>
      <c r="WPO224" s="18"/>
      <c r="WPP224" s="19"/>
      <c r="WPQ224" s="28"/>
      <c r="WPR224" s="32"/>
      <c r="WPS224" s="20"/>
      <c r="WPT224" s="18"/>
      <c r="WPU224" s="19"/>
      <c r="WPV224" s="28"/>
      <c r="WPW224" s="32"/>
      <c r="WPX224" s="20"/>
      <c r="WPY224" s="18"/>
      <c r="WPZ224" s="19"/>
      <c r="WQA224" s="28"/>
      <c r="WQB224" s="32"/>
      <c r="WQC224" s="20"/>
      <c r="WQD224" s="18"/>
      <c r="WQE224" s="19"/>
      <c r="WQF224" s="28"/>
      <c r="WQG224" s="32"/>
      <c r="WQH224" s="20"/>
      <c r="WQI224" s="18"/>
      <c r="WQJ224" s="19"/>
      <c r="WQK224" s="28"/>
      <c r="WQL224" s="32"/>
      <c r="WQM224" s="20"/>
      <c r="WQN224" s="18"/>
      <c r="WQO224" s="19"/>
      <c r="WQP224" s="28"/>
      <c r="WQQ224" s="32"/>
      <c r="WQR224" s="20"/>
      <c r="WQS224" s="18"/>
      <c r="WQT224" s="19"/>
      <c r="WQU224" s="28"/>
      <c r="WQV224" s="32"/>
      <c r="WQW224" s="20"/>
      <c r="WQX224" s="18"/>
      <c r="WQY224" s="19"/>
      <c r="WQZ224" s="28"/>
      <c r="WRA224" s="32"/>
      <c r="WRB224" s="20"/>
      <c r="WRC224" s="18"/>
      <c r="WRD224" s="19"/>
      <c r="WRE224" s="28"/>
      <c r="WRF224" s="32"/>
      <c r="WRG224" s="20"/>
      <c r="WRH224" s="18"/>
      <c r="WRI224" s="19"/>
      <c r="WRJ224" s="28"/>
      <c r="WRK224" s="32"/>
      <c r="WRL224" s="20"/>
      <c r="WRM224" s="18"/>
      <c r="WRN224" s="19"/>
      <c r="WRO224" s="28"/>
      <c r="WRP224" s="32"/>
      <c r="WRQ224" s="20"/>
      <c r="WRR224" s="18"/>
      <c r="WRS224" s="19"/>
      <c r="WRT224" s="28"/>
      <c r="WRU224" s="32"/>
      <c r="WRV224" s="20"/>
      <c r="WRW224" s="18"/>
      <c r="WRX224" s="19"/>
      <c r="WRY224" s="28"/>
      <c r="WRZ224" s="32"/>
      <c r="WSA224" s="20"/>
      <c r="WSB224" s="18"/>
      <c r="WSC224" s="19"/>
      <c r="WSD224" s="28"/>
      <c r="WSE224" s="32"/>
      <c r="WSF224" s="20"/>
      <c r="WSG224" s="18"/>
      <c r="WSH224" s="19"/>
      <c r="WSI224" s="28"/>
      <c r="WSJ224" s="32"/>
      <c r="WSK224" s="20"/>
      <c r="WSL224" s="18"/>
      <c r="WSM224" s="19"/>
      <c r="WSN224" s="28"/>
      <c r="WSO224" s="32"/>
      <c r="WSP224" s="20"/>
      <c r="WSQ224" s="18"/>
      <c r="WSR224" s="19"/>
      <c r="WSS224" s="28"/>
      <c r="WST224" s="32"/>
      <c r="WSU224" s="20"/>
      <c r="WSV224" s="18"/>
      <c r="WSW224" s="19"/>
      <c r="WSX224" s="28"/>
      <c r="WSY224" s="32"/>
      <c r="WSZ224" s="20"/>
      <c r="WTA224" s="18"/>
      <c r="WTB224" s="19"/>
      <c r="WTC224" s="28"/>
      <c r="WTD224" s="32"/>
      <c r="WTE224" s="20"/>
      <c r="WTF224" s="18"/>
      <c r="WTG224" s="19"/>
      <c r="WTH224" s="28"/>
      <c r="WTI224" s="32"/>
      <c r="WTJ224" s="20"/>
      <c r="WTK224" s="18"/>
      <c r="WTL224" s="19"/>
      <c r="WTM224" s="28"/>
      <c r="WTN224" s="32"/>
      <c r="WTO224" s="20"/>
      <c r="WTP224" s="18"/>
      <c r="WTQ224" s="19"/>
      <c r="WTR224" s="28"/>
      <c r="WTS224" s="32"/>
      <c r="WTT224" s="20"/>
      <c r="WTU224" s="18"/>
      <c r="WTV224" s="19"/>
      <c r="WTW224" s="28"/>
      <c r="WTX224" s="32"/>
      <c r="WTY224" s="20"/>
      <c r="WTZ224" s="18"/>
      <c r="WUA224" s="19"/>
      <c r="WUB224" s="28"/>
      <c r="WUC224" s="32"/>
      <c r="WUD224" s="20"/>
      <c r="WUE224" s="18"/>
      <c r="WUF224" s="19"/>
      <c r="WUG224" s="28"/>
      <c r="WUH224" s="32"/>
      <c r="WUI224" s="20"/>
      <c r="WUJ224" s="18"/>
      <c r="WUK224" s="19"/>
      <c r="WUL224" s="28"/>
      <c r="WUM224" s="32"/>
      <c r="WUN224" s="20"/>
      <c r="WUO224" s="18"/>
      <c r="WUP224" s="19"/>
      <c r="WUQ224" s="28"/>
      <c r="WUR224" s="32"/>
      <c r="WUS224" s="20"/>
      <c r="WUT224" s="18"/>
      <c r="WUU224" s="19"/>
      <c r="WUV224" s="28"/>
      <c r="WUW224" s="32"/>
      <c r="WUX224" s="20"/>
      <c r="WUY224" s="18"/>
      <c r="WUZ224" s="19"/>
      <c r="WVA224" s="28"/>
      <c r="WVB224" s="32"/>
      <c r="WVC224" s="20"/>
      <c r="WVD224" s="18"/>
      <c r="WVE224" s="19"/>
      <c r="WVF224" s="28"/>
      <c r="WVG224" s="32"/>
      <c r="WVH224" s="20"/>
      <c r="WVI224" s="18"/>
      <c r="WVJ224" s="19"/>
      <c r="WVK224" s="28"/>
      <c r="WVL224" s="32"/>
      <c r="WVM224" s="20"/>
      <c r="WVN224" s="18"/>
      <c r="WVO224" s="19"/>
      <c r="WVP224" s="28"/>
      <c r="WVQ224" s="32"/>
      <c r="WVR224" s="20"/>
      <c r="WVS224" s="18"/>
      <c r="WVT224" s="19"/>
      <c r="WVU224" s="28"/>
      <c r="WVV224" s="32"/>
      <c r="WVW224" s="20"/>
      <c r="WVX224" s="18"/>
      <c r="WVY224" s="19"/>
      <c r="WVZ224" s="28"/>
      <c r="WWA224" s="32"/>
      <c r="WWB224" s="20"/>
      <c r="WWC224" s="18"/>
      <c r="WWD224" s="19"/>
      <c r="WWE224" s="28"/>
      <c r="WWF224" s="32"/>
      <c r="WWG224" s="20"/>
      <c r="WWH224" s="18"/>
      <c r="WWI224" s="19"/>
      <c r="WWJ224" s="28"/>
      <c r="WWK224" s="32"/>
      <c r="WWL224" s="20"/>
      <c r="WWM224" s="18"/>
      <c r="WWN224" s="19"/>
      <c r="WWO224" s="28"/>
      <c r="WWP224" s="32"/>
      <c r="WWQ224" s="20"/>
      <c r="WWR224" s="18"/>
      <c r="WWS224" s="19"/>
      <c r="WWT224" s="28"/>
      <c r="WWU224" s="32"/>
      <c r="WWV224" s="20"/>
      <c r="WWW224" s="18"/>
      <c r="WWX224" s="19"/>
      <c r="WWY224" s="28"/>
      <c r="WWZ224" s="32"/>
      <c r="WXA224" s="20"/>
      <c r="WXB224" s="18"/>
      <c r="WXC224" s="19"/>
      <c r="WXD224" s="28"/>
      <c r="WXE224" s="32"/>
      <c r="WXF224" s="20"/>
      <c r="WXG224" s="18"/>
      <c r="WXH224" s="19"/>
      <c r="WXI224" s="28"/>
      <c r="WXJ224" s="32"/>
      <c r="WXK224" s="20"/>
      <c r="WXL224" s="18"/>
      <c r="WXM224" s="19"/>
      <c r="WXN224" s="28"/>
      <c r="WXO224" s="32"/>
      <c r="WXP224" s="20"/>
      <c r="WXQ224" s="18"/>
      <c r="WXR224" s="19"/>
      <c r="WXS224" s="28"/>
      <c r="WXT224" s="32"/>
      <c r="WXU224" s="20"/>
      <c r="WXV224" s="18"/>
      <c r="WXW224" s="19"/>
      <c r="WXX224" s="28"/>
      <c r="WXY224" s="32"/>
      <c r="WXZ224" s="20"/>
      <c r="WYA224" s="18"/>
      <c r="WYB224" s="19"/>
      <c r="WYC224" s="28"/>
      <c r="WYD224" s="32"/>
      <c r="WYE224" s="20"/>
      <c r="WYF224" s="18"/>
      <c r="WYG224" s="19"/>
      <c r="WYH224" s="28"/>
      <c r="WYI224" s="32"/>
      <c r="WYJ224" s="20"/>
      <c r="WYK224" s="18"/>
      <c r="WYL224" s="19"/>
      <c r="WYM224" s="28"/>
      <c r="WYN224" s="32"/>
      <c r="WYO224" s="20"/>
      <c r="WYP224" s="18"/>
      <c r="WYQ224" s="19"/>
      <c r="WYR224" s="28"/>
      <c r="WYS224" s="32"/>
      <c r="WYT224" s="20"/>
      <c r="WYU224" s="18"/>
      <c r="WYV224" s="19"/>
      <c r="WYW224" s="28"/>
      <c r="WYX224" s="32"/>
      <c r="WYY224" s="20"/>
      <c r="WYZ224" s="18"/>
      <c r="WZA224" s="19"/>
      <c r="WZB224" s="28"/>
      <c r="WZC224" s="32"/>
      <c r="WZD224" s="20"/>
      <c r="WZE224" s="18"/>
      <c r="WZF224" s="19"/>
      <c r="WZG224" s="28"/>
      <c r="WZH224" s="32"/>
      <c r="WZI224" s="20"/>
      <c r="WZJ224" s="18"/>
      <c r="WZK224" s="19"/>
      <c r="WZL224" s="28"/>
      <c r="WZM224" s="32"/>
      <c r="WZN224" s="20"/>
      <c r="WZO224" s="18"/>
      <c r="WZP224" s="19"/>
      <c r="WZQ224" s="28"/>
      <c r="WZR224" s="32"/>
      <c r="WZS224" s="20"/>
      <c r="WZT224" s="18"/>
      <c r="WZU224" s="19"/>
      <c r="WZV224" s="28"/>
      <c r="WZW224" s="32"/>
      <c r="WZX224" s="20"/>
      <c r="WZY224" s="18"/>
      <c r="WZZ224" s="19"/>
      <c r="XAA224" s="28"/>
      <c r="XAB224" s="32"/>
      <c r="XAC224" s="20"/>
      <c r="XAD224" s="18"/>
      <c r="XAE224" s="19"/>
      <c r="XAF224" s="28"/>
      <c r="XAG224" s="32"/>
      <c r="XAH224" s="20"/>
      <c r="XAI224" s="18"/>
      <c r="XAJ224" s="19"/>
      <c r="XAK224" s="28"/>
      <c r="XAL224" s="32"/>
      <c r="XAM224" s="20"/>
      <c r="XAN224" s="18"/>
      <c r="XAO224" s="19"/>
      <c r="XAP224" s="28"/>
      <c r="XAQ224" s="32"/>
      <c r="XAR224" s="20"/>
      <c r="XAS224" s="18"/>
      <c r="XAT224" s="19"/>
      <c r="XAU224" s="28"/>
      <c r="XAV224" s="32"/>
      <c r="XAW224" s="20"/>
      <c r="XAX224" s="18"/>
      <c r="XAY224" s="19"/>
      <c r="XAZ224" s="28"/>
      <c r="XBA224" s="32"/>
      <c r="XBB224" s="20"/>
      <c r="XBC224" s="18"/>
      <c r="XBD224" s="19"/>
      <c r="XBE224" s="28"/>
      <c r="XBF224" s="32"/>
      <c r="XBG224" s="20"/>
      <c r="XBH224" s="18"/>
      <c r="XBI224" s="19"/>
      <c r="XBJ224" s="28"/>
      <c r="XBK224" s="32"/>
      <c r="XBL224" s="20"/>
      <c r="XBM224" s="18"/>
      <c r="XBN224" s="19"/>
      <c r="XBO224" s="28"/>
      <c r="XBP224" s="32"/>
      <c r="XBQ224" s="20"/>
      <c r="XBR224" s="18"/>
      <c r="XBS224" s="19"/>
      <c r="XBT224" s="28"/>
      <c r="XBU224" s="32"/>
      <c r="XBV224" s="20"/>
      <c r="XBW224" s="18"/>
      <c r="XBX224" s="19"/>
      <c r="XBY224" s="28"/>
      <c r="XBZ224" s="32"/>
      <c r="XCA224" s="20"/>
      <c r="XCB224" s="18"/>
      <c r="XCC224" s="19"/>
      <c r="XCD224" s="28"/>
      <c r="XCE224" s="32"/>
      <c r="XCF224" s="20"/>
      <c r="XCG224" s="18"/>
      <c r="XCH224" s="19"/>
      <c r="XCI224" s="28"/>
      <c r="XCJ224" s="32"/>
      <c r="XCK224" s="20"/>
      <c r="XCL224" s="18"/>
      <c r="XCM224" s="19"/>
      <c r="XCN224" s="28"/>
      <c r="XCO224" s="32"/>
      <c r="XCP224" s="20"/>
      <c r="XCQ224" s="18"/>
      <c r="XCR224" s="19"/>
      <c r="XCS224" s="28"/>
      <c r="XCT224" s="32"/>
      <c r="XCU224" s="20"/>
      <c r="XCV224" s="18"/>
      <c r="XCW224" s="19"/>
      <c r="XCX224" s="28"/>
      <c r="XCY224" s="32"/>
      <c r="XCZ224" s="20"/>
      <c r="XDA224" s="18"/>
      <c r="XDB224" s="19"/>
      <c r="XDC224" s="28"/>
      <c r="XDD224" s="32"/>
      <c r="XDE224" s="20"/>
      <c r="XDF224" s="18"/>
      <c r="XDG224" s="19"/>
      <c r="XDH224" s="28"/>
      <c r="XDI224" s="32"/>
      <c r="XDJ224" s="20"/>
      <c r="XDK224" s="18"/>
      <c r="XDL224" s="19"/>
      <c r="XDM224" s="28"/>
      <c r="XDN224" s="32"/>
      <c r="XDO224" s="20"/>
      <c r="XDP224" s="18"/>
      <c r="XDQ224" s="19"/>
      <c r="XDR224" s="28"/>
      <c r="XDS224" s="32"/>
      <c r="XDT224" s="20"/>
      <c r="XDU224" s="18"/>
      <c r="XDV224" s="19"/>
      <c r="XDW224" s="28"/>
      <c r="XDX224" s="32"/>
      <c r="XDY224" s="20"/>
      <c r="XDZ224" s="18"/>
      <c r="XEA224" s="19"/>
      <c r="XEB224" s="28"/>
      <c r="XEC224" s="32"/>
      <c r="XED224" s="20"/>
      <c r="XEE224" s="18"/>
      <c r="XEF224" s="19"/>
      <c r="XEG224" s="28"/>
      <c r="XEH224" s="32"/>
      <c r="XEI224" s="20"/>
      <c r="XEJ224" s="18"/>
      <c r="XEK224" s="19"/>
      <c r="XEL224" s="28"/>
      <c r="XEM224" s="32"/>
      <c r="XEN224" s="20"/>
      <c r="XEO224" s="18"/>
      <c r="XEP224" s="19"/>
      <c r="XEQ224" s="28"/>
      <c r="XER224" s="32"/>
      <c r="XES224" s="20"/>
      <c r="XET224" s="18"/>
      <c r="XEU224" s="19"/>
      <c r="XEV224" s="28"/>
      <c r="XEW224" s="32"/>
      <c r="XEX224" s="20"/>
      <c r="XEY224" s="18"/>
      <c r="XEZ224" s="19"/>
      <c r="XFA224" s="28"/>
      <c r="XFB224" s="32"/>
      <c r="XFC224" s="20"/>
      <c r="XFD224" s="18"/>
    </row>
    <row r="225" spans="1:16384" s="12" customFormat="1" ht="29.25" customHeight="1" x14ac:dyDescent="0.25">
      <c r="A225" s="28"/>
      <c r="B225" s="32" t="s">
        <v>125</v>
      </c>
      <c r="C225" s="17" t="e">
        <f>#REF!</f>
        <v>#REF!</v>
      </c>
      <c r="D225" s="18" t="s">
        <v>61</v>
      </c>
      <c r="E225" s="48">
        <v>45000</v>
      </c>
      <c r="F225" s="20" t="e">
        <f t="shared" si="7"/>
        <v>#REF!</v>
      </c>
      <c r="G225" s="21" t="e">
        <f>F225</f>
        <v>#REF!</v>
      </c>
      <c r="H225" s="20"/>
      <c r="I225" s="18"/>
      <c r="J225" s="19"/>
      <c r="K225" s="28"/>
      <c r="L225" s="32"/>
      <c r="M225" s="20"/>
      <c r="N225" s="18"/>
      <c r="O225" s="19"/>
      <c r="P225" s="28"/>
      <c r="Q225" s="32"/>
      <c r="R225" s="20"/>
      <c r="S225" s="18"/>
      <c r="T225" s="19"/>
      <c r="U225" s="28"/>
      <c r="V225" s="32"/>
      <c r="W225" s="20"/>
      <c r="X225" s="18"/>
      <c r="Y225" s="19"/>
      <c r="Z225" s="28"/>
      <c r="AA225" s="32"/>
      <c r="AB225" s="20"/>
      <c r="AC225" s="18"/>
      <c r="AD225" s="19"/>
      <c r="AE225" s="28"/>
      <c r="AF225" s="32"/>
      <c r="AG225" s="20"/>
      <c r="AH225" s="18"/>
      <c r="AI225" s="19"/>
      <c r="AJ225" s="28"/>
      <c r="AK225" s="32"/>
      <c r="AL225" s="20"/>
      <c r="AM225" s="18"/>
      <c r="AN225" s="19"/>
      <c r="AO225" s="28"/>
      <c r="AP225" s="32"/>
      <c r="AQ225" s="20"/>
      <c r="AR225" s="18"/>
      <c r="AS225" s="19"/>
      <c r="AT225" s="28"/>
      <c r="AU225" s="32"/>
      <c r="AV225" s="20"/>
      <c r="AW225" s="18"/>
      <c r="AX225" s="19"/>
      <c r="AY225" s="28"/>
      <c r="AZ225" s="32"/>
      <c r="BA225" s="20"/>
      <c r="BB225" s="18"/>
      <c r="BC225" s="19"/>
      <c r="BD225" s="28"/>
      <c r="BE225" s="32"/>
      <c r="BF225" s="20"/>
      <c r="BG225" s="18"/>
      <c r="BH225" s="19"/>
      <c r="BI225" s="28"/>
      <c r="BJ225" s="32"/>
      <c r="BK225" s="20"/>
      <c r="BL225" s="18"/>
      <c r="BM225" s="19"/>
      <c r="BN225" s="28"/>
      <c r="BO225" s="32"/>
      <c r="BP225" s="20"/>
      <c r="BQ225" s="18"/>
      <c r="BR225" s="19"/>
      <c r="BS225" s="28"/>
      <c r="BT225" s="32"/>
      <c r="BU225" s="20"/>
      <c r="BV225" s="18"/>
      <c r="BW225" s="19"/>
      <c r="BX225" s="28"/>
      <c r="BY225" s="32"/>
      <c r="BZ225" s="20"/>
      <c r="CA225" s="18"/>
      <c r="CB225" s="19"/>
      <c r="CC225" s="28"/>
      <c r="CD225" s="32"/>
      <c r="CE225" s="20"/>
      <c r="CF225" s="18"/>
      <c r="CG225" s="19"/>
      <c r="CH225" s="28"/>
      <c r="CI225" s="32"/>
      <c r="CJ225" s="20"/>
      <c r="CK225" s="18"/>
      <c r="CL225" s="19"/>
      <c r="CM225" s="28"/>
      <c r="CN225" s="32"/>
      <c r="CO225" s="20"/>
      <c r="CP225" s="18"/>
      <c r="CQ225" s="19"/>
      <c r="CR225" s="28"/>
      <c r="CS225" s="32"/>
      <c r="CT225" s="20"/>
      <c r="CU225" s="18"/>
      <c r="CV225" s="19"/>
      <c r="CW225" s="28"/>
      <c r="CX225" s="32"/>
      <c r="CY225" s="20"/>
      <c r="CZ225" s="18"/>
      <c r="DA225" s="19"/>
      <c r="DB225" s="28"/>
      <c r="DC225" s="32"/>
      <c r="DD225" s="20"/>
      <c r="DE225" s="18"/>
      <c r="DF225" s="19"/>
      <c r="DG225" s="28"/>
      <c r="DH225" s="32"/>
      <c r="DI225" s="20"/>
      <c r="DJ225" s="18"/>
      <c r="DK225" s="19"/>
      <c r="DL225" s="28"/>
      <c r="DM225" s="32"/>
      <c r="DN225" s="20"/>
      <c r="DO225" s="18"/>
      <c r="DP225" s="19"/>
      <c r="DQ225" s="28"/>
      <c r="DR225" s="32"/>
      <c r="DS225" s="20"/>
      <c r="DT225" s="18"/>
      <c r="DU225" s="19"/>
      <c r="DV225" s="28"/>
      <c r="DW225" s="32"/>
      <c r="DX225" s="20"/>
      <c r="DY225" s="18"/>
      <c r="DZ225" s="19"/>
      <c r="EA225" s="28"/>
      <c r="EB225" s="32"/>
      <c r="EC225" s="20"/>
      <c r="ED225" s="18"/>
      <c r="EE225" s="19"/>
      <c r="EF225" s="28"/>
      <c r="EG225" s="32"/>
      <c r="EH225" s="20"/>
      <c r="EI225" s="18"/>
      <c r="EJ225" s="19"/>
      <c r="EK225" s="28"/>
      <c r="EL225" s="32"/>
      <c r="EM225" s="20"/>
      <c r="EN225" s="18"/>
      <c r="EO225" s="19"/>
      <c r="EP225" s="28"/>
      <c r="EQ225" s="32"/>
      <c r="ER225" s="20"/>
      <c r="ES225" s="18"/>
      <c r="ET225" s="19"/>
      <c r="EU225" s="28"/>
      <c r="EV225" s="32"/>
      <c r="EW225" s="20"/>
      <c r="EX225" s="18"/>
      <c r="EY225" s="19"/>
      <c r="EZ225" s="28"/>
      <c r="FA225" s="32"/>
      <c r="FB225" s="20"/>
      <c r="FC225" s="18"/>
      <c r="FD225" s="19"/>
      <c r="FE225" s="28"/>
      <c r="FF225" s="32"/>
      <c r="FG225" s="20"/>
      <c r="FH225" s="18"/>
      <c r="FI225" s="19"/>
      <c r="FJ225" s="28"/>
      <c r="FK225" s="32"/>
      <c r="FL225" s="20"/>
      <c r="FM225" s="18"/>
      <c r="FN225" s="19"/>
      <c r="FO225" s="28"/>
      <c r="FP225" s="32"/>
      <c r="FQ225" s="20"/>
      <c r="FR225" s="18"/>
      <c r="FS225" s="19"/>
      <c r="FT225" s="28"/>
      <c r="FU225" s="32"/>
      <c r="FV225" s="20"/>
      <c r="FW225" s="18"/>
      <c r="FX225" s="19"/>
      <c r="FY225" s="28"/>
      <c r="FZ225" s="32"/>
      <c r="GA225" s="20"/>
      <c r="GB225" s="18"/>
      <c r="GC225" s="19"/>
      <c r="GD225" s="28"/>
      <c r="GE225" s="32"/>
      <c r="GF225" s="20"/>
      <c r="GG225" s="18"/>
      <c r="GH225" s="19"/>
      <c r="GI225" s="28"/>
      <c r="GJ225" s="32"/>
      <c r="GK225" s="20"/>
      <c r="GL225" s="18"/>
      <c r="GM225" s="19"/>
      <c r="GN225" s="28"/>
      <c r="GO225" s="32"/>
      <c r="GP225" s="20"/>
      <c r="GQ225" s="18"/>
      <c r="GR225" s="19"/>
      <c r="GS225" s="28"/>
      <c r="GT225" s="32"/>
      <c r="GU225" s="20"/>
      <c r="GV225" s="18"/>
      <c r="GW225" s="19"/>
      <c r="GX225" s="28"/>
      <c r="GY225" s="32"/>
      <c r="GZ225" s="20"/>
      <c r="HA225" s="18"/>
      <c r="HB225" s="19"/>
      <c r="HC225" s="28"/>
      <c r="HD225" s="32"/>
      <c r="HE225" s="20"/>
      <c r="HF225" s="18"/>
      <c r="HG225" s="19"/>
      <c r="HH225" s="28"/>
      <c r="HI225" s="32"/>
      <c r="HJ225" s="20"/>
      <c r="HK225" s="18"/>
      <c r="HL225" s="19"/>
      <c r="HM225" s="28"/>
      <c r="HN225" s="32"/>
      <c r="HO225" s="20"/>
      <c r="HP225" s="18"/>
      <c r="HQ225" s="19"/>
      <c r="HR225" s="28"/>
      <c r="HS225" s="32"/>
      <c r="HT225" s="20"/>
      <c r="HU225" s="18"/>
      <c r="HV225" s="19"/>
      <c r="HW225" s="28"/>
      <c r="HX225" s="32"/>
      <c r="HY225" s="20"/>
      <c r="HZ225" s="18"/>
      <c r="IA225" s="19"/>
      <c r="IB225" s="28"/>
      <c r="IC225" s="32"/>
      <c r="ID225" s="20"/>
      <c r="IE225" s="18"/>
      <c r="IF225" s="19"/>
      <c r="IG225" s="28"/>
      <c r="IH225" s="32"/>
      <c r="II225" s="20"/>
      <c r="IJ225" s="18"/>
      <c r="IK225" s="19"/>
      <c r="IL225" s="28"/>
      <c r="IM225" s="32"/>
      <c r="IN225" s="20"/>
      <c r="IO225" s="18"/>
      <c r="IP225" s="19"/>
      <c r="IQ225" s="28"/>
      <c r="IR225" s="32"/>
      <c r="IS225" s="20"/>
      <c r="IT225" s="18"/>
      <c r="IU225" s="19"/>
      <c r="IV225" s="28"/>
      <c r="IW225" s="32"/>
      <c r="IX225" s="20"/>
      <c r="IY225" s="18"/>
      <c r="IZ225" s="19"/>
      <c r="JA225" s="28"/>
      <c r="JB225" s="32"/>
      <c r="JC225" s="20"/>
      <c r="JD225" s="18"/>
      <c r="JE225" s="19"/>
      <c r="JF225" s="28"/>
      <c r="JG225" s="32"/>
      <c r="JH225" s="20"/>
      <c r="JI225" s="18"/>
      <c r="JJ225" s="19"/>
      <c r="JK225" s="28"/>
      <c r="JL225" s="32"/>
      <c r="JM225" s="20"/>
      <c r="JN225" s="18"/>
      <c r="JO225" s="19"/>
      <c r="JP225" s="28"/>
      <c r="JQ225" s="32"/>
      <c r="JR225" s="20"/>
      <c r="JS225" s="18"/>
      <c r="JT225" s="19"/>
      <c r="JU225" s="28"/>
      <c r="JV225" s="32"/>
      <c r="JW225" s="20"/>
      <c r="JX225" s="18"/>
      <c r="JY225" s="19"/>
      <c r="JZ225" s="28"/>
      <c r="KA225" s="32"/>
      <c r="KB225" s="20"/>
      <c r="KC225" s="18"/>
      <c r="KD225" s="19"/>
      <c r="KE225" s="28"/>
      <c r="KF225" s="32"/>
      <c r="KG225" s="20"/>
      <c r="KH225" s="18"/>
      <c r="KI225" s="19"/>
      <c r="KJ225" s="28"/>
      <c r="KK225" s="32"/>
      <c r="KL225" s="20"/>
      <c r="KM225" s="18"/>
      <c r="KN225" s="19"/>
      <c r="KO225" s="28"/>
      <c r="KP225" s="32"/>
      <c r="KQ225" s="20"/>
      <c r="KR225" s="18"/>
      <c r="KS225" s="19"/>
      <c r="KT225" s="28"/>
      <c r="KU225" s="32"/>
      <c r="KV225" s="20"/>
      <c r="KW225" s="18"/>
      <c r="KX225" s="19"/>
      <c r="KY225" s="28"/>
      <c r="KZ225" s="32"/>
      <c r="LA225" s="20"/>
      <c r="LB225" s="18"/>
      <c r="LC225" s="19"/>
      <c r="LD225" s="28"/>
      <c r="LE225" s="32"/>
      <c r="LF225" s="20"/>
      <c r="LG225" s="18"/>
      <c r="LH225" s="19"/>
      <c r="LI225" s="28"/>
      <c r="LJ225" s="32"/>
      <c r="LK225" s="20"/>
      <c r="LL225" s="18"/>
      <c r="LM225" s="19"/>
      <c r="LN225" s="28"/>
      <c r="LO225" s="32"/>
      <c r="LP225" s="20"/>
      <c r="LQ225" s="18"/>
      <c r="LR225" s="19"/>
      <c r="LS225" s="28"/>
      <c r="LT225" s="32"/>
      <c r="LU225" s="20"/>
      <c r="LV225" s="18"/>
      <c r="LW225" s="19"/>
      <c r="LX225" s="28"/>
      <c r="LY225" s="32"/>
      <c r="LZ225" s="20"/>
      <c r="MA225" s="18"/>
      <c r="MB225" s="19"/>
      <c r="MC225" s="28"/>
      <c r="MD225" s="32"/>
      <c r="ME225" s="20"/>
      <c r="MF225" s="18"/>
      <c r="MG225" s="19"/>
      <c r="MH225" s="28"/>
      <c r="MI225" s="32"/>
      <c r="MJ225" s="20"/>
      <c r="MK225" s="18"/>
      <c r="ML225" s="19"/>
      <c r="MM225" s="28"/>
      <c r="MN225" s="32"/>
      <c r="MO225" s="20"/>
      <c r="MP225" s="18"/>
      <c r="MQ225" s="19"/>
      <c r="MR225" s="28"/>
      <c r="MS225" s="32"/>
      <c r="MT225" s="20"/>
      <c r="MU225" s="18"/>
      <c r="MV225" s="19"/>
      <c r="MW225" s="28"/>
      <c r="MX225" s="32"/>
      <c r="MY225" s="20"/>
      <c r="MZ225" s="18"/>
      <c r="NA225" s="19"/>
      <c r="NB225" s="28"/>
      <c r="NC225" s="32"/>
      <c r="ND225" s="20"/>
      <c r="NE225" s="18"/>
      <c r="NF225" s="19"/>
      <c r="NG225" s="28"/>
      <c r="NH225" s="32"/>
      <c r="NI225" s="20"/>
      <c r="NJ225" s="18"/>
      <c r="NK225" s="19"/>
      <c r="NL225" s="28"/>
      <c r="NM225" s="32"/>
      <c r="NN225" s="20"/>
      <c r="NO225" s="18"/>
      <c r="NP225" s="19"/>
      <c r="NQ225" s="28"/>
      <c r="NR225" s="32"/>
      <c r="NS225" s="20"/>
      <c r="NT225" s="18"/>
      <c r="NU225" s="19"/>
      <c r="NV225" s="28"/>
      <c r="NW225" s="32"/>
      <c r="NX225" s="20"/>
      <c r="NY225" s="18"/>
      <c r="NZ225" s="19"/>
      <c r="OA225" s="28"/>
      <c r="OB225" s="32"/>
      <c r="OC225" s="20"/>
      <c r="OD225" s="18"/>
      <c r="OE225" s="19"/>
      <c r="OF225" s="28"/>
      <c r="OG225" s="32"/>
      <c r="OH225" s="20"/>
      <c r="OI225" s="18"/>
      <c r="OJ225" s="19"/>
      <c r="OK225" s="28"/>
      <c r="OL225" s="32"/>
      <c r="OM225" s="20"/>
      <c r="ON225" s="18"/>
      <c r="OO225" s="19"/>
      <c r="OP225" s="28"/>
      <c r="OQ225" s="32"/>
      <c r="OR225" s="20"/>
      <c r="OS225" s="18"/>
      <c r="OT225" s="19"/>
      <c r="OU225" s="28"/>
      <c r="OV225" s="32"/>
      <c r="OW225" s="20"/>
      <c r="OX225" s="18"/>
      <c r="OY225" s="19"/>
      <c r="OZ225" s="28"/>
      <c r="PA225" s="32"/>
      <c r="PB225" s="20"/>
      <c r="PC225" s="18"/>
      <c r="PD225" s="19"/>
      <c r="PE225" s="28"/>
      <c r="PF225" s="32"/>
      <c r="PG225" s="20"/>
      <c r="PH225" s="18"/>
      <c r="PI225" s="19"/>
      <c r="PJ225" s="28"/>
      <c r="PK225" s="32"/>
      <c r="PL225" s="20"/>
      <c r="PM225" s="18"/>
      <c r="PN225" s="19"/>
      <c r="PO225" s="28"/>
      <c r="PP225" s="32"/>
      <c r="PQ225" s="20"/>
      <c r="PR225" s="18"/>
      <c r="PS225" s="19"/>
      <c r="PT225" s="28"/>
      <c r="PU225" s="32"/>
      <c r="PV225" s="20"/>
      <c r="PW225" s="18"/>
      <c r="PX225" s="19"/>
      <c r="PY225" s="28"/>
      <c r="PZ225" s="32"/>
      <c r="QA225" s="20"/>
      <c r="QB225" s="18"/>
      <c r="QC225" s="19"/>
      <c r="QD225" s="28"/>
      <c r="QE225" s="32"/>
      <c r="QF225" s="20"/>
      <c r="QG225" s="18"/>
      <c r="QH225" s="19"/>
      <c r="QI225" s="28"/>
      <c r="QJ225" s="32"/>
      <c r="QK225" s="20"/>
      <c r="QL225" s="18"/>
      <c r="QM225" s="19"/>
      <c r="QN225" s="28"/>
      <c r="QO225" s="32"/>
      <c r="QP225" s="20"/>
      <c r="QQ225" s="18"/>
      <c r="QR225" s="19"/>
      <c r="QS225" s="28"/>
      <c r="QT225" s="32"/>
      <c r="QU225" s="20"/>
      <c r="QV225" s="18"/>
      <c r="QW225" s="19"/>
      <c r="QX225" s="28"/>
      <c r="QY225" s="32"/>
      <c r="QZ225" s="20"/>
      <c r="RA225" s="18"/>
      <c r="RB225" s="19"/>
      <c r="RC225" s="28"/>
      <c r="RD225" s="32"/>
      <c r="RE225" s="20"/>
      <c r="RF225" s="18"/>
      <c r="RG225" s="19"/>
      <c r="RH225" s="28"/>
      <c r="RI225" s="32"/>
      <c r="RJ225" s="20"/>
      <c r="RK225" s="18"/>
      <c r="RL225" s="19"/>
      <c r="RM225" s="28"/>
      <c r="RN225" s="32"/>
      <c r="RO225" s="20"/>
      <c r="RP225" s="18"/>
      <c r="RQ225" s="19"/>
      <c r="RR225" s="28"/>
      <c r="RS225" s="32"/>
      <c r="RT225" s="20"/>
      <c r="RU225" s="18"/>
      <c r="RV225" s="19"/>
      <c r="RW225" s="28"/>
      <c r="RX225" s="32"/>
      <c r="RY225" s="20"/>
      <c r="RZ225" s="18"/>
      <c r="SA225" s="19"/>
      <c r="SB225" s="28"/>
      <c r="SC225" s="32"/>
      <c r="SD225" s="20"/>
      <c r="SE225" s="18"/>
      <c r="SF225" s="19"/>
      <c r="SG225" s="28"/>
      <c r="SH225" s="32"/>
      <c r="SI225" s="20"/>
      <c r="SJ225" s="18"/>
      <c r="SK225" s="19"/>
      <c r="SL225" s="28"/>
      <c r="SM225" s="32"/>
      <c r="SN225" s="20"/>
      <c r="SO225" s="18"/>
      <c r="SP225" s="19"/>
      <c r="SQ225" s="28"/>
      <c r="SR225" s="32"/>
      <c r="SS225" s="20"/>
      <c r="ST225" s="18"/>
      <c r="SU225" s="19"/>
      <c r="SV225" s="28"/>
      <c r="SW225" s="32"/>
      <c r="SX225" s="20"/>
      <c r="SY225" s="18"/>
      <c r="SZ225" s="19"/>
      <c r="TA225" s="28"/>
      <c r="TB225" s="32"/>
      <c r="TC225" s="20"/>
      <c r="TD225" s="18"/>
      <c r="TE225" s="19"/>
      <c r="TF225" s="28"/>
      <c r="TG225" s="32"/>
      <c r="TH225" s="20"/>
      <c r="TI225" s="18"/>
      <c r="TJ225" s="19"/>
      <c r="TK225" s="28"/>
      <c r="TL225" s="32"/>
      <c r="TM225" s="20"/>
      <c r="TN225" s="18"/>
      <c r="TO225" s="19"/>
      <c r="TP225" s="28"/>
      <c r="TQ225" s="32"/>
      <c r="TR225" s="20"/>
      <c r="TS225" s="18"/>
      <c r="TT225" s="19"/>
      <c r="TU225" s="28"/>
      <c r="TV225" s="32"/>
      <c r="TW225" s="20"/>
      <c r="TX225" s="18"/>
      <c r="TY225" s="19"/>
      <c r="TZ225" s="28"/>
      <c r="UA225" s="32"/>
      <c r="UB225" s="20"/>
      <c r="UC225" s="18"/>
      <c r="UD225" s="19"/>
      <c r="UE225" s="28"/>
      <c r="UF225" s="32"/>
      <c r="UG225" s="20"/>
      <c r="UH225" s="18"/>
      <c r="UI225" s="19"/>
      <c r="UJ225" s="28"/>
      <c r="UK225" s="32"/>
      <c r="UL225" s="20"/>
      <c r="UM225" s="18"/>
      <c r="UN225" s="19"/>
      <c r="UO225" s="28"/>
      <c r="UP225" s="32"/>
      <c r="UQ225" s="20"/>
      <c r="UR225" s="18"/>
      <c r="US225" s="19"/>
      <c r="UT225" s="28"/>
      <c r="UU225" s="32"/>
      <c r="UV225" s="20"/>
      <c r="UW225" s="18"/>
      <c r="UX225" s="19"/>
      <c r="UY225" s="28"/>
      <c r="UZ225" s="32"/>
      <c r="VA225" s="20"/>
      <c r="VB225" s="18"/>
      <c r="VC225" s="19"/>
      <c r="VD225" s="28"/>
      <c r="VE225" s="32"/>
      <c r="VF225" s="20"/>
      <c r="VG225" s="18"/>
      <c r="VH225" s="19"/>
      <c r="VI225" s="28"/>
      <c r="VJ225" s="32"/>
      <c r="VK225" s="20"/>
      <c r="VL225" s="18"/>
      <c r="VM225" s="19"/>
      <c r="VN225" s="28"/>
      <c r="VO225" s="32"/>
      <c r="VP225" s="20"/>
      <c r="VQ225" s="18"/>
      <c r="VR225" s="19"/>
      <c r="VS225" s="28"/>
      <c r="VT225" s="32"/>
      <c r="VU225" s="20"/>
      <c r="VV225" s="18"/>
      <c r="VW225" s="19"/>
      <c r="VX225" s="28"/>
      <c r="VY225" s="32"/>
      <c r="VZ225" s="20"/>
      <c r="WA225" s="18"/>
      <c r="WB225" s="19"/>
      <c r="WC225" s="28"/>
      <c r="WD225" s="32"/>
      <c r="WE225" s="20"/>
      <c r="WF225" s="18"/>
      <c r="WG225" s="19"/>
      <c r="WH225" s="28"/>
      <c r="WI225" s="32"/>
      <c r="WJ225" s="20"/>
      <c r="WK225" s="18"/>
      <c r="WL225" s="19"/>
      <c r="WM225" s="28"/>
      <c r="WN225" s="32"/>
      <c r="WO225" s="20"/>
      <c r="WP225" s="18"/>
      <c r="WQ225" s="19"/>
      <c r="WR225" s="28"/>
      <c r="WS225" s="32"/>
      <c r="WT225" s="20"/>
      <c r="WU225" s="18"/>
      <c r="WV225" s="19"/>
      <c r="WW225" s="28"/>
      <c r="WX225" s="32"/>
      <c r="WY225" s="20"/>
      <c r="WZ225" s="18"/>
      <c r="XA225" s="19"/>
      <c r="XB225" s="28"/>
      <c r="XC225" s="32"/>
      <c r="XD225" s="20"/>
      <c r="XE225" s="18"/>
      <c r="XF225" s="19"/>
      <c r="XG225" s="28"/>
      <c r="XH225" s="32"/>
      <c r="XI225" s="20"/>
      <c r="XJ225" s="18"/>
      <c r="XK225" s="19"/>
      <c r="XL225" s="28"/>
      <c r="XM225" s="32"/>
      <c r="XN225" s="20"/>
      <c r="XO225" s="18"/>
      <c r="XP225" s="19"/>
      <c r="XQ225" s="28"/>
      <c r="XR225" s="32"/>
      <c r="XS225" s="20"/>
      <c r="XT225" s="18"/>
      <c r="XU225" s="19"/>
      <c r="XV225" s="28"/>
      <c r="XW225" s="32"/>
      <c r="XX225" s="20"/>
      <c r="XY225" s="18"/>
      <c r="XZ225" s="19"/>
      <c r="YA225" s="28"/>
      <c r="YB225" s="32"/>
      <c r="YC225" s="20"/>
      <c r="YD225" s="18"/>
      <c r="YE225" s="19"/>
      <c r="YF225" s="28"/>
      <c r="YG225" s="32"/>
      <c r="YH225" s="20"/>
      <c r="YI225" s="18"/>
      <c r="YJ225" s="19"/>
      <c r="YK225" s="28"/>
      <c r="YL225" s="32"/>
      <c r="YM225" s="20"/>
      <c r="YN225" s="18"/>
      <c r="YO225" s="19"/>
      <c r="YP225" s="28"/>
      <c r="YQ225" s="32"/>
      <c r="YR225" s="20"/>
      <c r="YS225" s="18"/>
      <c r="YT225" s="19"/>
      <c r="YU225" s="28"/>
      <c r="YV225" s="32"/>
      <c r="YW225" s="20"/>
      <c r="YX225" s="18"/>
      <c r="YY225" s="19"/>
      <c r="YZ225" s="28"/>
      <c r="ZA225" s="32"/>
      <c r="ZB225" s="20"/>
      <c r="ZC225" s="18"/>
      <c r="ZD225" s="19"/>
      <c r="ZE225" s="28"/>
      <c r="ZF225" s="32"/>
      <c r="ZG225" s="20"/>
      <c r="ZH225" s="18"/>
      <c r="ZI225" s="19"/>
      <c r="ZJ225" s="28"/>
      <c r="ZK225" s="32"/>
      <c r="ZL225" s="20"/>
      <c r="ZM225" s="18"/>
      <c r="ZN225" s="19"/>
      <c r="ZO225" s="28"/>
      <c r="ZP225" s="32"/>
      <c r="ZQ225" s="20"/>
      <c r="ZR225" s="18"/>
      <c r="ZS225" s="19"/>
      <c r="ZT225" s="28"/>
      <c r="ZU225" s="32"/>
      <c r="ZV225" s="20"/>
      <c r="ZW225" s="18"/>
      <c r="ZX225" s="19"/>
      <c r="ZY225" s="28"/>
      <c r="ZZ225" s="32"/>
      <c r="AAA225" s="20"/>
      <c r="AAB225" s="18"/>
      <c r="AAC225" s="19"/>
      <c r="AAD225" s="28"/>
      <c r="AAE225" s="32"/>
      <c r="AAF225" s="20"/>
      <c r="AAG225" s="18"/>
      <c r="AAH225" s="19"/>
      <c r="AAI225" s="28"/>
      <c r="AAJ225" s="32"/>
      <c r="AAK225" s="20"/>
      <c r="AAL225" s="18"/>
      <c r="AAM225" s="19"/>
      <c r="AAN225" s="28"/>
      <c r="AAO225" s="32"/>
      <c r="AAP225" s="20"/>
      <c r="AAQ225" s="18"/>
      <c r="AAR225" s="19"/>
      <c r="AAS225" s="28"/>
      <c r="AAT225" s="32"/>
      <c r="AAU225" s="20"/>
      <c r="AAV225" s="18"/>
      <c r="AAW225" s="19"/>
      <c r="AAX225" s="28"/>
      <c r="AAY225" s="32"/>
      <c r="AAZ225" s="20"/>
      <c r="ABA225" s="18"/>
      <c r="ABB225" s="19"/>
      <c r="ABC225" s="28"/>
      <c r="ABD225" s="32"/>
      <c r="ABE225" s="20"/>
      <c r="ABF225" s="18"/>
      <c r="ABG225" s="19"/>
      <c r="ABH225" s="28"/>
      <c r="ABI225" s="32"/>
      <c r="ABJ225" s="20"/>
      <c r="ABK225" s="18"/>
      <c r="ABL225" s="19"/>
      <c r="ABM225" s="28"/>
      <c r="ABN225" s="32"/>
      <c r="ABO225" s="20"/>
      <c r="ABP225" s="18"/>
      <c r="ABQ225" s="19"/>
      <c r="ABR225" s="28"/>
      <c r="ABS225" s="32"/>
      <c r="ABT225" s="20"/>
      <c r="ABU225" s="18"/>
      <c r="ABV225" s="19"/>
      <c r="ABW225" s="28"/>
      <c r="ABX225" s="32"/>
      <c r="ABY225" s="20"/>
      <c r="ABZ225" s="18"/>
      <c r="ACA225" s="19"/>
      <c r="ACB225" s="28"/>
      <c r="ACC225" s="32"/>
      <c r="ACD225" s="20"/>
      <c r="ACE225" s="18"/>
      <c r="ACF225" s="19"/>
      <c r="ACG225" s="28"/>
      <c r="ACH225" s="32"/>
      <c r="ACI225" s="20"/>
      <c r="ACJ225" s="18"/>
      <c r="ACK225" s="19"/>
      <c r="ACL225" s="28"/>
      <c r="ACM225" s="32"/>
      <c r="ACN225" s="20"/>
      <c r="ACO225" s="18"/>
      <c r="ACP225" s="19"/>
      <c r="ACQ225" s="28"/>
      <c r="ACR225" s="32"/>
      <c r="ACS225" s="20"/>
      <c r="ACT225" s="18"/>
      <c r="ACU225" s="19"/>
      <c r="ACV225" s="28"/>
      <c r="ACW225" s="32"/>
      <c r="ACX225" s="20"/>
      <c r="ACY225" s="18"/>
      <c r="ACZ225" s="19"/>
      <c r="ADA225" s="28"/>
      <c r="ADB225" s="32"/>
      <c r="ADC225" s="20"/>
      <c r="ADD225" s="18"/>
      <c r="ADE225" s="19"/>
      <c r="ADF225" s="28"/>
      <c r="ADG225" s="32"/>
      <c r="ADH225" s="20"/>
      <c r="ADI225" s="18"/>
      <c r="ADJ225" s="19"/>
      <c r="ADK225" s="28"/>
      <c r="ADL225" s="32"/>
      <c r="ADM225" s="20"/>
      <c r="ADN225" s="18"/>
      <c r="ADO225" s="19"/>
      <c r="ADP225" s="28"/>
      <c r="ADQ225" s="32"/>
      <c r="ADR225" s="20"/>
      <c r="ADS225" s="18"/>
      <c r="ADT225" s="19"/>
      <c r="ADU225" s="28"/>
      <c r="ADV225" s="32"/>
      <c r="ADW225" s="20"/>
      <c r="ADX225" s="18"/>
      <c r="ADY225" s="19"/>
      <c r="ADZ225" s="28"/>
      <c r="AEA225" s="32"/>
      <c r="AEB225" s="20"/>
      <c r="AEC225" s="18"/>
      <c r="AED225" s="19"/>
      <c r="AEE225" s="28"/>
      <c r="AEF225" s="32"/>
      <c r="AEG225" s="20"/>
      <c r="AEH225" s="18"/>
      <c r="AEI225" s="19"/>
      <c r="AEJ225" s="28"/>
      <c r="AEK225" s="32"/>
      <c r="AEL225" s="20"/>
      <c r="AEM225" s="18"/>
      <c r="AEN225" s="19"/>
      <c r="AEO225" s="28"/>
      <c r="AEP225" s="32"/>
      <c r="AEQ225" s="20"/>
      <c r="AER225" s="18"/>
      <c r="AES225" s="19"/>
      <c r="AET225" s="28"/>
      <c r="AEU225" s="32"/>
      <c r="AEV225" s="20"/>
      <c r="AEW225" s="18"/>
      <c r="AEX225" s="19"/>
      <c r="AEY225" s="28"/>
      <c r="AEZ225" s="32"/>
      <c r="AFA225" s="20"/>
      <c r="AFB225" s="18"/>
      <c r="AFC225" s="19"/>
      <c r="AFD225" s="28"/>
      <c r="AFE225" s="32"/>
      <c r="AFF225" s="20"/>
      <c r="AFG225" s="18"/>
      <c r="AFH225" s="19"/>
      <c r="AFI225" s="28"/>
      <c r="AFJ225" s="32"/>
      <c r="AFK225" s="20"/>
      <c r="AFL225" s="18"/>
      <c r="AFM225" s="19"/>
      <c r="AFN225" s="28"/>
      <c r="AFO225" s="32"/>
      <c r="AFP225" s="20"/>
      <c r="AFQ225" s="18"/>
      <c r="AFR225" s="19"/>
      <c r="AFS225" s="28"/>
      <c r="AFT225" s="32"/>
      <c r="AFU225" s="20"/>
      <c r="AFV225" s="18"/>
      <c r="AFW225" s="19"/>
      <c r="AFX225" s="28"/>
      <c r="AFY225" s="32"/>
      <c r="AFZ225" s="20"/>
      <c r="AGA225" s="18"/>
      <c r="AGB225" s="19"/>
      <c r="AGC225" s="28"/>
      <c r="AGD225" s="32"/>
      <c r="AGE225" s="20"/>
      <c r="AGF225" s="18"/>
      <c r="AGG225" s="19"/>
      <c r="AGH225" s="28"/>
      <c r="AGI225" s="32"/>
      <c r="AGJ225" s="20"/>
      <c r="AGK225" s="18"/>
      <c r="AGL225" s="19"/>
      <c r="AGM225" s="28"/>
      <c r="AGN225" s="32"/>
      <c r="AGO225" s="20"/>
      <c r="AGP225" s="18"/>
      <c r="AGQ225" s="19"/>
      <c r="AGR225" s="28"/>
      <c r="AGS225" s="32"/>
      <c r="AGT225" s="20"/>
      <c r="AGU225" s="18"/>
      <c r="AGV225" s="19"/>
      <c r="AGW225" s="28"/>
      <c r="AGX225" s="32"/>
      <c r="AGY225" s="20"/>
      <c r="AGZ225" s="18"/>
      <c r="AHA225" s="19"/>
      <c r="AHB225" s="28"/>
      <c r="AHC225" s="32"/>
      <c r="AHD225" s="20"/>
      <c r="AHE225" s="18"/>
      <c r="AHF225" s="19"/>
      <c r="AHG225" s="28"/>
      <c r="AHH225" s="32"/>
      <c r="AHI225" s="20"/>
      <c r="AHJ225" s="18"/>
      <c r="AHK225" s="19"/>
      <c r="AHL225" s="28"/>
      <c r="AHM225" s="32"/>
      <c r="AHN225" s="20"/>
      <c r="AHO225" s="18"/>
      <c r="AHP225" s="19"/>
      <c r="AHQ225" s="28"/>
      <c r="AHR225" s="32"/>
      <c r="AHS225" s="20"/>
      <c r="AHT225" s="18"/>
      <c r="AHU225" s="19"/>
      <c r="AHV225" s="28"/>
      <c r="AHW225" s="32"/>
      <c r="AHX225" s="20"/>
      <c r="AHY225" s="18"/>
      <c r="AHZ225" s="19"/>
      <c r="AIA225" s="28"/>
      <c r="AIB225" s="32"/>
      <c r="AIC225" s="20"/>
      <c r="AID225" s="18"/>
      <c r="AIE225" s="19"/>
      <c r="AIF225" s="28"/>
      <c r="AIG225" s="32"/>
      <c r="AIH225" s="20"/>
      <c r="AII225" s="18"/>
      <c r="AIJ225" s="19"/>
      <c r="AIK225" s="28"/>
      <c r="AIL225" s="32"/>
      <c r="AIM225" s="20"/>
      <c r="AIN225" s="18"/>
      <c r="AIO225" s="19"/>
      <c r="AIP225" s="28"/>
      <c r="AIQ225" s="32"/>
      <c r="AIR225" s="20"/>
      <c r="AIS225" s="18"/>
      <c r="AIT225" s="19"/>
      <c r="AIU225" s="28"/>
      <c r="AIV225" s="32"/>
      <c r="AIW225" s="20"/>
      <c r="AIX225" s="18"/>
      <c r="AIY225" s="19"/>
      <c r="AIZ225" s="28"/>
      <c r="AJA225" s="32"/>
      <c r="AJB225" s="20"/>
      <c r="AJC225" s="18"/>
      <c r="AJD225" s="19"/>
      <c r="AJE225" s="28"/>
      <c r="AJF225" s="32"/>
      <c r="AJG225" s="20"/>
      <c r="AJH225" s="18"/>
      <c r="AJI225" s="19"/>
      <c r="AJJ225" s="28"/>
      <c r="AJK225" s="32"/>
      <c r="AJL225" s="20"/>
      <c r="AJM225" s="18"/>
      <c r="AJN225" s="19"/>
      <c r="AJO225" s="28"/>
      <c r="AJP225" s="32"/>
      <c r="AJQ225" s="20"/>
      <c r="AJR225" s="18"/>
      <c r="AJS225" s="19"/>
      <c r="AJT225" s="28"/>
      <c r="AJU225" s="32"/>
      <c r="AJV225" s="20"/>
      <c r="AJW225" s="18"/>
      <c r="AJX225" s="19"/>
      <c r="AJY225" s="28"/>
      <c r="AJZ225" s="32"/>
      <c r="AKA225" s="20"/>
      <c r="AKB225" s="18"/>
      <c r="AKC225" s="19"/>
      <c r="AKD225" s="28"/>
      <c r="AKE225" s="32"/>
      <c r="AKF225" s="20"/>
      <c r="AKG225" s="18"/>
      <c r="AKH225" s="19"/>
      <c r="AKI225" s="28"/>
      <c r="AKJ225" s="32"/>
      <c r="AKK225" s="20"/>
      <c r="AKL225" s="18"/>
      <c r="AKM225" s="19"/>
      <c r="AKN225" s="28"/>
      <c r="AKO225" s="32"/>
      <c r="AKP225" s="20"/>
      <c r="AKQ225" s="18"/>
      <c r="AKR225" s="19"/>
      <c r="AKS225" s="28"/>
      <c r="AKT225" s="32"/>
      <c r="AKU225" s="20"/>
      <c r="AKV225" s="18"/>
      <c r="AKW225" s="19"/>
      <c r="AKX225" s="28"/>
      <c r="AKY225" s="32"/>
      <c r="AKZ225" s="20"/>
      <c r="ALA225" s="18"/>
      <c r="ALB225" s="19"/>
      <c r="ALC225" s="28"/>
      <c r="ALD225" s="32"/>
      <c r="ALE225" s="20"/>
      <c r="ALF225" s="18"/>
      <c r="ALG225" s="19"/>
      <c r="ALH225" s="28"/>
      <c r="ALI225" s="32"/>
      <c r="ALJ225" s="20"/>
      <c r="ALK225" s="18"/>
      <c r="ALL225" s="19"/>
      <c r="ALM225" s="28"/>
      <c r="ALN225" s="32"/>
      <c r="ALO225" s="20"/>
      <c r="ALP225" s="18"/>
      <c r="ALQ225" s="19"/>
      <c r="ALR225" s="28"/>
      <c r="ALS225" s="32"/>
      <c r="ALT225" s="20"/>
      <c r="ALU225" s="18"/>
      <c r="ALV225" s="19"/>
      <c r="ALW225" s="28"/>
      <c r="ALX225" s="32"/>
      <c r="ALY225" s="20"/>
      <c r="ALZ225" s="18"/>
      <c r="AMA225" s="19"/>
      <c r="AMB225" s="28"/>
      <c r="AMC225" s="32"/>
      <c r="AMD225" s="20"/>
      <c r="AME225" s="18"/>
      <c r="AMF225" s="19"/>
      <c r="AMG225" s="28"/>
      <c r="AMH225" s="32"/>
      <c r="AMI225" s="20"/>
      <c r="AMJ225" s="18"/>
      <c r="AMK225" s="19"/>
      <c r="AML225" s="28"/>
      <c r="AMM225" s="32"/>
      <c r="AMN225" s="20"/>
      <c r="AMO225" s="18"/>
      <c r="AMP225" s="19"/>
      <c r="AMQ225" s="28"/>
      <c r="AMR225" s="32"/>
      <c r="AMS225" s="20"/>
      <c r="AMT225" s="18"/>
      <c r="AMU225" s="19"/>
      <c r="AMV225" s="28"/>
      <c r="AMW225" s="32"/>
      <c r="AMX225" s="20"/>
      <c r="AMY225" s="18"/>
      <c r="AMZ225" s="19"/>
      <c r="ANA225" s="28"/>
      <c r="ANB225" s="32"/>
      <c r="ANC225" s="20"/>
      <c r="AND225" s="18"/>
      <c r="ANE225" s="19"/>
      <c r="ANF225" s="28"/>
      <c r="ANG225" s="32"/>
      <c r="ANH225" s="20"/>
      <c r="ANI225" s="18"/>
      <c r="ANJ225" s="19"/>
      <c r="ANK225" s="28"/>
      <c r="ANL225" s="32"/>
      <c r="ANM225" s="20"/>
      <c r="ANN225" s="18"/>
      <c r="ANO225" s="19"/>
      <c r="ANP225" s="28"/>
      <c r="ANQ225" s="32"/>
      <c r="ANR225" s="20"/>
      <c r="ANS225" s="18"/>
      <c r="ANT225" s="19"/>
      <c r="ANU225" s="28"/>
      <c r="ANV225" s="32"/>
      <c r="ANW225" s="20"/>
      <c r="ANX225" s="18"/>
      <c r="ANY225" s="19"/>
      <c r="ANZ225" s="28"/>
      <c r="AOA225" s="32"/>
      <c r="AOB225" s="20"/>
      <c r="AOC225" s="18"/>
      <c r="AOD225" s="19"/>
      <c r="AOE225" s="28"/>
      <c r="AOF225" s="32"/>
      <c r="AOG225" s="20"/>
      <c r="AOH225" s="18"/>
      <c r="AOI225" s="19"/>
      <c r="AOJ225" s="28"/>
      <c r="AOK225" s="32"/>
      <c r="AOL225" s="20"/>
      <c r="AOM225" s="18"/>
      <c r="AON225" s="19"/>
      <c r="AOO225" s="28"/>
      <c r="AOP225" s="32"/>
      <c r="AOQ225" s="20"/>
      <c r="AOR225" s="18"/>
      <c r="AOS225" s="19"/>
      <c r="AOT225" s="28"/>
      <c r="AOU225" s="32"/>
      <c r="AOV225" s="20"/>
      <c r="AOW225" s="18"/>
      <c r="AOX225" s="19"/>
      <c r="AOY225" s="28"/>
      <c r="AOZ225" s="32"/>
      <c r="APA225" s="20"/>
      <c r="APB225" s="18"/>
      <c r="APC225" s="19"/>
      <c r="APD225" s="28"/>
      <c r="APE225" s="32"/>
      <c r="APF225" s="20"/>
      <c r="APG225" s="18"/>
      <c r="APH225" s="19"/>
      <c r="API225" s="28"/>
      <c r="APJ225" s="32"/>
      <c r="APK225" s="20"/>
      <c r="APL225" s="18"/>
      <c r="APM225" s="19"/>
      <c r="APN225" s="28"/>
      <c r="APO225" s="32"/>
      <c r="APP225" s="20"/>
      <c r="APQ225" s="18"/>
      <c r="APR225" s="19"/>
      <c r="APS225" s="28"/>
      <c r="APT225" s="32"/>
      <c r="APU225" s="20"/>
      <c r="APV225" s="18"/>
      <c r="APW225" s="19"/>
      <c r="APX225" s="28"/>
      <c r="APY225" s="32"/>
      <c r="APZ225" s="20"/>
      <c r="AQA225" s="18"/>
      <c r="AQB225" s="19"/>
      <c r="AQC225" s="28"/>
      <c r="AQD225" s="32"/>
      <c r="AQE225" s="20"/>
      <c r="AQF225" s="18"/>
      <c r="AQG225" s="19"/>
      <c r="AQH225" s="28"/>
      <c r="AQI225" s="32"/>
      <c r="AQJ225" s="20"/>
      <c r="AQK225" s="18"/>
      <c r="AQL225" s="19"/>
      <c r="AQM225" s="28"/>
      <c r="AQN225" s="32"/>
      <c r="AQO225" s="20"/>
      <c r="AQP225" s="18"/>
      <c r="AQQ225" s="19"/>
      <c r="AQR225" s="28"/>
      <c r="AQS225" s="32"/>
      <c r="AQT225" s="20"/>
      <c r="AQU225" s="18"/>
      <c r="AQV225" s="19"/>
      <c r="AQW225" s="28"/>
      <c r="AQX225" s="32"/>
      <c r="AQY225" s="20"/>
      <c r="AQZ225" s="18"/>
      <c r="ARA225" s="19"/>
      <c r="ARB225" s="28"/>
      <c r="ARC225" s="32"/>
      <c r="ARD225" s="20"/>
      <c r="ARE225" s="18"/>
      <c r="ARF225" s="19"/>
      <c r="ARG225" s="28"/>
      <c r="ARH225" s="32"/>
      <c r="ARI225" s="20"/>
      <c r="ARJ225" s="18"/>
      <c r="ARK225" s="19"/>
      <c r="ARL225" s="28"/>
      <c r="ARM225" s="32"/>
      <c r="ARN225" s="20"/>
      <c r="ARO225" s="18"/>
      <c r="ARP225" s="19"/>
      <c r="ARQ225" s="28"/>
      <c r="ARR225" s="32"/>
      <c r="ARS225" s="20"/>
      <c r="ART225" s="18"/>
      <c r="ARU225" s="19"/>
      <c r="ARV225" s="28"/>
      <c r="ARW225" s="32"/>
      <c r="ARX225" s="20"/>
      <c r="ARY225" s="18"/>
      <c r="ARZ225" s="19"/>
      <c r="ASA225" s="28"/>
      <c r="ASB225" s="32"/>
      <c r="ASC225" s="20"/>
      <c r="ASD225" s="18"/>
      <c r="ASE225" s="19"/>
      <c r="ASF225" s="28"/>
      <c r="ASG225" s="32"/>
      <c r="ASH225" s="20"/>
      <c r="ASI225" s="18"/>
      <c r="ASJ225" s="19"/>
      <c r="ASK225" s="28"/>
      <c r="ASL225" s="32"/>
      <c r="ASM225" s="20"/>
      <c r="ASN225" s="18"/>
      <c r="ASO225" s="19"/>
      <c r="ASP225" s="28"/>
      <c r="ASQ225" s="32"/>
      <c r="ASR225" s="20"/>
      <c r="ASS225" s="18"/>
      <c r="AST225" s="19"/>
      <c r="ASU225" s="28"/>
      <c r="ASV225" s="32"/>
      <c r="ASW225" s="20"/>
      <c r="ASX225" s="18"/>
      <c r="ASY225" s="19"/>
      <c r="ASZ225" s="28"/>
      <c r="ATA225" s="32"/>
      <c r="ATB225" s="20"/>
      <c r="ATC225" s="18"/>
      <c r="ATD225" s="19"/>
      <c r="ATE225" s="28"/>
      <c r="ATF225" s="32"/>
      <c r="ATG225" s="20"/>
      <c r="ATH225" s="18"/>
      <c r="ATI225" s="19"/>
      <c r="ATJ225" s="28"/>
      <c r="ATK225" s="32"/>
      <c r="ATL225" s="20"/>
      <c r="ATM225" s="18"/>
      <c r="ATN225" s="19"/>
      <c r="ATO225" s="28"/>
      <c r="ATP225" s="32"/>
      <c r="ATQ225" s="20"/>
      <c r="ATR225" s="18"/>
      <c r="ATS225" s="19"/>
      <c r="ATT225" s="28"/>
      <c r="ATU225" s="32"/>
      <c r="ATV225" s="20"/>
      <c r="ATW225" s="18"/>
      <c r="ATX225" s="19"/>
      <c r="ATY225" s="28"/>
      <c r="ATZ225" s="32"/>
      <c r="AUA225" s="20"/>
      <c r="AUB225" s="18"/>
      <c r="AUC225" s="19"/>
      <c r="AUD225" s="28"/>
      <c r="AUE225" s="32"/>
      <c r="AUF225" s="20"/>
      <c r="AUG225" s="18"/>
      <c r="AUH225" s="19"/>
      <c r="AUI225" s="28"/>
      <c r="AUJ225" s="32"/>
      <c r="AUK225" s="20"/>
      <c r="AUL225" s="18"/>
      <c r="AUM225" s="19"/>
      <c r="AUN225" s="28"/>
      <c r="AUO225" s="32"/>
      <c r="AUP225" s="20"/>
      <c r="AUQ225" s="18"/>
      <c r="AUR225" s="19"/>
      <c r="AUS225" s="28"/>
      <c r="AUT225" s="32"/>
      <c r="AUU225" s="20"/>
      <c r="AUV225" s="18"/>
      <c r="AUW225" s="19"/>
      <c r="AUX225" s="28"/>
      <c r="AUY225" s="32"/>
      <c r="AUZ225" s="20"/>
      <c r="AVA225" s="18"/>
      <c r="AVB225" s="19"/>
      <c r="AVC225" s="28"/>
      <c r="AVD225" s="32"/>
      <c r="AVE225" s="20"/>
      <c r="AVF225" s="18"/>
      <c r="AVG225" s="19"/>
      <c r="AVH225" s="28"/>
      <c r="AVI225" s="32"/>
      <c r="AVJ225" s="20"/>
      <c r="AVK225" s="18"/>
      <c r="AVL225" s="19"/>
      <c r="AVM225" s="28"/>
      <c r="AVN225" s="32"/>
      <c r="AVO225" s="20"/>
      <c r="AVP225" s="18"/>
      <c r="AVQ225" s="19"/>
      <c r="AVR225" s="28"/>
      <c r="AVS225" s="32"/>
      <c r="AVT225" s="20"/>
      <c r="AVU225" s="18"/>
      <c r="AVV225" s="19"/>
      <c r="AVW225" s="28"/>
      <c r="AVX225" s="32"/>
      <c r="AVY225" s="20"/>
      <c r="AVZ225" s="18"/>
      <c r="AWA225" s="19"/>
      <c r="AWB225" s="28"/>
      <c r="AWC225" s="32"/>
      <c r="AWD225" s="20"/>
      <c r="AWE225" s="18"/>
      <c r="AWF225" s="19"/>
      <c r="AWG225" s="28"/>
      <c r="AWH225" s="32"/>
      <c r="AWI225" s="20"/>
      <c r="AWJ225" s="18"/>
      <c r="AWK225" s="19"/>
      <c r="AWL225" s="28"/>
      <c r="AWM225" s="32"/>
      <c r="AWN225" s="20"/>
      <c r="AWO225" s="18"/>
      <c r="AWP225" s="19"/>
      <c r="AWQ225" s="28"/>
      <c r="AWR225" s="32"/>
      <c r="AWS225" s="20"/>
      <c r="AWT225" s="18"/>
      <c r="AWU225" s="19"/>
      <c r="AWV225" s="28"/>
      <c r="AWW225" s="32"/>
      <c r="AWX225" s="20"/>
      <c r="AWY225" s="18"/>
      <c r="AWZ225" s="19"/>
      <c r="AXA225" s="28"/>
      <c r="AXB225" s="32"/>
      <c r="AXC225" s="20"/>
      <c r="AXD225" s="18"/>
      <c r="AXE225" s="19"/>
      <c r="AXF225" s="28"/>
      <c r="AXG225" s="32"/>
      <c r="AXH225" s="20"/>
      <c r="AXI225" s="18"/>
      <c r="AXJ225" s="19"/>
      <c r="AXK225" s="28"/>
      <c r="AXL225" s="32"/>
      <c r="AXM225" s="20"/>
      <c r="AXN225" s="18"/>
      <c r="AXO225" s="19"/>
      <c r="AXP225" s="28"/>
      <c r="AXQ225" s="32"/>
      <c r="AXR225" s="20"/>
      <c r="AXS225" s="18"/>
      <c r="AXT225" s="19"/>
      <c r="AXU225" s="28"/>
      <c r="AXV225" s="32"/>
      <c r="AXW225" s="20"/>
      <c r="AXX225" s="18"/>
      <c r="AXY225" s="19"/>
      <c r="AXZ225" s="28"/>
      <c r="AYA225" s="32"/>
      <c r="AYB225" s="20"/>
      <c r="AYC225" s="18"/>
      <c r="AYD225" s="19"/>
      <c r="AYE225" s="28"/>
      <c r="AYF225" s="32"/>
      <c r="AYG225" s="20"/>
      <c r="AYH225" s="18"/>
      <c r="AYI225" s="19"/>
      <c r="AYJ225" s="28"/>
      <c r="AYK225" s="32"/>
      <c r="AYL225" s="20"/>
      <c r="AYM225" s="18"/>
      <c r="AYN225" s="19"/>
      <c r="AYO225" s="28"/>
      <c r="AYP225" s="32"/>
      <c r="AYQ225" s="20"/>
      <c r="AYR225" s="18"/>
      <c r="AYS225" s="19"/>
      <c r="AYT225" s="28"/>
      <c r="AYU225" s="32"/>
      <c r="AYV225" s="20"/>
      <c r="AYW225" s="18"/>
      <c r="AYX225" s="19"/>
      <c r="AYY225" s="28"/>
      <c r="AYZ225" s="32"/>
      <c r="AZA225" s="20"/>
      <c r="AZB225" s="18"/>
      <c r="AZC225" s="19"/>
      <c r="AZD225" s="28"/>
      <c r="AZE225" s="32"/>
      <c r="AZF225" s="20"/>
      <c r="AZG225" s="18"/>
      <c r="AZH225" s="19"/>
      <c r="AZI225" s="28"/>
      <c r="AZJ225" s="32"/>
      <c r="AZK225" s="20"/>
      <c r="AZL225" s="18"/>
      <c r="AZM225" s="19"/>
      <c r="AZN225" s="28"/>
      <c r="AZO225" s="32"/>
      <c r="AZP225" s="20"/>
      <c r="AZQ225" s="18"/>
      <c r="AZR225" s="19"/>
      <c r="AZS225" s="28"/>
      <c r="AZT225" s="32"/>
      <c r="AZU225" s="20"/>
      <c r="AZV225" s="18"/>
      <c r="AZW225" s="19"/>
      <c r="AZX225" s="28"/>
      <c r="AZY225" s="32"/>
      <c r="AZZ225" s="20"/>
      <c r="BAA225" s="18"/>
      <c r="BAB225" s="19"/>
      <c r="BAC225" s="28"/>
      <c r="BAD225" s="32"/>
      <c r="BAE225" s="20"/>
      <c r="BAF225" s="18"/>
      <c r="BAG225" s="19"/>
      <c r="BAH225" s="28"/>
      <c r="BAI225" s="32"/>
      <c r="BAJ225" s="20"/>
      <c r="BAK225" s="18"/>
      <c r="BAL225" s="19"/>
      <c r="BAM225" s="28"/>
      <c r="BAN225" s="32"/>
      <c r="BAO225" s="20"/>
      <c r="BAP225" s="18"/>
      <c r="BAQ225" s="19"/>
      <c r="BAR225" s="28"/>
      <c r="BAS225" s="32"/>
      <c r="BAT225" s="20"/>
      <c r="BAU225" s="18"/>
      <c r="BAV225" s="19"/>
      <c r="BAW225" s="28"/>
      <c r="BAX225" s="32"/>
      <c r="BAY225" s="20"/>
      <c r="BAZ225" s="18"/>
      <c r="BBA225" s="19"/>
      <c r="BBB225" s="28"/>
      <c r="BBC225" s="32"/>
      <c r="BBD225" s="20"/>
      <c r="BBE225" s="18"/>
      <c r="BBF225" s="19"/>
      <c r="BBG225" s="28"/>
      <c r="BBH225" s="32"/>
      <c r="BBI225" s="20"/>
      <c r="BBJ225" s="18"/>
      <c r="BBK225" s="19"/>
      <c r="BBL225" s="28"/>
      <c r="BBM225" s="32"/>
      <c r="BBN225" s="20"/>
      <c r="BBO225" s="18"/>
      <c r="BBP225" s="19"/>
      <c r="BBQ225" s="28"/>
      <c r="BBR225" s="32"/>
      <c r="BBS225" s="20"/>
      <c r="BBT225" s="18"/>
      <c r="BBU225" s="19"/>
      <c r="BBV225" s="28"/>
      <c r="BBW225" s="32"/>
      <c r="BBX225" s="20"/>
      <c r="BBY225" s="18"/>
      <c r="BBZ225" s="19"/>
      <c r="BCA225" s="28"/>
      <c r="BCB225" s="32"/>
      <c r="BCC225" s="20"/>
      <c r="BCD225" s="18"/>
      <c r="BCE225" s="19"/>
      <c r="BCF225" s="28"/>
      <c r="BCG225" s="32"/>
      <c r="BCH225" s="20"/>
      <c r="BCI225" s="18"/>
      <c r="BCJ225" s="19"/>
      <c r="BCK225" s="28"/>
      <c r="BCL225" s="32"/>
      <c r="BCM225" s="20"/>
      <c r="BCN225" s="18"/>
      <c r="BCO225" s="19"/>
      <c r="BCP225" s="28"/>
      <c r="BCQ225" s="32"/>
      <c r="BCR225" s="20"/>
      <c r="BCS225" s="18"/>
      <c r="BCT225" s="19"/>
      <c r="BCU225" s="28"/>
      <c r="BCV225" s="32"/>
      <c r="BCW225" s="20"/>
      <c r="BCX225" s="18"/>
      <c r="BCY225" s="19"/>
      <c r="BCZ225" s="28"/>
      <c r="BDA225" s="32"/>
      <c r="BDB225" s="20"/>
      <c r="BDC225" s="18"/>
      <c r="BDD225" s="19"/>
      <c r="BDE225" s="28"/>
      <c r="BDF225" s="32"/>
      <c r="BDG225" s="20"/>
      <c r="BDH225" s="18"/>
      <c r="BDI225" s="19"/>
      <c r="BDJ225" s="28"/>
      <c r="BDK225" s="32"/>
      <c r="BDL225" s="20"/>
      <c r="BDM225" s="18"/>
      <c r="BDN225" s="19"/>
      <c r="BDO225" s="28"/>
      <c r="BDP225" s="32"/>
      <c r="BDQ225" s="20"/>
      <c r="BDR225" s="18"/>
      <c r="BDS225" s="19"/>
      <c r="BDT225" s="28"/>
      <c r="BDU225" s="32"/>
      <c r="BDV225" s="20"/>
      <c r="BDW225" s="18"/>
      <c r="BDX225" s="19"/>
      <c r="BDY225" s="28"/>
      <c r="BDZ225" s="32"/>
      <c r="BEA225" s="20"/>
      <c r="BEB225" s="18"/>
      <c r="BEC225" s="19"/>
      <c r="BED225" s="28"/>
      <c r="BEE225" s="32"/>
      <c r="BEF225" s="20"/>
      <c r="BEG225" s="18"/>
      <c r="BEH225" s="19"/>
      <c r="BEI225" s="28"/>
      <c r="BEJ225" s="32"/>
      <c r="BEK225" s="20"/>
      <c r="BEL225" s="18"/>
      <c r="BEM225" s="19"/>
      <c r="BEN225" s="28"/>
      <c r="BEO225" s="32"/>
      <c r="BEP225" s="20"/>
      <c r="BEQ225" s="18"/>
      <c r="BER225" s="19"/>
      <c r="BES225" s="28"/>
      <c r="BET225" s="32"/>
      <c r="BEU225" s="20"/>
      <c r="BEV225" s="18"/>
      <c r="BEW225" s="19"/>
      <c r="BEX225" s="28"/>
      <c r="BEY225" s="32"/>
      <c r="BEZ225" s="20"/>
      <c r="BFA225" s="18"/>
      <c r="BFB225" s="19"/>
      <c r="BFC225" s="28"/>
      <c r="BFD225" s="32"/>
      <c r="BFE225" s="20"/>
      <c r="BFF225" s="18"/>
      <c r="BFG225" s="19"/>
      <c r="BFH225" s="28"/>
      <c r="BFI225" s="32"/>
      <c r="BFJ225" s="20"/>
      <c r="BFK225" s="18"/>
      <c r="BFL225" s="19"/>
      <c r="BFM225" s="28"/>
      <c r="BFN225" s="32"/>
      <c r="BFO225" s="20"/>
      <c r="BFP225" s="18"/>
      <c r="BFQ225" s="19"/>
      <c r="BFR225" s="28"/>
      <c r="BFS225" s="32"/>
      <c r="BFT225" s="20"/>
      <c r="BFU225" s="18"/>
      <c r="BFV225" s="19"/>
      <c r="BFW225" s="28"/>
      <c r="BFX225" s="32"/>
      <c r="BFY225" s="20"/>
      <c r="BFZ225" s="18"/>
      <c r="BGA225" s="19"/>
      <c r="BGB225" s="28"/>
      <c r="BGC225" s="32"/>
      <c r="BGD225" s="20"/>
      <c r="BGE225" s="18"/>
      <c r="BGF225" s="19"/>
      <c r="BGG225" s="28"/>
      <c r="BGH225" s="32"/>
      <c r="BGI225" s="20"/>
      <c r="BGJ225" s="18"/>
      <c r="BGK225" s="19"/>
      <c r="BGL225" s="28"/>
      <c r="BGM225" s="32"/>
      <c r="BGN225" s="20"/>
      <c r="BGO225" s="18"/>
      <c r="BGP225" s="19"/>
      <c r="BGQ225" s="28"/>
      <c r="BGR225" s="32"/>
      <c r="BGS225" s="20"/>
      <c r="BGT225" s="18"/>
      <c r="BGU225" s="19"/>
      <c r="BGV225" s="28"/>
      <c r="BGW225" s="32"/>
      <c r="BGX225" s="20"/>
      <c r="BGY225" s="18"/>
      <c r="BGZ225" s="19"/>
      <c r="BHA225" s="28"/>
      <c r="BHB225" s="32"/>
      <c r="BHC225" s="20"/>
      <c r="BHD225" s="18"/>
      <c r="BHE225" s="19"/>
      <c r="BHF225" s="28"/>
      <c r="BHG225" s="32"/>
      <c r="BHH225" s="20"/>
      <c r="BHI225" s="18"/>
      <c r="BHJ225" s="19"/>
      <c r="BHK225" s="28"/>
      <c r="BHL225" s="32"/>
      <c r="BHM225" s="20"/>
      <c r="BHN225" s="18"/>
      <c r="BHO225" s="19"/>
      <c r="BHP225" s="28"/>
      <c r="BHQ225" s="32"/>
      <c r="BHR225" s="20"/>
      <c r="BHS225" s="18"/>
      <c r="BHT225" s="19"/>
      <c r="BHU225" s="28"/>
      <c r="BHV225" s="32"/>
      <c r="BHW225" s="20"/>
      <c r="BHX225" s="18"/>
      <c r="BHY225" s="19"/>
      <c r="BHZ225" s="28"/>
      <c r="BIA225" s="32"/>
      <c r="BIB225" s="20"/>
      <c r="BIC225" s="18"/>
      <c r="BID225" s="19"/>
      <c r="BIE225" s="28"/>
      <c r="BIF225" s="32"/>
      <c r="BIG225" s="20"/>
      <c r="BIH225" s="18"/>
      <c r="BII225" s="19"/>
      <c r="BIJ225" s="28"/>
      <c r="BIK225" s="32"/>
      <c r="BIL225" s="20"/>
      <c r="BIM225" s="18"/>
      <c r="BIN225" s="19"/>
      <c r="BIO225" s="28"/>
      <c r="BIP225" s="32"/>
      <c r="BIQ225" s="20"/>
      <c r="BIR225" s="18"/>
      <c r="BIS225" s="19"/>
      <c r="BIT225" s="28"/>
      <c r="BIU225" s="32"/>
      <c r="BIV225" s="20"/>
      <c r="BIW225" s="18"/>
      <c r="BIX225" s="19"/>
      <c r="BIY225" s="28"/>
      <c r="BIZ225" s="32"/>
      <c r="BJA225" s="20"/>
      <c r="BJB225" s="18"/>
      <c r="BJC225" s="19"/>
      <c r="BJD225" s="28"/>
      <c r="BJE225" s="32"/>
      <c r="BJF225" s="20"/>
      <c r="BJG225" s="18"/>
      <c r="BJH225" s="19"/>
      <c r="BJI225" s="28"/>
      <c r="BJJ225" s="32"/>
      <c r="BJK225" s="20"/>
      <c r="BJL225" s="18"/>
      <c r="BJM225" s="19"/>
      <c r="BJN225" s="28"/>
      <c r="BJO225" s="32"/>
      <c r="BJP225" s="20"/>
      <c r="BJQ225" s="18"/>
      <c r="BJR225" s="19"/>
      <c r="BJS225" s="28"/>
      <c r="BJT225" s="32"/>
      <c r="BJU225" s="20"/>
      <c r="BJV225" s="18"/>
      <c r="BJW225" s="19"/>
      <c r="BJX225" s="28"/>
      <c r="BJY225" s="32"/>
      <c r="BJZ225" s="20"/>
      <c r="BKA225" s="18"/>
      <c r="BKB225" s="19"/>
      <c r="BKC225" s="28"/>
      <c r="BKD225" s="32"/>
      <c r="BKE225" s="20"/>
      <c r="BKF225" s="18"/>
      <c r="BKG225" s="19"/>
      <c r="BKH225" s="28"/>
      <c r="BKI225" s="32"/>
      <c r="BKJ225" s="20"/>
      <c r="BKK225" s="18"/>
      <c r="BKL225" s="19"/>
      <c r="BKM225" s="28"/>
      <c r="BKN225" s="32"/>
      <c r="BKO225" s="20"/>
      <c r="BKP225" s="18"/>
      <c r="BKQ225" s="19"/>
      <c r="BKR225" s="28"/>
      <c r="BKS225" s="32"/>
      <c r="BKT225" s="20"/>
      <c r="BKU225" s="18"/>
      <c r="BKV225" s="19"/>
      <c r="BKW225" s="28"/>
      <c r="BKX225" s="32"/>
      <c r="BKY225" s="20"/>
      <c r="BKZ225" s="18"/>
      <c r="BLA225" s="19"/>
      <c r="BLB225" s="28"/>
      <c r="BLC225" s="32"/>
      <c r="BLD225" s="20"/>
      <c r="BLE225" s="18"/>
      <c r="BLF225" s="19"/>
      <c r="BLG225" s="28"/>
      <c r="BLH225" s="32"/>
      <c r="BLI225" s="20"/>
      <c r="BLJ225" s="18"/>
      <c r="BLK225" s="19"/>
      <c r="BLL225" s="28"/>
      <c r="BLM225" s="32"/>
      <c r="BLN225" s="20"/>
      <c r="BLO225" s="18"/>
      <c r="BLP225" s="19"/>
      <c r="BLQ225" s="28"/>
      <c r="BLR225" s="32"/>
      <c r="BLS225" s="20"/>
      <c r="BLT225" s="18"/>
      <c r="BLU225" s="19"/>
      <c r="BLV225" s="28"/>
      <c r="BLW225" s="32"/>
      <c r="BLX225" s="20"/>
      <c r="BLY225" s="18"/>
      <c r="BLZ225" s="19"/>
      <c r="BMA225" s="28"/>
      <c r="BMB225" s="32"/>
      <c r="BMC225" s="20"/>
      <c r="BMD225" s="18"/>
      <c r="BME225" s="19"/>
      <c r="BMF225" s="28"/>
      <c r="BMG225" s="32"/>
      <c r="BMH225" s="20"/>
      <c r="BMI225" s="18"/>
      <c r="BMJ225" s="19"/>
      <c r="BMK225" s="28"/>
      <c r="BML225" s="32"/>
      <c r="BMM225" s="20"/>
      <c r="BMN225" s="18"/>
      <c r="BMO225" s="19"/>
      <c r="BMP225" s="28"/>
      <c r="BMQ225" s="32"/>
      <c r="BMR225" s="20"/>
      <c r="BMS225" s="18"/>
      <c r="BMT225" s="19"/>
      <c r="BMU225" s="28"/>
      <c r="BMV225" s="32"/>
      <c r="BMW225" s="20"/>
      <c r="BMX225" s="18"/>
      <c r="BMY225" s="19"/>
      <c r="BMZ225" s="28"/>
      <c r="BNA225" s="32"/>
      <c r="BNB225" s="20"/>
      <c r="BNC225" s="18"/>
      <c r="BND225" s="19"/>
      <c r="BNE225" s="28"/>
      <c r="BNF225" s="32"/>
      <c r="BNG225" s="20"/>
      <c r="BNH225" s="18"/>
      <c r="BNI225" s="19"/>
      <c r="BNJ225" s="28"/>
      <c r="BNK225" s="32"/>
      <c r="BNL225" s="20"/>
      <c r="BNM225" s="18"/>
      <c r="BNN225" s="19"/>
      <c r="BNO225" s="28"/>
      <c r="BNP225" s="32"/>
      <c r="BNQ225" s="20"/>
      <c r="BNR225" s="18"/>
      <c r="BNS225" s="19"/>
      <c r="BNT225" s="28"/>
      <c r="BNU225" s="32"/>
      <c r="BNV225" s="20"/>
      <c r="BNW225" s="18"/>
      <c r="BNX225" s="19"/>
      <c r="BNY225" s="28"/>
      <c r="BNZ225" s="32"/>
      <c r="BOA225" s="20"/>
      <c r="BOB225" s="18"/>
      <c r="BOC225" s="19"/>
      <c r="BOD225" s="28"/>
      <c r="BOE225" s="32"/>
      <c r="BOF225" s="20"/>
      <c r="BOG225" s="18"/>
      <c r="BOH225" s="19"/>
      <c r="BOI225" s="28"/>
      <c r="BOJ225" s="32"/>
      <c r="BOK225" s="20"/>
      <c r="BOL225" s="18"/>
      <c r="BOM225" s="19"/>
      <c r="BON225" s="28"/>
      <c r="BOO225" s="32"/>
      <c r="BOP225" s="20"/>
      <c r="BOQ225" s="18"/>
      <c r="BOR225" s="19"/>
      <c r="BOS225" s="28"/>
      <c r="BOT225" s="32"/>
      <c r="BOU225" s="20"/>
      <c r="BOV225" s="18"/>
      <c r="BOW225" s="19"/>
      <c r="BOX225" s="28"/>
      <c r="BOY225" s="32"/>
      <c r="BOZ225" s="20"/>
      <c r="BPA225" s="18"/>
      <c r="BPB225" s="19"/>
      <c r="BPC225" s="28"/>
      <c r="BPD225" s="32"/>
      <c r="BPE225" s="20"/>
      <c r="BPF225" s="18"/>
      <c r="BPG225" s="19"/>
      <c r="BPH225" s="28"/>
      <c r="BPI225" s="32"/>
      <c r="BPJ225" s="20"/>
      <c r="BPK225" s="18"/>
      <c r="BPL225" s="19"/>
      <c r="BPM225" s="28"/>
      <c r="BPN225" s="32"/>
      <c r="BPO225" s="20"/>
      <c r="BPP225" s="18"/>
      <c r="BPQ225" s="19"/>
      <c r="BPR225" s="28"/>
      <c r="BPS225" s="32"/>
      <c r="BPT225" s="20"/>
      <c r="BPU225" s="18"/>
      <c r="BPV225" s="19"/>
      <c r="BPW225" s="28"/>
      <c r="BPX225" s="32"/>
      <c r="BPY225" s="20"/>
      <c r="BPZ225" s="18"/>
      <c r="BQA225" s="19"/>
      <c r="BQB225" s="28"/>
      <c r="BQC225" s="32"/>
      <c r="BQD225" s="20"/>
      <c r="BQE225" s="18"/>
      <c r="BQF225" s="19"/>
      <c r="BQG225" s="28"/>
      <c r="BQH225" s="32"/>
      <c r="BQI225" s="20"/>
      <c r="BQJ225" s="18"/>
      <c r="BQK225" s="19"/>
      <c r="BQL225" s="28"/>
      <c r="BQM225" s="32"/>
      <c r="BQN225" s="20"/>
      <c r="BQO225" s="18"/>
      <c r="BQP225" s="19"/>
      <c r="BQQ225" s="28"/>
      <c r="BQR225" s="32"/>
      <c r="BQS225" s="20"/>
      <c r="BQT225" s="18"/>
      <c r="BQU225" s="19"/>
      <c r="BQV225" s="28"/>
      <c r="BQW225" s="32"/>
      <c r="BQX225" s="20"/>
      <c r="BQY225" s="18"/>
      <c r="BQZ225" s="19"/>
      <c r="BRA225" s="28"/>
      <c r="BRB225" s="32"/>
      <c r="BRC225" s="20"/>
      <c r="BRD225" s="18"/>
      <c r="BRE225" s="19"/>
      <c r="BRF225" s="28"/>
      <c r="BRG225" s="32"/>
      <c r="BRH225" s="20"/>
      <c r="BRI225" s="18"/>
      <c r="BRJ225" s="19"/>
      <c r="BRK225" s="28"/>
      <c r="BRL225" s="32"/>
      <c r="BRM225" s="20"/>
      <c r="BRN225" s="18"/>
      <c r="BRO225" s="19"/>
      <c r="BRP225" s="28"/>
      <c r="BRQ225" s="32"/>
      <c r="BRR225" s="20"/>
      <c r="BRS225" s="18"/>
      <c r="BRT225" s="19"/>
      <c r="BRU225" s="28"/>
      <c r="BRV225" s="32"/>
      <c r="BRW225" s="20"/>
      <c r="BRX225" s="18"/>
      <c r="BRY225" s="19"/>
      <c r="BRZ225" s="28"/>
      <c r="BSA225" s="32"/>
      <c r="BSB225" s="20"/>
      <c r="BSC225" s="18"/>
      <c r="BSD225" s="19"/>
      <c r="BSE225" s="28"/>
      <c r="BSF225" s="32"/>
      <c r="BSG225" s="20"/>
      <c r="BSH225" s="18"/>
      <c r="BSI225" s="19"/>
      <c r="BSJ225" s="28"/>
      <c r="BSK225" s="32"/>
      <c r="BSL225" s="20"/>
      <c r="BSM225" s="18"/>
      <c r="BSN225" s="19"/>
      <c r="BSO225" s="28"/>
      <c r="BSP225" s="32"/>
      <c r="BSQ225" s="20"/>
      <c r="BSR225" s="18"/>
      <c r="BSS225" s="19"/>
      <c r="BST225" s="28"/>
      <c r="BSU225" s="32"/>
      <c r="BSV225" s="20"/>
      <c r="BSW225" s="18"/>
      <c r="BSX225" s="19"/>
      <c r="BSY225" s="28"/>
      <c r="BSZ225" s="32"/>
      <c r="BTA225" s="20"/>
      <c r="BTB225" s="18"/>
      <c r="BTC225" s="19"/>
      <c r="BTD225" s="28"/>
      <c r="BTE225" s="32"/>
      <c r="BTF225" s="20"/>
      <c r="BTG225" s="18"/>
      <c r="BTH225" s="19"/>
      <c r="BTI225" s="28"/>
      <c r="BTJ225" s="32"/>
      <c r="BTK225" s="20"/>
      <c r="BTL225" s="18"/>
      <c r="BTM225" s="19"/>
      <c r="BTN225" s="28"/>
      <c r="BTO225" s="32"/>
      <c r="BTP225" s="20"/>
      <c r="BTQ225" s="18"/>
      <c r="BTR225" s="19"/>
      <c r="BTS225" s="28"/>
      <c r="BTT225" s="32"/>
      <c r="BTU225" s="20"/>
      <c r="BTV225" s="18"/>
      <c r="BTW225" s="19"/>
      <c r="BTX225" s="28"/>
      <c r="BTY225" s="32"/>
      <c r="BTZ225" s="20"/>
      <c r="BUA225" s="18"/>
      <c r="BUB225" s="19"/>
      <c r="BUC225" s="28"/>
      <c r="BUD225" s="32"/>
      <c r="BUE225" s="20"/>
      <c r="BUF225" s="18"/>
      <c r="BUG225" s="19"/>
      <c r="BUH225" s="28"/>
      <c r="BUI225" s="32"/>
      <c r="BUJ225" s="20"/>
      <c r="BUK225" s="18"/>
      <c r="BUL225" s="19"/>
      <c r="BUM225" s="28"/>
      <c r="BUN225" s="32"/>
      <c r="BUO225" s="20"/>
      <c r="BUP225" s="18"/>
      <c r="BUQ225" s="19"/>
      <c r="BUR225" s="28"/>
      <c r="BUS225" s="32"/>
      <c r="BUT225" s="20"/>
      <c r="BUU225" s="18"/>
      <c r="BUV225" s="19"/>
      <c r="BUW225" s="28"/>
      <c r="BUX225" s="32"/>
      <c r="BUY225" s="20"/>
      <c r="BUZ225" s="18"/>
      <c r="BVA225" s="19"/>
      <c r="BVB225" s="28"/>
      <c r="BVC225" s="32"/>
      <c r="BVD225" s="20"/>
      <c r="BVE225" s="18"/>
      <c r="BVF225" s="19"/>
      <c r="BVG225" s="28"/>
      <c r="BVH225" s="32"/>
      <c r="BVI225" s="20"/>
      <c r="BVJ225" s="18"/>
      <c r="BVK225" s="19"/>
      <c r="BVL225" s="28"/>
      <c r="BVM225" s="32"/>
      <c r="BVN225" s="20"/>
      <c r="BVO225" s="18"/>
      <c r="BVP225" s="19"/>
      <c r="BVQ225" s="28"/>
      <c r="BVR225" s="32"/>
      <c r="BVS225" s="20"/>
      <c r="BVT225" s="18"/>
      <c r="BVU225" s="19"/>
      <c r="BVV225" s="28"/>
      <c r="BVW225" s="32"/>
      <c r="BVX225" s="20"/>
      <c r="BVY225" s="18"/>
      <c r="BVZ225" s="19"/>
      <c r="BWA225" s="28"/>
      <c r="BWB225" s="32"/>
      <c r="BWC225" s="20"/>
      <c r="BWD225" s="18"/>
      <c r="BWE225" s="19"/>
      <c r="BWF225" s="28"/>
      <c r="BWG225" s="32"/>
      <c r="BWH225" s="20"/>
      <c r="BWI225" s="18"/>
      <c r="BWJ225" s="19"/>
      <c r="BWK225" s="28"/>
      <c r="BWL225" s="32"/>
      <c r="BWM225" s="20"/>
      <c r="BWN225" s="18"/>
      <c r="BWO225" s="19"/>
      <c r="BWP225" s="28"/>
      <c r="BWQ225" s="32"/>
      <c r="BWR225" s="20"/>
      <c r="BWS225" s="18"/>
      <c r="BWT225" s="19"/>
      <c r="BWU225" s="28"/>
      <c r="BWV225" s="32"/>
      <c r="BWW225" s="20"/>
      <c r="BWX225" s="18"/>
      <c r="BWY225" s="19"/>
      <c r="BWZ225" s="28"/>
      <c r="BXA225" s="32"/>
      <c r="BXB225" s="20"/>
      <c r="BXC225" s="18"/>
      <c r="BXD225" s="19"/>
      <c r="BXE225" s="28"/>
      <c r="BXF225" s="32"/>
      <c r="BXG225" s="20"/>
      <c r="BXH225" s="18"/>
      <c r="BXI225" s="19"/>
      <c r="BXJ225" s="28"/>
      <c r="BXK225" s="32"/>
      <c r="BXL225" s="20"/>
      <c r="BXM225" s="18"/>
      <c r="BXN225" s="19"/>
      <c r="BXO225" s="28"/>
      <c r="BXP225" s="32"/>
      <c r="BXQ225" s="20"/>
      <c r="BXR225" s="18"/>
      <c r="BXS225" s="19"/>
      <c r="BXT225" s="28"/>
      <c r="BXU225" s="32"/>
      <c r="BXV225" s="20"/>
      <c r="BXW225" s="18"/>
      <c r="BXX225" s="19"/>
      <c r="BXY225" s="28"/>
      <c r="BXZ225" s="32"/>
      <c r="BYA225" s="20"/>
      <c r="BYB225" s="18"/>
      <c r="BYC225" s="19"/>
      <c r="BYD225" s="28"/>
      <c r="BYE225" s="32"/>
      <c r="BYF225" s="20"/>
      <c r="BYG225" s="18"/>
      <c r="BYH225" s="19"/>
      <c r="BYI225" s="28"/>
      <c r="BYJ225" s="32"/>
      <c r="BYK225" s="20"/>
      <c r="BYL225" s="18"/>
      <c r="BYM225" s="19"/>
      <c r="BYN225" s="28"/>
      <c r="BYO225" s="32"/>
      <c r="BYP225" s="20"/>
      <c r="BYQ225" s="18"/>
      <c r="BYR225" s="19"/>
      <c r="BYS225" s="28"/>
      <c r="BYT225" s="32"/>
      <c r="BYU225" s="20"/>
      <c r="BYV225" s="18"/>
      <c r="BYW225" s="19"/>
      <c r="BYX225" s="28"/>
      <c r="BYY225" s="32"/>
      <c r="BYZ225" s="20"/>
      <c r="BZA225" s="18"/>
      <c r="BZB225" s="19"/>
      <c r="BZC225" s="28"/>
      <c r="BZD225" s="32"/>
      <c r="BZE225" s="20"/>
      <c r="BZF225" s="18"/>
      <c r="BZG225" s="19"/>
      <c r="BZH225" s="28"/>
      <c r="BZI225" s="32"/>
      <c r="BZJ225" s="20"/>
      <c r="BZK225" s="18"/>
      <c r="BZL225" s="19"/>
      <c r="BZM225" s="28"/>
      <c r="BZN225" s="32"/>
      <c r="BZO225" s="20"/>
      <c r="BZP225" s="18"/>
      <c r="BZQ225" s="19"/>
      <c r="BZR225" s="28"/>
      <c r="BZS225" s="32"/>
      <c r="BZT225" s="20"/>
      <c r="BZU225" s="18"/>
      <c r="BZV225" s="19"/>
      <c r="BZW225" s="28"/>
      <c r="BZX225" s="32"/>
      <c r="BZY225" s="20"/>
      <c r="BZZ225" s="18"/>
      <c r="CAA225" s="19"/>
      <c r="CAB225" s="28"/>
      <c r="CAC225" s="32"/>
      <c r="CAD225" s="20"/>
      <c r="CAE225" s="18"/>
      <c r="CAF225" s="19"/>
      <c r="CAG225" s="28"/>
      <c r="CAH225" s="32"/>
      <c r="CAI225" s="20"/>
      <c r="CAJ225" s="18"/>
      <c r="CAK225" s="19"/>
      <c r="CAL225" s="28"/>
      <c r="CAM225" s="32"/>
      <c r="CAN225" s="20"/>
      <c r="CAO225" s="18"/>
      <c r="CAP225" s="19"/>
      <c r="CAQ225" s="28"/>
      <c r="CAR225" s="32"/>
      <c r="CAS225" s="20"/>
      <c r="CAT225" s="18"/>
      <c r="CAU225" s="19"/>
      <c r="CAV225" s="28"/>
      <c r="CAW225" s="32"/>
      <c r="CAX225" s="20"/>
      <c r="CAY225" s="18"/>
      <c r="CAZ225" s="19"/>
      <c r="CBA225" s="28"/>
      <c r="CBB225" s="32"/>
      <c r="CBC225" s="20"/>
      <c r="CBD225" s="18"/>
      <c r="CBE225" s="19"/>
      <c r="CBF225" s="28"/>
      <c r="CBG225" s="32"/>
      <c r="CBH225" s="20"/>
      <c r="CBI225" s="18"/>
      <c r="CBJ225" s="19"/>
      <c r="CBK225" s="28"/>
      <c r="CBL225" s="32"/>
      <c r="CBM225" s="20"/>
      <c r="CBN225" s="18"/>
      <c r="CBO225" s="19"/>
      <c r="CBP225" s="28"/>
      <c r="CBQ225" s="32"/>
      <c r="CBR225" s="20"/>
      <c r="CBS225" s="18"/>
      <c r="CBT225" s="19"/>
      <c r="CBU225" s="28"/>
      <c r="CBV225" s="32"/>
      <c r="CBW225" s="20"/>
      <c r="CBX225" s="18"/>
      <c r="CBY225" s="19"/>
      <c r="CBZ225" s="28"/>
      <c r="CCA225" s="32"/>
      <c r="CCB225" s="20"/>
      <c r="CCC225" s="18"/>
      <c r="CCD225" s="19"/>
      <c r="CCE225" s="28"/>
      <c r="CCF225" s="32"/>
      <c r="CCG225" s="20"/>
      <c r="CCH225" s="18"/>
      <c r="CCI225" s="19"/>
      <c r="CCJ225" s="28"/>
      <c r="CCK225" s="32"/>
      <c r="CCL225" s="20"/>
      <c r="CCM225" s="18"/>
      <c r="CCN225" s="19"/>
      <c r="CCO225" s="28"/>
      <c r="CCP225" s="32"/>
      <c r="CCQ225" s="20"/>
      <c r="CCR225" s="18"/>
      <c r="CCS225" s="19"/>
      <c r="CCT225" s="28"/>
      <c r="CCU225" s="32"/>
      <c r="CCV225" s="20"/>
      <c r="CCW225" s="18"/>
      <c r="CCX225" s="19"/>
      <c r="CCY225" s="28"/>
      <c r="CCZ225" s="32"/>
      <c r="CDA225" s="20"/>
      <c r="CDB225" s="18"/>
      <c r="CDC225" s="19"/>
      <c r="CDD225" s="28"/>
      <c r="CDE225" s="32"/>
      <c r="CDF225" s="20"/>
      <c r="CDG225" s="18"/>
      <c r="CDH225" s="19"/>
      <c r="CDI225" s="28"/>
      <c r="CDJ225" s="32"/>
      <c r="CDK225" s="20"/>
      <c r="CDL225" s="18"/>
      <c r="CDM225" s="19"/>
      <c r="CDN225" s="28"/>
      <c r="CDO225" s="32"/>
      <c r="CDP225" s="20"/>
      <c r="CDQ225" s="18"/>
      <c r="CDR225" s="19"/>
      <c r="CDS225" s="28"/>
      <c r="CDT225" s="32"/>
      <c r="CDU225" s="20"/>
      <c r="CDV225" s="18"/>
      <c r="CDW225" s="19"/>
      <c r="CDX225" s="28"/>
      <c r="CDY225" s="32"/>
      <c r="CDZ225" s="20"/>
      <c r="CEA225" s="18"/>
      <c r="CEB225" s="19"/>
      <c r="CEC225" s="28"/>
      <c r="CED225" s="32"/>
      <c r="CEE225" s="20"/>
      <c r="CEF225" s="18"/>
      <c r="CEG225" s="19"/>
      <c r="CEH225" s="28"/>
      <c r="CEI225" s="32"/>
      <c r="CEJ225" s="20"/>
      <c r="CEK225" s="18"/>
      <c r="CEL225" s="19"/>
      <c r="CEM225" s="28"/>
      <c r="CEN225" s="32"/>
      <c r="CEO225" s="20"/>
      <c r="CEP225" s="18"/>
      <c r="CEQ225" s="19"/>
      <c r="CER225" s="28"/>
      <c r="CES225" s="32"/>
      <c r="CET225" s="20"/>
      <c r="CEU225" s="18"/>
      <c r="CEV225" s="19"/>
      <c r="CEW225" s="28"/>
      <c r="CEX225" s="32"/>
      <c r="CEY225" s="20"/>
      <c r="CEZ225" s="18"/>
      <c r="CFA225" s="19"/>
      <c r="CFB225" s="28"/>
      <c r="CFC225" s="32"/>
      <c r="CFD225" s="20"/>
      <c r="CFE225" s="18"/>
      <c r="CFF225" s="19"/>
      <c r="CFG225" s="28"/>
      <c r="CFH225" s="32"/>
      <c r="CFI225" s="20"/>
      <c r="CFJ225" s="18"/>
      <c r="CFK225" s="19"/>
      <c r="CFL225" s="28"/>
      <c r="CFM225" s="32"/>
      <c r="CFN225" s="20"/>
      <c r="CFO225" s="18"/>
      <c r="CFP225" s="19"/>
      <c r="CFQ225" s="28"/>
      <c r="CFR225" s="32"/>
      <c r="CFS225" s="20"/>
      <c r="CFT225" s="18"/>
      <c r="CFU225" s="19"/>
      <c r="CFV225" s="28"/>
      <c r="CFW225" s="32"/>
      <c r="CFX225" s="20"/>
      <c r="CFY225" s="18"/>
      <c r="CFZ225" s="19"/>
      <c r="CGA225" s="28"/>
      <c r="CGB225" s="32"/>
      <c r="CGC225" s="20"/>
      <c r="CGD225" s="18"/>
      <c r="CGE225" s="19"/>
      <c r="CGF225" s="28"/>
      <c r="CGG225" s="32"/>
      <c r="CGH225" s="20"/>
      <c r="CGI225" s="18"/>
      <c r="CGJ225" s="19"/>
      <c r="CGK225" s="28"/>
      <c r="CGL225" s="32"/>
      <c r="CGM225" s="20"/>
      <c r="CGN225" s="18"/>
      <c r="CGO225" s="19"/>
      <c r="CGP225" s="28"/>
      <c r="CGQ225" s="32"/>
      <c r="CGR225" s="20"/>
      <c r="CGS225" s="18"/>
      <c r="CGT225" s="19"/>
      <c r="CGU225" s="28"/>
      <c r="CGV225" s="32"/>
      <c r="CGW225" s="20"/>
      <c r="CGX225" s="18"/>
      <c r="CGY225" s="19"/>
      <c r="CGZ225" s="28"/>
      <c r="CHA225" s="32"/>
      <c r="CHB225" s="20"/>
      <c r="CHC225" s="18"/>
      <c r="CHD225" s="19"/>
      <c r="CHE225" s="28"/>
      <c r="CHF225" s="32"/>
      <c r="CHG225" s="20"/>
      <c r="CHH225" s="18"/>
      <c r="CHI225" s="19"/>
      <c r="CHJ225" s="28"/>
      <c r="CHK225" s="32"/>
      <c r="CHL225" s="20"/>
      <c r="CHM225" s="18"/>
      <c r="CHN225" s="19"/>
      <c r="CHO225" s="28"/>
      <c r="CHP225" s="32"/>
      <c r="CHQ225" s="20"/>
      <c r="CHR225" s="18"/>
      <c r="CHS225" s="19"/>
      <c r="CHT225" s="28"/>
      <c r="CHU225" s="32"/>
      <c r="CHV225" s="20"/>
      <c r="CHW225" s="18"/>
      <c r="CHX225" s="19"/>
      <c r="CHY225" s="28"/>
      <c r="CHZ225" s="32"/>
      <c r="CIA225" s="20"/>
      <c r="CIB225" s="18"/>
      <c r="CIC225" s="19"/>
      <c r="CID225" s="28"/>
      <c r="CIE225" s="32"/>
      <c r="CIF225" s="20"/>
      <c r="CIG225" s="18"/>
      <c r="CIH225" s="19"/>
      <c r="CII225" s="28"/>
      <c r="CIJ225" s="32"/>
      <c r="CIK225" s="20"/>
      <c r="CIL225" s="18"/>
      <c r="CIM225" s="19"/>
      <c r="CIN225" s="28"/>
      <c r="CIO225" s="32"/>
      <c r="CIP225" s="20"/>
      <c r="CIQ225" s="18"/>
      <c r="CIR225" s="19"/>
      <c r="CIS225" s="28"/>
      <c r="CIT225" s="32"/>
      <c r="CIU225" s="20"/>
      <c r="CIV225" s="18"/>
      <c r="CIW225" s="19"/>
      <c r="CIX225" s="28"/>
      <c r="CIY225" s="32"/>
      <c r="CIZ225" s="20"/>
      <c r="CJA225" s="18"/>
      <c r="CJB225" s="19"/>
      <c r="CJC225" s="28"/>
      <c r="CJD225" s="32"/>
      <c r="CJE225" s="20"/>
      <c r="CJF225" s="18"/>
      <c r="CJG225" s="19"/>
      <c r="CJH225" s="28"/>
      <c r="CJI225" s="32"/>
      <c r="CJJ225" s="20"/>
      <c r="CJK225" s="18"/>
      <c r="CJL225" s="19"/>
      <c r="CJM225" s="28"/>
      <c r="CJN225" s="32"/>
      <c r="CJO225" s="20"/>
      <c r="CJP225" s="18"/>
      <c r="CJQ225" s="19"/>
      <c r="CJR225" s="28"/>
      <c r="CJS225" s="32"/>
      <c r="CJT225" s="20"/>
      <c r="CJU225" s="18"/>
      <c r="CJV225" s="19"/>
      <c r="CJW225" s="28"/>
      <c r="CJX225" s="32"/>
      <c r="CJY225" s="20"/>
      <c r="CJZ225" s="18"/>
      <c r="CKA225" s="19"/>
      <c r="CKB225" s="28"/>
      <c r="CKC225" s="32"/>
      <c r="CKD225" s="20"/>
      <c r="CKE225" s="18"/>
      <c r="CKF225" s="19"/>
      <c r="CKG225" s="28"/>
      <c r="CKH225" s="32"/>
      <c r="CKI225" s="20"/>
      <c r="CKJ225" s="18"/>
      <c r="CKK225" s="19"/>
      <c r="CKL225" s="28"/>
      <c r="CKM225" s="32"/>
      <c r="CKN225" s="20"/>
      <c r="CKO225" s="18"/>
      <c r="CKP225" s="19"/>
      <c r="CKQ225" s="28"/>
      <c r="CKR225" s="32"/>
      <c r="CKS225" s="20"/>
      <c r="CKT225" s="18"/>
      <c r="CKU225" s="19"/>
      <c r="CKV225" s="28"/>
      <c r="CKW225" s="32"/>
      <c r="CKX225" s="20"/>
      <c r="CKY225" s="18"/>
      <c r="CKZ225" s="19"/>
      <c r="CLA225" s="28"/>
      <c r="CLB225" s="32"/>
      <c r="CLC225" s="20"/>
      <c r="CLD225" s="18"/>
      <c r="CLE225" s="19"/>
      <c r="CLF225" s="28"/>
      <c r="CLG225" s="32"/>
      <c r="CLH225" s="20"/>
      <c r="CLI225" s="18"/>
      <c r="CLJ225" s="19"/>
      <c r="CLK225" s="28"/>
      <c r="CLL225" s="32"/>
      <c r="CLM225" s="20"/>
      <c r="CLN225" s="18"/>
      <c r="CLO225" s="19"/>
      <c r="CLP225" s="28"/>
      <c r="CLQ225" s="32"/>
      <c r="CLR225" s="20"/>
      <c r="CLS225" s="18"/>
      <c r="CLT225" s="19"/>
      <c r="CLU225" s="28"/>
      <c r="CLV225" s="32"/>
      <c r="CLW225" s="20"/>
      <c r="CLX225" s="18"/>
      <c r="CLY225" s="19"/>
      <c r="CLZ225" s="28"/>
      <c r="CMA225" s="32"/>
      <c r="CMB225" s="20"/>
      <c r="CMC225" s="18"/>
      <c r="CMD225" s="19"/>
      <c r="CME225" s="28"/>
      <c r="CMF225" s="32"/>
      <c r="CMG225" s="20"/>
      <c r="CMH225" s="18"/>
      <c r="CMI225" s="19"/>
      <c r="CMJ225" s="28"/>
      <c r="CMK225" s="32"/>
      <c r="CML225" s="20"/>
      <c r="CMM225" s="18"/>
      <c r="CMN225" s="19"/>
      <c r="CMO225" s="28"/>
      <c r="CMP225" s="32"/>
      <c r="CMQ225" s="20"/>
      <c r="CMR225" s="18"/>
      <c r="CMS225" s="19"/>
      <c r="CMT225" s="28"/>
      <c r="CMU225" s="32"/>
      <c r="CMV225" s="20"/>
      <c r="CMW225" s="18"/>
      <c r="CMX225" s="19"/>
      <c r="CMY225" s="28"/>
      <c r="CMZ225" s="32"/>
      <c r="CNA225" s="20"/>
      <c r="CNB225" s="18"/>
      <c r="CNC225" s="19"/>
      <c r="CND225" s="28"/>
      <c r="CNE225" s="32"/>
      <c r="CNF225" s="20"/>
      <c r="CNG225" s="18"/>
      <c r="CNH225" s="19"/>
      <c r="CNI225" s="28"/>
      <c r="CNJ225" s="32"/>
      <c r="CNK225" s="20"/>
      <c r="CNL225" s="18"/>
      <c r="CNM225" s="19"/>
      <c r="CNN225" s="28"/>
      <c r="CNO225" s="32"/>
      <c r="CNP225" s="20"/>
      <c r="CNQ225" s="18"/>
      <c r="CNR225" s="19"/>
      <c r="CNS225" s="28"/>
      <c r="CNT225" s="32"/>
      <c r="CNU225" s="20"/>
      <c r="CNV225" s="18"/>
      <c r="CNW225" s="19"/>
      <c r="CNX225" s="28"/>
      <c r="CNY225" s="32"/>
      <c r="CNZ225" s="20"/>
      <c r="COA225" s="18"/>
      <c r="COB225" s="19"/>
      <c r="COC225" s="28"/>
      <c r="COD225" s="32"/>
      <c r="COE225" s="20"/>
      <c r="COF225" s="18"/>
      <c r="COG225" s="19"/>
      <c r="COH225" s="28"/>
      <c r="COI225" s="32"/>
      <c r="COJ225" s="20"/>
      <c r="COK225" s="18"/>
      <c r="COL225" s="19"/>
      <c r="COM225" s="28"/>
      <c r="CON225" s="32"/>
      <c r="COO225" s="20"/>
      <c r="COP225" s="18"/>
      <c r="COQ225" s="19"/>
      <c r="COR225" s="28"/>
      <c r="COS225" s="32"/>
      <c r="COT225" s="20"/>
      <c r="COU225" s="18"/>
      <c r="COV225" s="19"/>
      <c r="COW225" s="28"/>
      <c r="COX225" s="32"/>
      <c r="COY225" s="20"/>
      <c r="COZ225" s="18"/>
      <c r="CPA225" s="19"/>
      <c r="CPB225" s="28"/>
      <c r="CPC225" s="32"/>
      <c r="CPD225" s="20"/>
      <c r="CPE225" s="18"/>
      <c r="CPF225" s="19"/>
      <c r="CPG225" s="28"/>
      <c r="CPH225" s="32"/>
      <c r="CPI225" s="20"/>
      <c r="CPJ225" s="18"/>
      <c r="CPK225" s="19"/>
      <c r="CPL225" s="28"/>
      <c r="CPM225" s="32"/>
      <c r="CPN225" s="20"/>
      <c r="CPO225" s="18"/>
      <c r="CPP225" s="19"/>
      <c r="CPQ225" s="28"/>
      <c r="CPR225" s="32"/>
      <c r="CPS225" s="20"/>
      <c r="CPT225" s="18"/>
      <c r="CPU225" s="19"/>
      <c r="CPV225" s="28"/>
      <c r="CPW225" s="32"/>
      <c r="CPX225" s="20"/>
      <c r="CPY225" s="18"/>
      <c r="CPZ225" s="19"/>
      <c r="CQA225" s="28"/>
      <c r="CQB225" s="32"/>
      <c r="CQC225" s="20"/>
      <c r="CQD225" s="18"/>
      <c r="CQE225" s="19"/>
      <c r="CQF225" s="28"/>
      <c r="CQG225" s="32"/>
      <c r="CQH225" s="20"/>
      <c r="CQI225" s="18"/>
      <c r="CQJ225" s="19"/>
      <c r="CQK225" s="28"/>
      <c r="CQL225" s="32"/>
      <c r="CQM225" s="20"/>
      <c r="CQN225" s="18"/>
      <c r="CQO225" s="19"/>
      <c r="CQP225" s="28"/>
      <c r="CQQ225" s="32"/>
      <c r="CQR225" s="20"/>
      <c r="CQS225" s="18"/>
      <c r="CQT225" s="19"/>
      <c r="CQU225" s="28"/>
      <c r="CQV225" s="32"/>
      <c r="CQW225" s="20"/>
      <c r="CQX225" s="18"/>
      <c r="CQY225" s="19"/>
      <c r="CQZ225" s="28"/>
      <c r="CRA225" s="32"/>
      <c r="CRB225" s="20"/>
      <c r="CRC225" s="18"/>
      <c r="CRD225" s="19"/>
      <c r="CRE225" s="28"/>
      <c r="CRF225" s="32"/>
      <c r="CRG225" s="20"/>
      <c r="CRH225" s="18"/>
      <c r="CRI225" s="19"/>
      <c r="CRJ225" s="28"/>
      <c r="CRK225" s="32"/>
      <c r="CRL225" s="20"/>
      <c r="CRM225" s="18"/>
      <c r="CRN225" s="19"/>
      <c r="CRO225" s="28"/>
      <c r="CRP225" s="32"/>
      <c r="CRQ225" s="20"/>
      <c r="CRR225" s="18"/>
      <c r="CRS225" s="19"/>
      <c r="CRT225" s="28"/>
      <c r="CRU225" s="32"/>
      <c r="CRV225" s="20"/>
      <c r="CRW225" s="18"/>
      <c r="CRX225" s="19"/>
      <c r="CRY225" s="28"/>
      <c r="CRZ225" s="32"/>
      <c r="CSA225" s="20"/>
      <c r="CSB225" s="18"/>
      <c r="CSC225" s="19"/>
      <c r="CSD225" s="28"/>
      <c r="CSE225" s="32"/>
      <c r="CSF225" s="20"/>
      <c r="CSG225" s="18"/>
      <c r="CSH225" s="19"/>
      <c r="CSI225" s="28"/>
      <c r="CSJ225" s="32"/>
      <c r="CSK225" s="20"/>
      <c r="CSL225" s="18"/>
      <c r="CSM225" s="19"/>
      <c r="CSN225" s="28"/>
      <c r="CSO225" s="32"/>
      <c r="CSP225" s="20"/>
      <c r="CSQ225" s="18"/>
      <c r="CSR225" s="19"/>
      <c r="CSS225" s="28"/>
      <c r="CST225" s="32"/>
      <c r="CSU225" s="20"/>
      <c r="CSV225" s="18"/>
      <c r="CSW225" s="19"/>
      <c r="CSX225" s="28"/>
      <c r="CSY225" s="32"/>
      <c r="CSZ225" s="20"/>
      <c r="CTA225" s="18"/>
      <c r="CTB225" s="19"/>
      <c r="CTC225" s="28"/>
      <c r="CTD225" s="32"/>
      <c r="CTE225" s="20"/>
      <c r="CTF225" s="18"/>
      <c r="CTG225" s="19"/>
      <c r="CTH225" s="28"/>
      <c r="CTI225" s="32"/>
      <c r="CTJ225" s="20"/>
      <c r="CTK225" s="18"/>
      <c r="CTL225" s="19"/>
      <c r="CTM225" s="28"/>
      <c r="CTN225" s="32"/>
      <c r="CTO225" s="20"/>
      <c r="CTP225" s="18"/>
      <c r="CTQ225" s="19"/>
      <c r="CTR225" s="28"/>
      <c r="CTS225" s="32"/>
      <c r="CTT225" s="20"/>
      <c r="CTU225" s="18"/>
      <c r="CTV225" s="19"/>
      <c r="CTW225" s="28"/>
      <c r="CTX225" s="32"/>
      <c r="CTY225" s="20"/>
      <c r="CTZ225" s="18"/>
      <c r="CUA225" s="19"/>
      <c r="CUB225" s="28"/>
      <c r="CUC225" s="32"/>
      <c r="CUD225" s="20"/>
      <c r="CUE225" s="18"/>
      <c r="CUF225" s="19"/>
      <c r="CUG225" s="28"/>
      <c r="CUH225" s="32"/>
      <c r="CUI225" s="20"/>
      <c r="CUJ225" s="18"/>
      <c r="CUK225" s="19"/>
      <c r="CUL225" s="28"/>
      <c r="CUM225" s="32"/>
      <c r="CUN225" s="20"/>
      <c r="CUO225" s="18"/>
      <c r="CUP225" s="19"/>
      <c r="CUQ225" s="28"/>
      <c r="CUR225" s="32"/>
      <c r="CUS225" s="20"/>
      <c r="CUT225" s="18"/>
      <c r="CUU225" s="19"/>
      <c r="CUV225" s="28"/>
      <c r="CUW225" s="32"/>
      <c r="CUX225" s="20"/>
      <c r="CUY225" s="18"/>
      <c r="CUZ225" s="19"/>
      <c r="CVA225" s="28"/>
      <c r="CVB225" s="32"/>
      <c r="CVC225" s="20"/>
      <c r="CVD225" s="18"/>
      <c r="CVE225" s="19"/>
      <c r="CVF225" s="28"/>
      <c r="CVG225" s="32"/>
      <c r="CVH225" s="20"/>
      <c r="CVI225" s="18"/>
      <c r="CVJ225" s="19"/>
      <c r="CVK225" s="28"/>
      <c r="CVL225" s="32"/>
      <c r="CVM225" s="20"/>
      <c r="CVN225" s="18"/>
      <c r="CVO225" s="19"/>
      <c r="CVP225" s="28"/>
      <c r="CVQ225" s="32"/>
      <c r="CVR225" s="20"/>
      <c r="CVS225" s="18"/>
      <c r="CVT225" s="19"/>
      <c r="CVU225" s="28"/>
      <c r="CVV225" s="32"/>
      <c r="CVW225" s="20"/>
      <c r="CVX225" s="18"/>
      <c r="CVY225" s="19"/>
      <c r="CVZ225" s="28"/>
      <c r="CWA225" s="32"/>
      <c r="CWB225" s="20"/>
      <c r="CWC225" s="18"/>
      <c r="CWD225" s="19"/>
      <c r="CWE225" s="28"/>
      <c r="CWF225" s="32"/>
      <c r="CWG225" s="20"/>
      <c r="CWH225" s="18"/>
      <c r="CWI225" s="19"/>
      <c r="CWJ225" s="28"/>
      <c r="CWK225" s="32"/>
      <c r="CWL225" s="20"/>
      <c r="CWM225" s="18"/>
      <c r="CWN225" s="19"/>
      <c r="CWO225" s="28"/>
      <c r="CWP225" s="32"/>
      <c r="CWQ225" s="20"/>
      <c r="CWR225" s="18"/>
      <c r="CWS225" s="19"/>
      <c r="CWT225" s="28"/>
      <c r="CWU225" s="32"/>
      <c r="CWV225" s="20"/>
      <c r="CWW225" s="18"/>
      <c r="CWX225" s="19"/>
      <c r="CWY225" s="28"/>
      <c r="CWZ225" s="32"/>
      <c r="CXA225" s="20"/>
      <c r="CXB225" s="18"/>
      <c r="CXC225" s="19"/>
      <c r="CXD225" s="28"/>
      <c r="CXE225" s="32"/>
      <c r="CXF225" s="20"/>
      <c r="CXG225" s="18"/>
      <c r="CXH225" s="19"/>
      <c r="CXI225" s="28"/>
      <c r="CXJ225" s="32"/>
      <c r="CXK225" s="20"/>
      <c r="CXL225" s="18"/>
      <c r="CXM225" s="19"/>
      <c r="CXN225" s="28"/>
      <c r="CXO225" s="32"/>
      <c r="CXP225" s="20"/>
      <c r="CXQ225" s="18"/>
      <c r="CXR225" s="19"/>
      <c r="CXS225" s="28"/>
      <c r="CXT225" s="32"/>
      <c r="CXU225" s="20"/>
      <c r="CXV225" s="18"/>
      <c r="CXW225" s="19"/>
      <c r="CXX225" s="28"/>
      <c r="CXY225" s="32"/>
      <c r="CXZ225" s="20"/>
      <c r="CYA225" s="18"/>
      <c r="CYB225" s="19"/>
      <c r="CYC225" s="28"/>
      <c r="CYD225" s="32"/>
      <c r="CYE225" s="20"/>
      <c r="CYF225" s="18"/>
      <c r="CYG225" s="19"/>
      <c r="CYH225" s="28"/>
      <c r="CYI225" s="32"/>
      <c r="CYJ225" s="20"/>
      <c r="CYK225" s="18"/>
      <c r="CYL225" s="19"/>
      <c r="CYM225" s="28"/>
      <c r="CYN225" s="32"/>
      <c r="CYO225" s="20"/>
      <c r="CYP225" s="18"/>
      <c r="CYQ225" s="19"/>
      <c r="CYR225" s="28"/>
      <c r="CYS225" s="32"/>
      <c r="CYT225" s="20"/>
      <c r="CYU225" s="18"/>
      <c r="CYV225" s="19"/>
      <c r="CYW225" s="28"/>
      <c r="CYX225" s="32"/>
      <c r="CYY225" s="20"/>
      <c r="CYZ225" s="18"/>
      <c r="CZA225" s="19"/>
      <c r="CZB225" s="28"/>
      <c r="CZC225" s="32"/>
      <c r="CZD225" s="20"/>
      <c r="CZE225" s="18"/>
      <c r="CZF225" s="19"/>
      <c r="CZG225" s="28"/>
      <c r="CZH225" s="32"/>
      <c r="CZI225" s="20"/>
      <c r="CZJ225" s="18"/>
      <c r="CZK225" s="19"/>
      <c r="CZL225" s="28"/>
      <c r="CZM225" s="32"/>
      <c r="CZN225" s="20"/>
      <c r="CZO225" s="18"/>
      <c r="CZP225" s="19"/>
      <c r="CZQ225" s="28"/>
      <c r="CZR225" s="32"/>
      <c r="CZS225" s="20"/>
      <c r="CZT225" s="18"/>
      <c r="CZU225" s="19"/>
      <c r="CZV225" s="28"/>
      <c r="CZW225" s="32"/>
      <c r="CZX225" s="20"/>
      <c r="CZY225" s="18"/>
      <c r="CZZ225" s="19"/>
      <c r="DAA225" s="28"/>
      <c r="DAB225" s="32"/>
      <c r="DAC225" s="20"/>
      <c r="DAD225" s="18"/>
      <c r="DAE225" s="19"/>
      <c r="DAF225" s="28"/>
      <c r="DAG225" s="32"/>
      <c r="DAH225" s="20"/>
      <c r="DAI225" s="18"/>
      <c r="DAJ225" s="19"/>
      <c r="DAK225" s="28"/>
      <c r="DAL225" s="32"/>
      <c r="DAM225" s="20"/>
      <c r="DAN225" s="18"/>
      <c r="DAO225" s="19"/>
      <c r="DAP225" s="28"/>
      <c r="DAQ225" s="32"/>
      <c r="DAR225" s="20"/>
      <c r="DAS225" s="18"/>
      <c r="DAT225" s="19"/>
      <c r="DAU225" s="28"/>
      <c r="DAV225" s="32"/>
      <c r="DAW225" s="20"/>
      <c r="DAX225" s="18"/>
      <c r="DAY225" s="19"/>
      <c r="DAZ225" s="28"/>
      <c r="DBA225" s="32"/>
      <c r="DBB225" s="20"/>
      <c r="DBC225" s="18"/>
      <c r="DBD225" s="19"/>
      <c r="DBE225" s="28"/>
      <c r="DBF225" s="32"/>
      <c r="DBG225" s="20"/>
      <c r="DBH225" s="18"/>
      <c r="DBI225" s="19"/>
      <c r="DBJ225" s="28"/>
      <c r="DBK225" s="32"/>
      <c r="DBL225" s="20"/>
      <c r="DBM225" s="18"/>
      <c r="DBN225" s="19"/>
      <c r="DBO225" s="28"/>
      <c r="DBP225" s="32"/>
      <c r="DBQ225" s="20"/>
      <c r="DBR225" s="18"/>
      <c r="DBS225" s="19"/>
      <c r="DBT225" s="28"/>
      <c r="DBU225" s="32"/>
      <c r="DBV225" s="20"/>
      <c r="DBW225" s="18"/>
      <c r="DBX225" s="19"/>
      <c r="DBY225" s="28"/>
      <c r="DBZ225" s="32"/>
      <c r="DCA225" s="20"/>
      <c r="DCB225" s="18"/>
      <c r="DCC225" s="19"/>
      <c r="DCD225" s="28"/>
      <c r="DCE225" s="32"/>
      <c r="DCF225" s="20"/>
      <c r="DCG225" s="18"/>
      <c r="DCH225" s="19"/>
      <c r="DCI225" s="28"/>
      <c r="DCJ225" s="32"/>
      <c r="DCK225" s="20"/>
      <c r="DCL225" s="18"/>
      <c r="DCM225" s="19"/>
      <c r="DCN225" s="28"/>
      <c r="DCO225" s="32"/>
      <c r="DCP225" s="20"/>
      <c r="DCQ225" s="18"/>
      <c r="DCR225" s="19"/>
      <c r="DCS225" s="28"/>
      <c r="DCT225" s="32"/>
      <c r="DCU225" s="20"/>
      <c r="DCV225" s="18"/>
      <c r="DCW225" s="19"/>
      <c r="DCX225" s="28"/>
      <c r="DCY225" s="32"/>
      <c r="DCZ225" s="20"/>
      <c r="DDA225" s="18"/>
      <c r="DDB225" s="19"/>
      <c r="DDC225" s="28"/>
      <c r="DDD225" s="32"/>
      <c r="DDE225" s="20"/>
      <c r="DDF225" s="18"/>
      <c r="DDG225" s="19"/>
      <c r="DDH225" s="28"/>
      <c r="DDI225" s="32"/>
      <c r="DDJ225" s="20"/>
      <c r="DDK225" s="18"/>
      <c r="DDL225" s="19"/>
      <c r="DDM225" s="28"/>
      <c r="DDN225" s="32"/>
      <c r="DDO225" s="20"/>
      <c r="DDP225" s="18"/>
      <c r="DDQ225" s="19"/>
      <c r="DDR225" s="28"/>
      <c r="DDS225" s="32"/>
      <c r="DDT225" s="20"/>
      <c r="DDU225" s="18"/>
      <c r="DDV225" s="19"/>
      <c r="DDW225" s="28"/>
      <c r="DDX225" s="32"/>
      <c r="DDY225" s="20"/>
      <c r="DDZ225" s="18"/>
      <c r="DEA225" s="19"/>
      <c r="DEB225" s="28"/>
      <c r="DEC225" s="32"/>
      <c r="DED225" s="20"/>
      <c r="DEE225" s="18"/>
      <c r="DEF225" s="19"/>
      <c r="DEG225" s="28"/>
      <c r="DEH225" s="32"/>
      <c r="DEI225" s="20"/>
      <c r="DEJ225" s="18"/>
      <c r="DEK225" s="19"/>
      <c r="DEL225" s="28"/>
      <c r="DEM225" s="32"/>
      <c r="DEN225" s="20"/>
      <c r="DEO225" s="18"/>
      <c r="DEP225" s="19"/>
      <c r="DEQ225" s="28"/>
      <c r="DER225" s="32"/>
      <c r="DES225" s="20"/>
      <c r="DET225" s="18"/>
      <c r="DEU225" s="19"/>
      <c r="DEV225" s="28"/>
      <c r="DEW225" s="32"/>
      <c r="DEX225" s="20"/>
      <c r="DEY225" s="18"/>
      <c r="DEZ225" s="19"/>
      <c r="DFA225" s="28"/>
      <c r="DFB225" s="32"/>
      <c r="DFC225" s="20"/>
      <c r="DFD225" s="18"/>
      <c r="DFE225" s="19"/>
      <c r="DFF225" s="28"/>
      <c r="DFG225" s="32"/>
      <c r="DFH225" s="20"/>
      <c r="DFI225" s="18"/>
      <c r="DFJ225" s="19"/>
      <c r="DFK225" s="28"/>
      <c r="DFL225" s="32"/>
      <c r="DFM225" s="20"/>
      <c r="DFN225" s="18"/>
      <c r="DFO225" s="19"/>
      <c r="DFP225" s="28"/>
      <c r="DFQ225" s="32"/>
      <c r="DFR225" s="20"/>
      <c r="DFS225" s="18"/>
      <c r="DFT225" s="19"/>
      <c r="DFU225" s="28"/>
      <c r="DFV225" s="32"/>
      <c r="DFW225" s="20"/>
      <c r="DFX225" s="18"/>
      <c r="DFY225" s="19"/>
      <c r="DFZ225" s="28"/>
      <c r="DGA225" s="32"/>
      <c r="DGB225" s="20"/>
      <c r="DGC225" s="18"/>
      <c r="DGD225" s="19"/>
      <c r="DGE225" s="28"/>
      <c r="DGF225" s="32"/>
      <c r="DGG225" s="20"/>
      <c r="DGH225" s="18"/>
      <c r="DGI225" s="19"/>
      <c r="DGJ225" s="28"/>
      <c r="DGK225" s="32"/>
      <c r="DGL225" s="20"/>
      <c r="DGM225" s="18"/>
      <c r="DGN225" s="19"/>
      <c r="DGO225" s="28"/>
      <c r="DGP225" s="32"/>
      <c r="DGQ225" s="20"/>
      <c r="DGR225" s="18"/>
      <c r="DGS225" s="19"/>
      <c r="DGT225" s="28"/>
      <c r="DGU225" s="32"/>
      <c r="DGV225" s="20"/>
      <c r="DGW225" s="18"/>
      <c r="DGX225" s="19"/>
      <c r="DGY225" s="28"/>
      <c r="DGZ225" s="32"/>
      <c r="DHA225" s="20"/>
      <c r="DHB225" s="18"/>
      <c r="DHC225" s="19"/>
      <c r="DHD225" s="28"/>
      <c r="DHE225" s="32"/>
      <c r="DHF225" s="20"/>
      <c r="DHG225" s="18"/>
      <c r="DHH225" s="19"/>
      <c r="DHI225" s="28"/>
      <c r="DHJ225" s="32"/>
      <c r="DHK225" s="20"/>
      <c r="DHL225" s="18"/>
      <c r="DHM225" s="19"/>
      <c r="DHN225" s="28"/>
      <c r="DHO225" s="32"/>
      <c r="DHP225" s="20"/>
      <c r="DHQ225" s="18"/>
      <c r="DHR225" s="19"/>
      <c r="DHS225" s="28"/>
      <c r="DHT225" s="32"/>
      <c r="DHU225" s="20"/>
      <c r="DHV225" s="18"/>
      <c r="DHW225" s="19"/>
      <c r="DHX225" s="28"/>
      <c r="DHY225" s="32"/>
      <c r="DHZ225" s="20"/>
      <c r="DIA225" s="18"/>
      <c r="DIB225" s="19"/>
      <c r="DIC225" s="28"/>
      <c r="DID225" s="32"/>
      <c r="DIE225" s="20"/>
      <c r="DIF225" s="18"/>
      <c r="DIG225" s="19"/>
      <c r="DIH225" s="28"/>
      <c r="DII225" s="32"/>
      <c r="DIJ225" s="20"/>
      <c r="DIK225" s="18"/>
      <c r="DIL225" s="19"/>
      <c r="DIM225" s="28"/>
      <c r="DIN225" s="32"/>
      <c r="DIO225" s="20"/>
      <c r="DIP225" s="18"/>
      <c r="DIQ225" s="19"/>
      <c r="DIR225" s="28"/>
      <c r="DIS225" s="32"/>
      <c r="DIT225" s="20"/>
      <c r="DIU225" s="18"/>
      <c r="DIV225" s="19"/>
      <c r="DIW225" s="28"/>
      <c r="DIX225" s="32"/>
      <c r="DIY225" s="20"/>
      <c r="DIZ225" s="18"/>
      <c r="DJA225" s="19"/>
      <c r="DJB225" s="28"/>
      <c r="DJC225" s="32"/>
      <c r="DJD225" s="20"/>
      <c r="DJE225" s="18"/>
      <c r="DJF225" s="19"/>
      <c r="DJG225" s="28"/>
      <c r="DJH225" s="32"/>
      <c r="DJI225" s="20"/>
      <c r="DJJ225" s="18"/>
      <c r="DJK225" s="19"/>
      <c r="DJL225" s="28"/>
      <c r="DJM225" s="32"/>
      <c r="DJN225" s="20"/>
      <c r="DJO225" s="18"/>
      <c r="DJP225" s="19"/>
      <c r="DJQ225" s="28"/>
      <c r="DJR225" s="32"/>
      <c r="DJS225" s="20"/>
      <c r="DJT225" s="18"/>
      <c r="DJU225" s="19"/>
      <c r="DJV225" s="28"/>
      <c r="DJW225" s="32"/>
      <c r="DJX225" s="20"/>
      <c r="DJY225" s="18"/>
      <c r="DJZ225" s="19"/>
      <c r="DKA225" s="28"/>
      <c r="DKB225" s="32"/>
      <c r="DKC225" s="20"/>
      <c r="DKD225" s="18"/>
      <c r="DKE225" s="19"/>
      <c r="DKF225" s="28"/>
      <c r="DKG225" s="32"/>
      <c r="DKH225" s="20"/>
      <c r="DKI225" s="18"/>
      <c r="DKJ225" s="19"/>
      <c r="DKK225" s="28"/>
      <c r="DKL225" s="32"/>
      <c r="DKM225" s="20"/>
      <c r="DKN225" s="18"/>
      <c r="DKO225" s="19"/>
      <c r="DKP225" s="28"/>
      <c r="DKQ225" s="32"/>
      <c r="DKR225" s="20"/>
      <c r="DKS225" s="18"/>
      <c r="DKT225" s="19"/>
      <c r="DKU225" s="28"/>
      <c r="DKV225" s="32"/>
      <c r="DKW225" s="20"/>
      <c r="DKX225" s="18"/>
      <c r="DKY225" s="19"/>
      <c r="DKZ225" s="28"/>
      <c r="DLA225" s="32"/>
      <c r="DLB225" s="20"/>
      <c r="DLC225" s="18"/>
      <c r="DLD225" s="19"/>
      <c r="DLE225" s="28"/>
      <c r="DLF225" s="32"/>
      <c r="DLG225" s="20"/>
      <c r="DLH225" s="18"/>
      <c r="DLI225" s="19"/>
      <c r="DLJ225" s="28"/>
      <c r="DLK225" s="32"/>
      <c r="DLL225" s="20"/>
      <c r="DLM225" s="18"/>
      <c r="DLN225" s="19"/>
      <c r="DLO225" s="28"/>
      <c r="DLP225" s="32"/>
      <c r="DLQ225" s="20"/>
      <c r="DLR225" s="18"/>
      <c r="DLS225" s="19"/>
      <c r="DLT225" s="28"/>
      <c r="DLU225" s="32"/>
      <c r="DLV225" s="20"/>
      <c r="DLW225" s="18"/>
      <c r="DLX225" s="19"/>
      <c r="DLY225" s="28"/>
      <c r="DLZ225" s="32"/>
      <c r="DMA225" s="20"/>
      <c r="DMB225" s="18"/>
      <c r="DMC225" s="19"/>
      <c r="DMD225" s="28"/>
      <c r="DME225" s="32"/>
      <c r="DMF225" s="20"/>
      <c r="DMG225" s="18"/>
      <c r="DMH225" s="19"/>
      <c r="DMI225" s="28"/>
      <c r="DMJ225" s="32"/>
      <c r="DMK225" s="20"/>
      <c r="DML225" s="18"/>
      <c r="DMM225" s="19"/>
      <c r="DMN225" s="28"/>
      <c r="DMO225" s="32"/>
      <c r="DMP225" s="20"/>
      <c r="DMQ225" s="18"/>
      <c r="DMR225" s="19"/>
      <c r="DMS225" s="28"/>
      <c r="DMT225" s="32"/>
      <c r="DMU225" s="20"/>
      <c r="DMV225" s="18"/>
      <c r="DMW225" s="19"/>
      <c r="DMX225" s="28"/>
      <c r="DMY225" s="32"/>
      <c r="DMZ225" s="20"/>
      <c r="DNA225" s="18"/>
      <c r="DNB225" s="19"/>
      <c r="DNC225" s="28"/>
      <c r="DND225" s="32"/>
      <c r="DNE225" s="20"/>
      <c r="DNF225" s="18"/>
      <c r="DNG225" s="19"/>
      <c r="DNH225" s="28"/>
      <c r="DNI225" s="32"/>
      <c r="DNJ225" s="20"/>
      <c r="DNK225" s="18"/>
      <c r="DNL225" s="19"/>
      <c r="DNM225" s="28"/>
      <c r="DNN225" s="32"/>
      <c r="DNO225" s="20"/>
      <c r="DNP225" s="18"/>
      <c r="DNQ225" s="19"/>
      <c r="DNR225" s="28"/>
      <c r="DNS225" s="32"/>
      <c r="DNT225" s="20"/>
      <c r="DNU225" s="18"/>
      <c r="DNV225" s="19"/>
      <c r="DNW225" s="28"/>
      <c r="DNX225" s="32"/>
      <c r="DNY225" s="20"/>
      <c r="DNZ225" s="18"/>
      <c r="DOA225" s="19"/>
      <c r="DOB225" s="28"/>
      <c r="DOC225" s="32"/>
      <c r="DOD225" s="20"/>
      <c r="DOE225" s="18"/>
      <c r="DOF225" s="19"/>
      <c r="DOG225" s="28"/>
      <c r="DOH225" s="32"/>
      <c r="DOI225" s="20"/>
      <c r="DOJ225" s="18"/>
      <c r="DOK225" s="19"/>
      <c r="DOL225" s="28"/>
      <c r="DOM225" s="32"/>
      <c r="DON225" s="20"/>
      <c r="DOO225" s="18"/>
      <c r="DOP225" s="19"/>
      <c r="DOQ225" s="28"/>
      <c r="DOR225" s="32"/>
      <c r="DOS225" s="20"/>
      <c r="DOT225" s="18"/>
      <c r="DOU225" s="19"/>
      <c r="DOV225" s="28"/>
      <c r="DOW225" s="32"/>
      <c r="DOX225" s="20"/>
      <c r="DOY225" s="18"/>
      <c r="DOZ225" s="19"/>
      <c r="DPA225" s="28"/>
      <c r="DPB225" s="32"/>
      <c r="DPC225" s="20"/>
      <c r="DPD225" s="18"/>
      <c r="DPE225" s="19"/>
      <c r="DPF225" s="28"/>
      <c r="DPG225" s="32"/>
      <c r="DPH225" s="20"/>
      <c r="DPI225" s="18"/>
      <c r="DPJ225" s="19"/>
      <c r="DPK225" s="28"/>
      <c r="DPL225" s="32"/>
      <c r="DPM225" s="20"/>
      <c r="DPN225" s="18"/>
      <c r="DPO225" s="19"/>
      <c r="DPP225" s="28"/>
      <c r="DPQ225" s="32"/>
      <c r="DPR225" s="20"/>
      <c r="DPS225" s="18"/>
      <c r="DPT225" s="19"/>
      <c r="DPU225" s="28"/>
      <c r="DPV225" s="32"/>
      <c r="DPW225" s="20"/>
      <c r="DPX225" s="18"/>
      <c r="DPY225" s="19"/>
      <c r="DPZ225" s="28"/>
      <c r="DQA225" s="32"/>
      <c r="DQB225" s="20"/>
      <c r="DQC225" s="18"/>
      <c r="DQD225" s="19"/>
      <c r="DQE225" s="28"/>
      <c r="DQF225" s="32"/>
      <c r="DQG225" s="20"/>
      <c r="DQH225" s="18"/>
      <c r="DQI225" s="19"/>
      <c r="DQJ225" s="28"/>
      <c r="DQK225" s="32"/>
      <c r="DQL225" s="20"/>
      <c r="DQM225" s="18"/>
      <c r="DQN225" s="19"/>
      <c r="DQO225" s="28"/>
      <c r="DQP225" s="32"/>
      <c r="DQQ225" s="20"/>
      <c r="DQR225" s="18"/>
      <c r="DQS225" s="19"/>
      <c r="DQT225" s="28"/>
      <c r="DQU225" s="32"/>
      <c r="DQV225" s="20"/>
      <c r="DQW225" s="18"/>
      <c r="DQX225" s="19"/>
      <c r="DQY225" s="28"/>
      <c r="DQZ225" s="32"/>
      <c r="DRA225" s="20"/>
      <c r="DRB225" s="18"/>
      <c r="DRC225" s="19"/>
      <c r="DRD225" s="28"/>
      <c r="DRE225" s="32"/>
      <c r="DRF225" s="20"/>
      <c r="DRG225" s="18"/>
      <c r="DRH225" s="19"/>
      <c r="DRI225" s="28"/>
      <c r="DRJ225" s="32"/>
      <c r="DRK225" s="20"/>
      <c r="DRL225" s="18"/>
      <c r="DRM225" s="19"/>
      <c r="DRN225" s="28"/>
      <c r="DRO225" s="32"/>
      <c r="DRP225" s="20"/>
      <c r="DRQ225" s="18"/>
      <c r="DRR225" s="19"/>
      <c r="DRS225" s="28"/>
      <c r="DRT225" s="32"/>
      <c r="DRU225" s="20"/>
      <c r="DRV225" s="18"/>
      <c r="DRW225" s="19"/>
      <c r="DRX225" s="28"/>
      <c r="DRY225" s="32"/>
      <c r="DRZ225" s="20"/>
      <c r="DSA225" s="18"/>
      <c r="DSB225" s="19"/>
      <c r="DSC225" s="28"/>
      <c r="DSD225" s="32"/>
      <c r="DSE225" s="20"/>
      <c r="DSF225" s="18"/>
      <c r="DSG225" s="19"/>
      <c r="DSH225" s="28"/>
      <c r="DSI225" s="32"/>
      <c r="DSJ225" s="20"/>
      <c r="DSK225" s="18"/>
      <c r="DSL225" s="19"/>
      <c r="DSM225" s="28"/>
      <c r="DSN225" s="32"/>
      <c r="DSO225" s="20"/>
      <c r="DSP225" s="18"/>
      <c r="DSQ225" s="19"/>
      <c r="DSR225" s="28"/>
      <c r="DSS225" s="32"/>
      <c r="DST225" s="20"/>
      <c r="DSU225" s="18"/>
      <c r="DSV225" s="19"/>
      <c r="DSW225" s="28"/>
      <c r="DSX225" s="32"/>
      <c r="DSY225" s="20"/>
      <c r="DSZ225" s="18"/>
      <c r="DTA225" s="19"/>
      <c r="DTB225" s="28"/>
      <c r="DTC225" s="32"/>
      <c r="DTD225" s="20"/>
      <c r="DTE225" s="18"/>
      <c r="DTF225" s="19"/>
      <c r="DTG225" s="28"/>
      <c r="DTH225" s="32"/>
      <c r="DTI225" s="20"/>
      <c r="DTJ225" s="18"/>
      <c r="DTK225" s="19"/>
      <c r="DTL225" s="28"/>
      <c r="DTM225" s="32"/>
      <c r="DTN225" s="20"/>
      <c r="DTO225" s="18"/>
      <c r="DTP225" s="19"/>
      <c r="DTQ225" s="28"/>
      <c r="DTR225" s="32"/>
      <c r="DTS225" s="20"/>
      <c r="DTT225" s="18"/>
      <c r="DTU225" s="19"/>
      <c r="DTV225" s="28"/>
      <c r="DTW225" s="32"/>
      <c r="DTX225" s="20"/>
      <c r="DTY225" s="18"/>
      <c r="DTZ225" s="19"/>
      <c r="DUA225" s="28"/>
      <c r="DUB225" s="32"/>
      <c r="DUC225" s="20"/>
      <c r="DUD225" s="18"/>
      <c r="DUE225" s="19"/>
      <c r="DUF225" s="28"/>
      <c r="DUG225" s="32"/>
      <c r="DUH225" s="20"/>
      <c r="DUI225" s="18"/>
      <c r="DUJ225" s="19"/>
      <c r="DUK225" s="28"/>
      <c r="DUL225" s="32"/>
      <c r="DUM225" s="20"/>
      <c r="DUN225" s="18"/>
      <c r="DUO225" s="19"/>
      <c r="DUP225" s="28"/>
      <c r="DUQ225" s="32"/>
      <c r="DUR225" s="20"/>
      <c r="DUS225" s="18"/>
      <c r="DUT225" s="19"/>
      <c r="DUU225" s="28"/>
      <c r="DUV225" s="32"/>
      <c r="DUW225" s="20"/>
      <c r="DUX225" s="18"/>
      <c r="DUY225" s="19"/>
      <c r="DUZ225" s="28"/>
      <c r="DVA225" s="32"/>
      <c r="DVB225" s="20"/>
      <c r="DVC225" s="18"/>
      <c r="DVD225" s="19"/>
      <c r="DVE225" s="28"/>
      <c r="DVF225" s="32"/>
      <c r="DVG225" s="20"/>
      <c r="DVH225" s="18"/>
      <c r="DVI225" s="19"/>
      <c r="DVJ225" s="28"/>
      <c r="DVK225" s="32"/>
      <c r="DVL225" s="20"/>
      <c r="DVM225" s="18"/>
      <c r="DVN225" s="19"/>
      <c r="DVO225" s="28"/>
      <c r="DVP225" s="32"/>
      <c r="DVQ225" s="20"/>
      <c r="DVR225" s="18"/>
      <c r="DVS225" s="19"/>
      <c r="DVT225" s="28"/>
      <c r="DVU225" s="32"/>
      <c r="DVV225" s="20"/>
      <c r="DVW225" s="18"/>
      <c r="DVX225" s="19"/>
      <c r="DVY225" s="28"/>
      <c r="DVZ225" s="32"/>
      <c r="DWA225" s="20"/>
      <c r="DWB225" s="18"/>
      <c r="DWC225" s="19"/>
      <c r="DWD225" s="28"/>
      <c r="DWE225" s="32"/>
      <c r="DWF225" s="20"/>
      <c r="DWG225" s="18"/>
      <c r="DWH225" s="19"/>
      <c r="DWI225" s="28"/>
      <c r="DWJ225" s="32"/>
      <c r="DWK225" s="20"/>
      <c r="DWL225" s="18"/>
      <c r="DWM225" s="19"/>
      <c r="DWN225" s="28"/>
      <c r="DWO225" s="32"/>
      <c r="DWP225" s="20"/>
      <c r="DWQ225" s="18"/>
      <c r="DWR225" s="19"/>
      <c r="DWS225" s="28"/>
      <c r="DWT225" s="32"/>
      <c r="DWU225" s="20"/>
      <c r="DWV225" s="18"/>
      <c r="DWW225" s="19"/>
      <c r="DWX225" s="28"/>
      <c r="DWY225" s="32"/>
      <c r="DWZ225" s="20"/>
      <c r="DXA225" s="18"/>
      <c r="DXB225" s="19"/>
      <c r="DXC225" s="28"/>
      <c r="DXD225" s="32"/>
      <c r="DXE225" s="20"/>
      <c r="DXF225" s="18"/>
      <c r="DXG225" s="19"/>
      <c r="DXH225" s="28"/>
      <c r="DXI225" s="32"/>
      <c r="DXJ225" s="20"/>
      <c r="DXK225" s="18"/>
      <c r="DXL225" s="19"/>
      <c r="DXM225" s="28"/>
      <c r="DXN225" s="32"/>
      <c r="DXO225" s="20"/>
      <c r="DXP225" s="18"/>
      <c r="DXQ225" s="19"/>
      <c r="DXR225" s="28"/>
      <c r="DXS225" s="32"/>
      <c r="DXT225" s="20"/>
      <c r="DXU225" s="18"/>
      <c r="DXV225" s="19"/>
      <c r="DXW225" s="28"/>
      <c r="DXX225" s="32"/>
      <c r="DXY225" s="20"/>
      <c r="DXZ225" s="18"/>
      <c r="DYA225" s="19"/>
      <c r="DYB225" s="28"/>
      <c r="DYC225" s="32"/>
      <c r="DYD225" s="20"/>
      <c r="DYE225" s="18"/>
      <c r="DYF225" s="19"/>
      <c r="DYG225" s="28"/>
      <c r="DYH225" s="32"/>
      <c r="DYI225" s="20"/>
      <c r="DYJ225" s="18"/>
      <c r="DYK225" s="19"/>
      <c r="DYL225" s="28"/>
      <c r="DYM225" s="32"/>
      <c r="DYN225" s="20"/>
      <c r="DYO225" s="18"/>
      <c r="DYP225" s="19"/>
      <c r="DYQ225" s="28"/>
      <c r="DYR225" s="32"/>
      <c r="DYS225" s="20"/>
      <c r="DYT225" s="18"/>
      <c r="DYU225" s="19"/>
      <c r="DYV225" s="28"/>
      <c r="DYW225" s="32"/>
      <c r="DYX225" s="20"/>
      <c r="DYY225" s="18"/>
      <c r="DYZ225" s="19"/>
      <c r="DZA225" s="28"/>
      <c r="DZB225" s="32"/>
      <c r="DZC225" s="20"/>
      <c r="DZD225" s="18"/>
      <c r="DZE225" s="19"/>
      <c r="DZF225" s="28"/>
      <c r="DZG225" s="32"/>
      <c r="DZH225" s="20"/>
      <c r="DZI225" s="18"/>
      <c r="DZJ225" s="19"/>
      <c r="DZK225" s="28"/>
      <c r="DZL225" s="32"/>
      <c r="DZM225" s="20"/>
      <c r="DZN225" s="18"/>
      <c r="DZO225" s="19"/>
      <c r="DZP225" s="28"/>
      <c r="DZQ225" s="32"/>
      <c r="DZR225" s="20"/>
      <c r="DZS225" s="18"/>
      <c r="DZT225" s="19"/>
      <c r="DZU225" s="28"/>
      <c r="DZV225" s="32"/>
      <c r="DZW225" s="20"/>
      <c r="DZX225" s="18"/>
      <c r="DZY225" s="19"/>
      <c r="DZZ225" s="28"/>
      <c r="EAA225" s="32"/>
      <c r="EAB225" s="20"/>
      <c r="EAC225" s="18"/>
      <c r="EAD225" s="19"/>
      <c r="EAE225" s="28"/>
      <c r="EAF225" s="32"/>
      <c r="EAG225" s="20"/>
      <c r="EAH225" s="18"/>
      <c r="EAI225" s="19"/>
      <c r="EAJ225" s="28"/>
      <c r="EAK225" s="32"/>
      <c r="EAL225" s="20"/>
      <c r="EAM225" s="18"/>
      <c r="EAN225" s="19"/>
      <c r="EAO225" s="28"/>
      <c r="EAP225" s="32"/>
      <c r="EAQ225" s="20"/>
      <c r="EAR225" s="18"/>
      <c r="EAS225" s="19"/>
      <c r="EAT225" s="28"/>
      <c r="EAU225" s="32"/>
      <c r="EAV225" s="20"/>
      <c r="EAW225" s="18"/>
      <c r="EAX225" s="19"/>
      <c r="EAY225" s="28"/>
      <c r="EAZ225" s="32"/>
      <c r="EBA225" s="20"/>
      <c r="EBB225" s="18"/>
      <c r="EBC225" s="19"/>
      <c r="EBD225" s="28"/>
      <c r="EBE225" s="32"/>
      <c r="EBF225" s="20"/>
      <c r="EBG225" s="18"/>
      <c r="EBH225" s="19"/>
      <c r="EBI225" s="28"/>
      <c r="EBJ225" s="32"/>
      <c r="EBK225" s="20"/>
      <c r="EBL225" s="18"/>
      <c r="EBM225" s="19"/>
      <c r="EBN225" s="28"/>
      <c r="EBO225" s="32"/>
      <c r="EBP225" s="20"/>
      <c r="EBQ225" s="18"/>
      <c r="EBR225" s="19"/>
      <c r="EBS225" s="28"/>
      <c r="EBT225" s="32"/>
      <c r="EBU225" s="20"/>
      <c r="EBV225" s="18"/>
      <c r="EBW225" s="19"/>
      <c r="EBX225" s="28"/>
      <c r="EBY225" s="32"/>
      <c r="EBZ225" s="20"/>
      <c r="ECA225" s="18"/>
      <c r="ECB225" s="19"/>
      <c r="ECC225" s="28"/>
      <c r="ECD225" s="32"/>
      <c r="ECE225" s="20"/>
      <c r="ECF225" s="18"/>
      <c r="ECG225" s="19"/>
      <c r="ECH225" s="28"/>
      <c r="ECI225" s="32"/>
      <c r="ECJ225" s="20"/>
      <c r="ECK225" s="18"/>
      <c r="ECL225" s="19"/>
      <c r="ECM225" s="28"/>
      <c r="ECN225" s="32"/>
      <c r="ECO225" s="20"/>
      <c r="ECP225" s="18"/>
      <c r="ECQ225" s="19"/>
      <c r="ECR225" s="28"/>
      <c r="ECS225" s="32"/>
      <c r="ECT225" s="20"/>
      <c r="ECU225" s="18"/>
      <c r="ECV225" s="19"/>
      <c r="ECW225" s="28"/>
      <c r="ECX225" s="32"/>
      <c r="ECY225" s="20"/>
      <c r="ECZ225" s="18"/>
      <c r="EDA225" s="19"/>
      <c r="EDB225" s="28"/>
      <c r="EDC225" s="32"/>
      <c r="EDD225" s="20"/>
      <c r="EDE225" s="18"/>
      <c r="EDF225" s="19"/>
      <c r="EDG225" s="28"/>
      <c r="EDH225" s="32"/>
      <c r="EDI225" s="20"/>
      <c r="EDJ225" s="18"/>
      <c r="EDK225" s="19"/>
      <c r="EDL225" s="28"/>
      <c r="EDM225" s="32"/>
      <c r="EDN225" s="20"/>
      <c r="EDO225" s="18"/>
      <c r="EDP225" s="19"/>
      <c r="EDQ225" s="28"/>
      <c r="EDR225" s="32"/>
      <c r="EDS225" s="20"/>
      <c r="EDT225" s="18"/>
      <c r="EDU225" s="19"/>
      <c r="EDV225" s="28"/>
      <c r="EDW225" s="32"/>
      <c r="EDX225" s="20"/>
      <c r="EDY225" s="18"/>
      <c r="EDZ225" s="19"/>
      <c r="EEA225" s="28"/>
      <c r="EEB225" s="32"/>
      <c r="EEC225" s="20"/>
      <c r="EED225" s="18"/>
      <c r="EEE225" s="19"/>
      <c r="EEF225" s="28"/>
      <c r="EEG225" s="32"/>
      <c r="EEH225" s="20"/>
      <c r="EEI225" s="18"/>
      <c r="EEJ225" s="19"/>
      <c r="EEK225" s="28"/>
      <c r="EEL225" s="32"/>
      <c r="EEM225" s="20"/>
      <c r="EEN225" s="18"/>
      <c r="EEO225" s="19"/>
      <c r="EEP225" s="28"/>
      <c r="EEQ225" s="32"/>
      <c r="EER225" s="20"/>
      <c r="EES225" s="18"/>
      <c r="EET225" s="19"/>
      <c r="EEU225" s="28"/>
      <c r="EEV225" s="32"/>
      <c r="EEW225" s="20"/>
      <c r="EEX225" s="18"/>
      <c r="EEY225" s="19"/>
      <c r="EEZ225" s="28"/>
      <c r="EFA225" s="32"/>
      <c r="EFB225" s="20"/>
      <c r="EFC225" s="18"/>
      <c r="EFD225" s="19"/>
      <c r="EFE225" s="28"/>
      <c r="EFF225" s="32"/>
      <c r="EFG225" s="20"/>
      <c r="EFH225" s="18"/>
      <c r="EFI225" s="19"/>
      <c r="EFJ225" s="28"/>
      <c r="EFK225" s="32"/>
      <c r="EFL225" s="20"/>
      <c r="EFM225" s="18"/>
      <c r="EFN225" s="19"/>
      <c r="EFO225" s="28"/>
      <c r="EFP225" s="32"/>
      <c r="EFQ225" s="20"/>
      <c r="EFR225" s="18"/>
      <c r="EFS225" s="19"/>
      <c r="EFT225" s="28"/>
      <c r="EFU225" s="32"/>
      <c r="EFV225" s="20"/>
      <c r="EFW225" s="18"/>
      <c r="EFX225" s="19"/>
      <c r="EFY225" s="28"/>
      <c r="EFZ225" s="32"/>
      <c r="EGA225" s="20"/>
      <c r="EGB225" s="18"/>
      <c r="EGC225" s="19"/>
      <c r="EGD225" s="28"/>
      <c r="EGE225" s="32"/>
      <c r="EGF225" s="20"/>
      <c r="EGG225" s="18"/>
      <c r="EGH225" s="19"/>
      <c r="EGI225" s="28"/>
      <c r="EGJ225" s="32"/>
      <c r="EGK225" s="20"/>
      <c r="EGL225" s="18"/>
      <c r="EGM225" s="19"/>
      <c r="EGN225" s="28"/>
      <c r="EGO225" s="32"/>
      <c r="EGP225" s="20"/>
      <c r="EGQ225" s="18"/>
      <c r="EGR225" s="19"/>
      <c r="EGS225" s="28"/>
      <c r="EGT225" s="32"/>
      <c r="EGU225" s="20"/>
      <c r="EGV225" s="18"/>
      <c r="EGW225" s="19"/>
      <c r="EGX225" s="28"/>
      <c r="EGY225" s="32"/>
      <c r="EGZ225" s="20"/>
      <c r="EHA225" s="18"/>
      <c r="EHB225" s="19"/>
      <c r="EHC225" s="28"/>
      <c r="EHD225" s="32"/>
      <c r="EHE225" s="20"/>
      <c r="EHF225" s="18"/>
      <c r="EHG225" s="19"/>
      <c r="EHH225" s="28"/>
      <c r="EHI225" s="32"/>
      <c r="EHJ225" s="20"/>
      <c r="EHK225" s="18"/>
      <c r="EHL225" s="19"/>
      <c r="EHM225" s="28"/>
      <c r="EHN225" s="32"/>
      <c r="EHO225" s="20"/>
      <c r="EHP225" s="18"/>
      <c r="EHQ225" s="19"/>
      <c r="EHR225" s="28"/>
      <c r="EHS225" s="32"/>
      <c r="EHT225" s="20"/>
      <c r="EHU225" s="18"/>
      <c r="EHV225" s="19"/>
      <c r="EHW225" s="28"/>
      <c r="EHX225" s="32"/>
      <c r="EHY225" s="20"/>
      <c r="EHZ225" s="18"/>
      <c r="EIA225" s="19"/>
      <c r="EIB225" s="28"/>
      <c r="EIC225" s="32"/>
      <c r="EID225" s="20"/>
      <c r="EIE225" s="18"/>
      <c r="EIF225" s="19"/>
      <c r="EIG225" s="28"/>
      <c r="EIH225" s="32"/>
      <c r="EII225" s="20"/>
      <c r="EIJ225" s="18"/>
      <c r="EIK225" s="19"/>
      <c r="EIL225" s="28"/>
      <c r="EIM225" s="32"/>
      <c r="EIN225" s="20"/>
      <c r="EIO225" s="18"/>
      <c r="EIP225" s="19"/>
      <c r="EIQ225" s="28"/>
      <c r="EIR225" s="32"/>
      <c r="EIS225" s="20"/>
      <c r="EIT225" s="18"/>
      <c r="EIU225" s="19"/>
      <c r="EIV225" s="28"/>
      <c r="EIW225" s="32"/>
      <c r="EIX225" s="20"/>
      <c r="EIY225" s="18"/>
      <c r="EIZ225" s="19"/>
      <c r="EJA225" s="28"/>
      <c r="EJB225" s="32"/>
      <c r="EJC225" s="20"/>
      <c r="EJD225" s="18"/>
      <c r="EJE225" s="19"/>
      <c r="EJF225" s="28"/>
      <c r="EJG225" s="32"/>
      <c r="EJH225" s="20"/>
      <c r="EJI225" s="18"/>
      <c r="EJJ225" s="19"/>
      <c r="EJK225" s="28"/>
      <c r="EJL225" s="32"/>
      <c r="EJM225" s="20"/>
      <c r="EJN225" s="18"/>
      <c r="EJO225" s="19"/>
      <c r="EJP225" s="28"/>
      <c r="EJQ225" s="32"/>
      <c r="EJR225" s="20"/>
      <c r="EJS225" s="18"/>
      <c r="EJT225" s="19"/>
      <c r="EJU225" s="28"/>
      <c r="EJV225" s="32"/>
      <c r="EJW225" s="20"/>
      <c r="EJX225" s="18"/>
      <c r="EJY225" s="19"/>
      <c r="EJZ225" s="28"/>
      <c r="EKA225" s="32"/>
      <c r="EKB225" s="20"/>
      <c r="EKC225" s="18"/>
      <c r="EKD225" s="19"/>
      <c r="EKE225" s="28"/>
      <c r="EKF225" s="32"/>
      <c r="EKG225" s="20"/>
      <c r="EKH225" s="18"/>
      <c r="EKI225" s="19"/>
      <c r="EKJ225" s="28"/>
      <c r="EKK225" s="32"/>
      <c r="EKL225" s="20"/>
      <c r="EKM225" s="18"/>
      <c r="EKN225" s="19"/>
      <c r="EKO225" s="28"/>
      <c r="EKP225" s="32"/>
      <c r="EKQ225" s="20"/>
      <c r="EKR225" s="18"/>
      <c r="EKS225" s="19"/>
      <c r="EKT225" s="28"/>
      <c r="EKU225" s="32"/>
      <c r="EKV225" s="20"/>
      <c r="EKW225" s="18"/>
      <c r="EKX225" s="19"/>
      <c r="EKY225" s="28"/>
      <c r="EKZ225" s="32"/>
      <c r="ELA225" s="20"/>
      <c r="ELB225" s="18"/>
      <c r="ELC225" s="19"/>
      <c r="ELD225" s="28"/>
      <c r="ELE225" s="32"/>
      <c r="ELF225" s="20"/>
      <c r="ELG225" s="18"/>
      <c r="ELH225" s="19"/>
      <c r="ELI225" s="28"/>
      <c r="ELJ225" s="32"/>
      <c r="ELK225" s="20"/>
      <c r="ELL225" s="18"/>
      <c r="ELM225" s="19"/>
      <c r="ELN225" s="28"/>
      <c r="ELO225" s="32"/>
      <c r="ELP225" s="20"/>
      <c r="ELQ225" s="18"/>
      <c r="ELR225" s="19"/>
      <c r="ELS225" s="28"/>
      <c r="ELT225" s="32"/>
      <c r="ELU225" s="20"/>
      <c r="ELV225" s="18"/>
      <c r="ELW225" s="19"/>
      <c r="ELX225" s="28"/>
      <c r="ELY225" s="32"/>
      <c r="ELZ225" s="20"/>
      <c r="EMA225" s="18"/>
      <c r="EMB225" s="19"/>
      <c r="EMC225" s="28"/>
      <c r="EMD225" s="32"/>
      <c r="EME225" s="20"/>
      <c r="EMF225" s="18"/>
      <c r="EMG225" s="19"/>
      <c r="EMH225" s="28"/>
      <c r="EMI225" s="32"/>
      <c r="EMJ225" s="20"/>
      <c r="EMK225" s="18"/>
      <c r="EML225" s="19"/>
      <c r="EMM225" s="28"/>
      <c r="EMN225" s="32"/>
      <c r="EMO225" s="20"/>
      <c r="EMP225" s="18"/>
      <c r="EMQ225" s="19"/>
      <c r="EMR225" s="28"/>
      <c r="EMS225" s="32"/>
      <c r="EMT225" s="20"/>
      <c r="EMU225" s="18"/>
      <c r="EMV225" s="19"/>
      <c r="EMW225" s="28"/>
      <c r="EMX225" s="32"/>
      <c r="EMY225" s="20"/>
      <c r="EMZ225" s="18"/>
      <c r="ENA225" s="19"/>
      <c r="ENB225" s="28"/>
      <c r="ENC225" s="32"/>
      <c r="END225" s="20"/>
      <c r="ENE225" s="18"/>
      <c r="ENF225" s="19"/>
      <c r="ENG225" s="28"/>
      <c r="ENH225" s="32"/>
      <c r="ENI225" s="20"/>
      <c r="ENJ225" s="18"/>
      <c r="ENK225" s="19"/>
      <c r="ENL225" s="28"/>
      <c r="ENM225" s="32"/>
      <c r="ENN225" s="20"/>
      <c r="ENO225" s="18"/>
      <c r="ENP225" s="19"/>
      <c r="ENQ225" s="28"/>
      <c r="ENR225" s="32"/>
      <c r="ENS225" s="20"/>
      <c r="ENT225" s="18"/>
      <c r="ENU225" s="19"/>
      <c r="ENV225" s="28"/>
      <c r="ENW225" s="32"/>
      <c r="ENX225" s="20"/>
      <c r="ENY225" s="18"/>
      <c r="ENZ225" s="19"/>
      <c r="EOA225" s="28"/>
      <c r="EOB225" s="32"/>
      <c r="EOC225" s="20"/>
      <c r="EOD225" s="18"/>
      <c r="EOE225" s="19"/>
      <c r="EOF225" s="28"/>
      <c r="EOG225" s="32"/>
      <c r="EOH225" s="20"/>
      <c r="EOI225" s="18"/>
      <c r="EOJ225" s="19"/>
      <c r="EOK225" s="28"/>
      <c r="EOL225" s="32"/>
      <c r="EOM225" s="20"/>
      <c r="EON225" s="18"/>
      <c r="EOO225" s="19"/>
      <c r="EOP225" s="28"/>
      <c r="EOQ225" s="32"/>
      <c r="EOR225" s="20"/>
      <c r="EOS225" s="18"/>
      <c r="EOT225" s="19"/>
      <c r="EOU225" s="28"/>
      <c r="EOV225" s="32"/>
      <c r="EOW225" s="20"/>
      <c r="EOX225" s="18"/>
      <c r="EOY225" s="19"/>
      <c r="EOZ225" s="28"/>
      <c r="EPA225" s="32"/>
      <c r="EPB225" s="20"/>
      <c r="EPC225" s="18"/>
      <c r="EPD225" s="19"/>
      <c r="EPE225" s="28"/>
      <c r="EPF225" s="32"/>
      <c r="EPG225" s="20"/>
      <c r="EPH225" s="18"/>
      <c r="EPI225" s="19"/>
      <c r="EPJ225" s="28"/>
      <c r="EPK225" s="32"/>
      <c r="EPL225" s="20"/>
      <c r="EPM225" s="18"/>
      <c r="EPN225" s="19"/>
      <c r="EPO225" s="28"/>
      <c r="EPP225" s="32"/>
      <c r="EPQ225" s="20"/>
      <c r="EPR225" s="18"/>
      <c r="EPS225" s="19"/>
      <c r="EPT225" s="28"/>
      <c r="EPU225" s="32"/>
      <c r="EPV225" s="20"/>
      <c r="EPW225" s="18"/>
      <c r="EPX225" s="19"/>
      <c r="EPY225" s="28"/>
      <c r="EPZ225" s="32"/>
      <c r="EQA225" s="20"/>
      <c r="EQB225" s="18"/>
      <c r="EQC225" s="19"/>
      <c r="EQD225" s="28"/>
      <c r="EQE225" s="32"/>
      <c r="EQF225" s="20"/>
      <c r="EQG225" s="18"/>
      <c r="EQH225" s="19"/>
      <c r="EQI225" s="28"/>
      <c r="EQJ225" s="32"/>
      <c r="EQK225" s="20"/>
      <c r="EQL225" s="18"/>
      <c r="EQM225" s="19"/>
      <c r="EQN225" s="28"/>
      <c r="EQO225" s="32"/>
      <c r="EQP225" s="20"/>
      <c r="EQQ225" s="18"/>
      <c r="EQR225" s="19"/>
      <c r="EQS225" s="28"/>
      <c r="EQT225" s="32"/>
      <c r="EQU225" s="20"/>
      <c r="EQV225" s="18"/>
      <c r="EQW225" s="19"/>
      <c r="EQX225" s="28"/>
      <c r="EQY225" s="32"/>
      <c r="EQZ225" s="20"/>
      <c r="ERA225" s="18"/>
      <c r="ERB225" s="19"/>
      <c r="ERC225" s="28"/>
      <c r="ERD225" s="32"/>
      <c r="ERE225" s="20"/>
      <c r="ERF225" s="18"/>
      <c r="ERG225" s="19"/>
      <c r="ERH225" s="28"/>
      <c r="ERI225" s="32"/>
      <c r="ERJ225" s="20"/>
      <c r="ERK225" s="18"/>
      <c r="ERL225" s="19"/>
      <c r="ERM225" s="28"/>
      <c r="ERN225" s="32"/>
      <c r="ERO225" s="20"/>
      <c r="ERP225" s="18"/>
      <c r="ERQ225" s="19"/>
      <c r="ERR225" s="28"/>
      <c r="ERS225" s="32"/>
      <c r="ERT225" s="20"/>
      <c r="ERU225" s="18"/>
      <c r="ERV225" s="19"/>
      <c r="ERW225" s="28"/>
      <c r="ERX225" s="32"/>
      <c r="ERY225" s="20"/>
      <c r="ERZ225" s="18"/>
      <c r="ESA225" s="19"/>
      <c r="ESB225" s="28"/>
      <c r="ESC225" s="32"/>
      <c r="ESD225" s="20"/>
      <c r="ESE225" s="18"/>
      <c r="ESF225" s="19"/>
      <c r="ESG225" s="28"/>
      <c r="ESH225" s="32"/>
      <c r="ESI225" s="20"/>
      <c r="ESJ225" s="18"/>
      <c r="ESK225" s="19"/>
      <c r="ESL225" s="28"/>
      <c r="ESM225" s="32"/>
      <c r="ESN225" s="20"/>
      <c r="ESO225" s="18"/>
      <c r="ESP225" s="19"/>
      <c r="ESQ225" s="28"/>
      <c r="ESR225" s="32"/>
      <c r="ESS225" s="20"/>
      <c r="EST225" s="18"/>
      <c r="ESU225" s="19"/>
      <c r="ESV225" s="28"/>
      <c r="ESW225" s="32"/>
      <c r="ESX225" s="20"/>
      <c r="ESY225" s="18"/>
      <c r="ESZ225" s="19"/>
      <c r="ETA225" s="28"/>
      <c r="ETB225" s="32"/>
      <c r="ETC225" s="20"/>
      <c r="ETD225" s="18"/>
      <c r="ETE225" s="19"/>
      <c r="ETF225" s="28"/>
      <c r="ETG225" s="32"/>
      <c r="ETH225" s="20"/>
      <c r="ETI225" s="18"/>
      <c r="ETJ225" s="19"/>
      <c r="ETK225" s="28"/>
      <c r="ETL225" s="32"/>
      <c r="ETM225" s="20"/>
      <c r="ETN225" s="18"/>
      <c r="ETO225" s="19"/>
      <c r="ETP225" s="28"/>
      <c r="ETQ225" s="32"/>
      <c r="ETR225" s="20"/>
      <c r="ETS225" s="18"/>
      <c r="ETT225" s="19"/>
      <c r="ETU225" s="28"/>
      <c r="ETV225" s="32"/>
      <c r="ETW225" s="20"/>
      <c r="ETX225" s="18"/>
      <c r="ETY225" s="19"/>
      <c r="ETZ225" s="28"/>
      <c r="EUA225" s="32"/>
      <c r="EUB225" s="20"/>
      <c r="EUC225" s="18"/>
      <c r="EUD225" s="19"/>
      <c r="EUE225" s="28"/>
      <c r="EUF225" s="32"/>
      <c r="EUG225" s="20"/>
      <c r="EUH225" s="18"/>
      <c r="EUI225" s="19"/>
      <c r="EUJ225" s="28"/>
      <c r="EUK225" s="32"/>
      <c r="EUL225" s="20"/>
      <c r="EUM225" s="18"/>
      <c r="EUN225" s="19"/>
      <c r="EUO225" s="28"/>
      <c r="EUP225" s="32"/>
      <c r="EUQ225" s="20"/>
      <c r="EUR225" s="18"/>
      <c r="EUS225" s="19"/>
      <c r="EUT225" s="28"/>
      <c r="EUU225" s="32"/>
      <c r="EUV225" s="20"/>
      <c r="EUW225" s="18"/>
      <c r="EUX225" s="19"/>
      <c r="EUY225" s="28"/>
      <c r="EUZ225" s="32"/>
      <c r="EVA225" s="20"/>
      <c r="EVB225" s="18"/>
      <c r="EVC225" s="19"/>
      <c r="EVD225" s="28"/>
      <c r="EVE225" s="32"/>
      <c r="EVF225" s="20"/>
      <c r="EVG225" s="18"/>
      <c r="EVH225" s="19"/>
      <c r="EVI225" s="28"/>
      <c r="EVJ225" s="32"/>
      <c r="EVK225" s="20"/>
      <c r="EVL225" s="18"/>
      <c r="EVM225" s="19"/>
      <c r="EVN225" s="28"/>
      <c r="EVO225" s="32"/>
      <c r="EVP225" s="20"/>
      <c r="EVQ225" s="18"/>
      <c r="EVR225" s="19"/>
      <c r="EVS225" s="28"/>
      <c r="EVT225" s="32"/>
      <c r="EVU225" s="20"/>
      <c r="EVV225" s="18"/>
      <c r="EVW225" s="19"/>
      <c r="EVX225" s="28"/>
      <c r="EVY225" s="32"/>
      <c r="EVZ225" s="20"/>
      <c r="EWA225" s="18"/>
      <c r="EWB225" s="19"/>
      <c r="EWC225" s="28"/>
      <c r="EWD225" s="32"/>
      <c r="EWE225" s="20"/>
      <c r="EWF225" s="18"/>
      <c r="EWG225" s="19"/>
      <c r="EWH225" s="28"/>
      <c r="EWI225" s="32"/>
      <c r="EWJ225" s="20"/>
      <c r="EWK225" s="18"/>
      <c r="EWL225" s="19"/>
      <c r="EWM225" s="28"/>
      <c r="EWN225" s="32"/>
      <c r="EWO225" s="20"/>
      <c r="EWP225" s="18"/>
      <c r="EWQ225" s="19"/>
      <c r="EWR225" s="28"/>
      <c r="EWS225" s="32"/>
      <c r="EWT225" s="20"/>
      <c r="EWU225" s="18"/>
      <c r="EWV225" s="19"/>
      <c r="EWW225" s="28"/>
      <c r="EWX225" s="32"/>
      <c r="EWY225" s="20"/>
      <c r="EWZ225" s="18"/>
      <c r="EXA225" s="19"/>
      <c r="EXB225" s="28"/>
      <c r="EXC225" s="32"/>
      <c r="EXD225" s="20"/>
      <c r="EXE225" s="18"/>
      <c r="EXF225" s="19"/>
      <c r="EXG225" s="28"/>
      <c r="EXH225" s="32"/>
      <c r="EXI225" s="20"/>
      <c r="EXJ225" s="18"/>
      <c r="EXK225" s="19"/>
      <c r="EXL225" s="28"/>
      <c r="EXM225" s="32"/>
      <c r="EXN225" s="20"/>
      <c r="EXO225" s="18"/>
      <c r="EXP225" s="19"/>
      <c r="EXQ225" s="28"/>
      <c r="EXR225" s="32"/>
      <c r="EXS225" s="20"/>
      <c r="EXT225" s="18"/>
      <c r="EXU225" s="19"/>
      <c r="EXV225" s="28"/>
      <c r="EXW225" s="32"/>
      <c r="EXX225" s="20"/>
      <c r="EXY225" s="18"/>
      <c r="EXZ225" s="19"/>
      <c r="EYA225" s="28"/>
      <c r="EYB225" s="32"/>
      <c r="EYC225" s="20"/>
      <c r="EYD225" s="18"/>
      <c r="EYE225" s="19"/>
      <c r="EYF225" s="28"/>
      <c r="EYG225" s="32"/>
      <c r="EYH225" s="20"/>
      <c r="EYI225" s="18"/>
      <c r="EYJ225" s="19"/>
      <c r="EYK225" s="28"/>
      <c r="EYL225" s="32"/>
      <c r="EYM225" s="20"/>
      <c r="EYN225" s="18"/>
      <c r="EYO225" s="19"/>
      <c r="EYP225" s="28"/>
      <c r="EYQ225" s="32"/>
      <c r="EYR225" s="20"/>
      <c r="EYS225" s="18"/>
      <c r="EYT225" s="19"/>
      <c r="EYU225" s="28"/>
      <c r="EYV225" s="32"/>
      <c r="EYW225" s="20"/>
      <c r="EYX225" s="18"/>
      <c r="EYY225" s="19"/>
      <c r="EYZ225" s="28"/>
      <c r="EZA225" s="32"/>
      <c r="EZB225" s="20"/>
      <c r="EZC225" s="18"/>
      <c r="EZD225" s="19"/>
      <c r="EZE225" s="28"/>
      <c r="EZF225" s="32"/>
      <c r="EZG225" s="20"/>
      <c r="EZH225" s="18"/>
      <c r="EZI225" s="19"/>
      <c r="EZJ225" s="28"/>
      <c r="EZK225" s="32"/>
      <c r="EZL225" s="20"/>
      <c r="EZM225" s="18"/>
      <c r="EZN225" s="19"/>
      <c r="EZO225" s="28"/>
      <c r="EZP225" s="32"/>
      <c r="EZQ225" s="20"/>
      <c r="EZR225" s="18"/>
      <c r="EZS225" s="19"/>
      <c r="EZT225" s="28"/>
      <c r="EZU225" s="32"/>
      <c r="EZV225" s="20"/>
      <c r="EZW225" s="18"/>
      <c r="EZX225" s="19"/>
      <c r="EZY225" s="28"/>
      <c r="EZZ225" s="32"/>
      <c r="FAA225" s="20"/>
      <c r="FAB225" s="18"/>
      <c r="FAC225" s="19"/>
      <c r="FAD225" s="28"/>
      <c r="FAE225" s="32"/>
      <c r="FAF225" s="20"/>
      <c r="FAG225" s="18"/>
      <c r="FAH225" s="19"/>
      <c r="FAI225" s="28"/>
      <c r="FAJ225" s="32"/>
      <c r="FAK225" s="20"/>
      <c r="FAL225" s="18"/>
      <c r="FAM225" s="19"/>
      <c r="FAN225" s="28"/>
      <c r="FAO225" s="32"/>
      <c r="FAP225" s="20"/>
      <c r="FAQ225" s="18"/>
      <c r="FAR225" s="19"/>
      <c r="FAS225" s="28"/>
      <c r="FAT225" s="32"/>
      <c r="FAU225" s="20"/>
      <c r="FAV225" s="18"/>
      <c r="FAW225" s="19"/>
      <c r="FAX225" s="28"/>
      <c r="FAY225" s="32"/>
      <c r="FAZ225" s="20"/>
      <c r="FBA225" s="18"/>
      <c r="FBB225" s="19"/>
      <c r="FBC225" s="28"/>
      <c r="FBD225" s="32"/>
      <c r="FBE225" s="20"/>
      <c r="FBF225" s="18"/>
      <c r="FBG225" s="19"/>
      <c r="FBH225" s="28"/>
      <c r="FBI225" s="32"/>
      <c r="FBJ225" s="20"/>
      <c r="FBK225" s="18"/>
      <c r="FBL225" s="19"/>
      <c r="FBM225" s="28"/>
      <c r="FBN225" s="32"/>
      <c r="FBO225" s="20"/>
      <c r="FBP225" s="18"/>
      <c r="FBQ225" s="19"/>
      <c r="FBR225" s="28"/>
      <c r="FBS225" s="32"/>
      <c r="FBT225" s="20"/>
      <c r="FBU225" s="18"/>
      <c r="FBV225" s="19"/>
      <c r="FBW225" s="28"/>
      <c r="FBX225" s="32"/>
      <c r="FBY225" s="20"/>
      <c r="FBZ225" s="18"/>
      <c r="FCA225" s="19"/>
      <c r="FCB225" s="28"/>
      <c r="FCC225" s="32"/>
      <c r="FCD225" s="20"/>
      <c r="FCE225" s="18"/>
      <c r="FCF225" s="19"/>
      <c r="FCG225" s="28"/>
      <c r="FCH225" s="32"/>
      <c r="FCI225" s="20"/>
      <c r="FCJ225" s="18"/>
      <c r="FCK225" s="19"/>
      <c r="FCL225" s="28"/>
      <c r="FCM225" s="32"/>
      <c r="FCN225" s="20"/>
      <c r="FCO225" s="18"/>
      <c r="FCP225" s="19"/>
      <c r="FCQ225" s="28"/>
      <c r="FCR225" s="32"/>
      <c r="FCS225" s="20"/>
      <c r="FCT225" s="18"/>
      <c r="FCU225" s="19"/>
      <c r="FCV225" s="28"/>
      <c r="FCW225" s="32"/>
      <c r="FCX225" s="20"/>
      <c r="FCY225" s="18"/>
      <c r="FCZ225" s="19"/>
      <c r="FDA225" s="28"/>
      <c r="FDB225" s="32"/>
      <c r="FDC225" s="20"/>
      <c r="FDD225" s="18"/>
      <c r="FDE225" s="19"/>
      <c r="FDF225" s="28"/>
      <c r="FDG225" s="32"/>
      <c r="FDH225" s="20"/>
      <c r="FDI225" s="18"/>
      <c r="FDJ225" s="19"/>
      <c r="FDK225" s="28"/>
      <c r="FDL225" s="32"/>
      <c r="FDM225" s="20"/>
      <c r="FDN225" s="18"/>
      <c r="FDO225" s="19"/>
      <c r="FDP225" s="28"/>
      <c r="FDQ225" s="32"/>
      <c r="FDR225" s="20"/>
      <c r="FDS225" s="18"/>
      <c r="FDT225" s="19"/>
      <c r="FDU225" s="28"/>
      <c r="FDV225" s="32"/>
      <c r="FDW225" s="20"/>
      <c r="FDX225" s="18"/>
      <c r="FDY225" s="19"/>
      <c r="FDZ225" s="28"/>
      <c r="FEA225" s="32"/>
      <c r="FEB225" s="20"/>
      <c r="FEC225" s="18"/>
      <c r="FED225" s="19"/>
      <c r="FEE225" s="28"/>
      <c r="FEF225" s="32"/>
      <c r="FEG225" s="20"/>
      <c r="FEH225" s="18"/>
      <c r="FEI225" s="19"/>
      <c r="FEJ225" s="28"/>
      <c r="FEK225" s="32"/>
      <c r="FEL225" s="20"/>
      <c r="FEM225" s="18"/>
      <c r="FEN225" s="19"/>
      <c r="FEO225" s="28"/>
      <c r="FEP225" s="32"/>
      <c r="FEQ225" s="20"/>
      <c r="FER225" s="18"/>
      <c r="FES225" s="19"/>
      <c r="FET225" s="28"/>
      <c r="FEU225" s="32"/>
      <c r="FEV225" s="20"/>
      <c r="FEW225" s="18"/>
      <c r="FEX225" s="19"/>
      <c r="FEY225" s="28"/>
      <c r="FEZ225" s="32"/>
      <c r="FFA225" s="20"/>
      <c r="FFB225" s="18"/>
      <c r="FFC225" s="19"/>
      <c r="FFD225" s="28"/>
      <c r="FFE225" s="32"/>
      <c r="FFF225" s="20"/>
      <c r="FFG225" s="18"/>
      <c r="FFH225" s="19"/>
      <c r="FFI225" s="28"/>
      <c r="FFJ225" s="32"/>
      <c r="FFK225" s="20"/>
      <c r="FFL225" s="18"/>
      <c r="FFM225" s="19"/>
      <c r="FFN225" s="28"/>
      <c r="FFO225" s="32"/>
      <c r="FFP225" s="20"/>
      <c r="FFQ225" s="18"/>
      <c r="FFR225" s="19"/>
      <c r="FFS225" s="28"/>
      <c r="FFT225" s="32"/>
      <c r="FFU225" s="20"/>
      <c r="FFV225" s="18"/>
      <c r="FFW225" s="19"/>
      <c r="FFX225" s="28"/>
      <c r="FFY225" s="32"/>
      <c r="FFZ225" s="20"/>
      <c r="FGA225" s="18"/>
      <c r="FGB225" s="19"/>
      <c r="FGC225" s="28"/>
      <c r="FGD225" s="32"/>
      <c r="FGE225" s="20"/>
      <c r="FGF225" s="18"/>
      <c r="FGG225" s="19"/>
      <c r="FGH225" s="28"/>
      <c r="FGI225" s="32"/>
      <c r="FGJ225" s="20"/>
      <c r="FGK225" s="18"/>
      <c r="FGL225" s="19"/>
      <c r="FGM225" s="28"/>
      <c r="FGN225" s="32"/>
      <c r="FGO225" s="20"/>
      <c r="FGP225" s="18"/>
      <c r="FGQ225" s="19"/>
      <c r="FGR225" s="28"/>
      <c r="FGS225" s="32"/>
      <c r="FGT225" s="20"/>
      <c r="FGU225" s="18"/>
      <c r="FGV225" s="19"/>
      <c r="FGW225" s="28"/>
      <c r="FGX225" s="32"/>
      <c r="FGY225" s="20"/>
      <c r="FGZ225" s="18"/>
      <c r="FHA225" s="19"/>
      <c r="FHB225" s="28"/>
      <c r="FHC225" s="32"/>
      <c r="FHD225" s="20"/>
      <c r="FHE225" s="18"/>
      <c r="FHF225" s="19"/>
      <c r="FHG225" s="28"/>
      <c r="FHH225" s="32"/>
      <c r="FHI225" s="20"/>
      <c r="FHJ225" s="18"/>
      <c r="FHK225" s="19"/>
      <c r="FHL225" s="28"/>
      <c r="FHM225" s="32"/>
      <c r="FHN225" s="20"/>
      <c r="FHO225" s="18"/>
      <c r="FHP225" s="19"/>
      <c r="FHQ225" s="28"/>
      <c r="FHR225" s="32"/>
      <c r="FHS225" s="20"/>
      <c r="FHT225" s="18"/>
      <c r="FHU225" s="19"/>
      <c r="FHV225" s="28"/>
      <c r="FHW225" s="32"/>
      <c r="FHX225" s="20"/>
      <c r="FHY225" s="18"/>
      <c r="FHZ225" s="19"/>
      <c r="FIA225" s="28"/>
      <c r="FIB225" s="32"/>
      <c r="FIC225" s="20"/>
      <c r="FID225" s="18"/>
      <c r="FIE225" s="19"/>
      <c r="FIF225" s="28"/>
      <c r="FIG225" s="32"/>
      <c r="FIH225" s="20"/>
      <c r="FII225" s="18"/>
      <c r="FIJ225" s="19"/>
      <c r="FIK225" s="28"/>
      <c r="FIL225" s="32"/>
      <c r="FIM225" s="20"/>
      <c r="FIN225" s="18"/>
      <c r="FIO225" s="19"/>
      <c r="FIP225" s="28"/>
      <c r="FIQ225" s="32"/>
      <c r="FIR225" s="20"/>
      <c r="FIS225" s="18"/>
      <c r="FIT225" s="19"/>
      <c r="FIU225" s="28"/>
      <c r="FIV225" s="32"/>
      <c r="FIW225" s="20"/>
      <c r="FIX225" s="18"/>
      <c r="FIY225" s="19"/>
      <c r="FIZ225" s="28"/>
      <c r="FJA225" s="32"/>
      <c r="FJB225" s="20"/>
      <c r="FJC225" s="18"/>
      <c r="FJD225" s="19"/>
      <c r="FJE225" s="28"/>
      <c r="FJF225" s="32"/>
      <c r="FJG225" s="20"/>
      <c r="FJH225" s="18"/>
      <c r="FJI225" s="19"/>
      <c r="FJJ225" s="28"/>
      <c r="FJK225" s="32"/>
      <c r="FJL225" s="20"/>
      <c r="FJM225" s="18"/>
      <c r="FJN225" s="19"/>
      <c r="FJO225" s="28"/>
      <c r="FJP225" s="32"/>
      <c r="FJQ225" s="20"/>
      <c r="FJR225" s="18"/>
      <c r="FJS225" s="19"/>
      <c r="FJT225" s="28"/>
      <c r="FJU225" s="32"/>
      <c r="FJV225" s="20"/>
      <c r="FJW225" s="18"/>
      <c r="FJX225" s="19"/>
      <c r="FJY225" s="28"/>
      <c r="FJZ225" s="32"/>
      <c r="FKA225" s="20"/>
      <c r="FKB225" s="18"/>
      <c r="FKC225" s="19"/>
      <c r="FKD225" s="28"/>
      <c r="FKE225" s="32"/>
      <c r="FKF225" s="20"/>
      <c r="FKG225" s="18"/>
      <c r="FKH225" s="19"/>
      <c r="FKI225" s="28"/>
      <c r="FKJ225" s="32"/>
      <c r="FKK225" s="20"/>
      <c r="FKL225" s="18"/>
      <c r="FKM225" s="19"/>
      <c r="FKN225" s="28"/>
      <c r="FKO225" s="32"/>
      <c r="FKP225" s="20"/>
      <c r="FKQ225" s="18"/>
      <c r="FKR225" s="19"/>
      <c r="FKS225" s="28"/>
      <c r="FKT225" s="32"/>
      <c r="FKU225" s="20"/>
      <c r="FKV225" s="18"/>
      <c r="FKW225" s="19"/>
      <c r="FKX225" s="28"/>
      <c r="FKY225" s="32"/>
      <c r="FKZ225" s="20"/>
      <c r="FLA225" s="18"/>
      <c r="FLB225" s="19"/>
      <c r="FLC225" s="28"/>
      <c r="FLD225" s="32"/>
      <c r="FLE225" s="20"/>
      <c r="FLF225" s="18"/>
      <c r="FLG225" s="19"/>
      <c r="FLH225" s="28"/>
      <c r="FLI225" s="32"/>
      <c r="FLJ225" s="20"/>
      <c r="FLK225" s="18"/>
      <c r="FLL225" s="19"/>
      <c r="FLM225" s="28"/>
      <c r="FLN225" s="32"/>
      <c r="FLO225" s="20"/>
      <c r="FLP225" s="18"/>
      <c r="FLQ225" s="19"/>
      <c r="FLR225" s="28"/>
      <c r="FLS225" s="32"/>
      <c r="FLT225" s="20"/>
      <c r="FLU225" s="18"/>
      <c r="FLV225" s="19"/>
      <c r="FLW225" s="28"/>
      <c r="FLX225" s="32"/>
      <c r="FLY225" s="20"/>
      <c r="FLZ225" s="18"/>
      <c r="FMA225" s="19"/>
      <c r="FMB225" s="28"/>
      <c r="FMC225" s="32"/>
      <c r="FMD225" s="20"/>
      <c r="FME225" s="18"/>
      <c r="FMF225" s="19"/>
      <c r="FMG225" s="28"/>
      <c r="FMH225" s="32"/>
      <c r="FMI225" s="20"/>
      <c r="FMJ225" s="18"/>
      <c r="FMK225" s="19"/>
      <c r="FML225" s="28"/>
      <c r="FMM225" s="32"/>
      <c r="FMN225" s="20"/>
      <c r="FMO225" s="18"/>
      <c r="FMP225" s="19"/>
      <c r="FMQ225" s="28"/>
      <c r="FMR225" s="32"/>
      <c r="FMS225" s="20"/>
      <c r="FMT225" s="18"/>
      <c r="FMU225" s="19"/>
      <c r="FMV225" s="28"/>
      <c r="FMW225" s="32"/>
      <c r="FMX225" s="20"/>
      <c r="FMY225" s="18"/>
      <c r="FMZ225" s="19"/>
      <c r="FNA225" s="28"/>
      <c r="FNB225" s="32"/>
      <c r="FNC225" s="20"/>
      <c r="FND225" s="18"/>
      <c r="FNE225" s="19"/>
      <c r="FNF225" s="28"/>
      <c r="FNG225" s="32"/>
      <c r="FNH225" s="20"/>
      <c r="FNI225" s="18"/>
      <c r="FNJ225" s="19"/>
      <c r="FNK225" s="28"/>
      <c r="FNL225" s="32"/>
      <c r="FNM225" s="20"/>
      <c r="FNN225" s="18"/>
      <c r="FNO225" s="19"/>
      <c r="FNP225" s="28"/>
      <c r="FNQ225" s="32"/>
      <c r="FNR225" s="20"/>
      <c r="FNS225" s="18"/>
      <c r="FNT225" s="19"/>
      <c r="FNU225" s="28"/>
      <c r="FNV225" s="32"/>
      <c r="FNW225" s="20"/>
      <c r="FNX225" s="18"/>
      <c r="FNY225" s="19"/>
      <c r="FNZ225" s="28"/>
      <c r="FOA225" s="32"/>
      <c r="FOB225" s="20"/>
      <c r="FOC225" s="18"/>
      <c r="FOD225" s="19"/>
      <c r="FOE225" s="28"/>
      <c r="FOF225" s="32"/>
      <c r="FOG225" s="20"/>
      <c r="FOH225" s="18"/>
      <c r="FOI225" s="19"/>
      <c r="FOJ225" s="28"/>
      <c r="FOK225" s="32"/>
      <c r="FOL225" s="20"/>
      <c r="FOM225" s="18"/>
      <c r="FON225" s="19"/>
      <c r="FOO225" s="28"/>
      <c r="FOP225" s="32"/>
      <c r="FOQ225" s="20"/>
      <c r="FOR225" s="18"/>
      <c r="FOS225" s="19"/>
      <c r="FOT225" s="28"/>
      <c r="FOU225" s="32"/>
      <c r="FOV225" s="20"/>
      <c r="FOW225" s="18"/>
      <c r="FOX225" s="19"/>
      <c r="FOY225" s="28"/>
      <c r="FOZ225" s="32"/>
      <c r="FPA225" s="20"/>
      <c r="FPB225" s="18"/>
      <c r="FPC225" s="19"/>
      <c r="FPD225" s="28"/>
      <c r="FPE225" s="32"/>
      <c r="FPF225" s="20"/>
      <c r="FPG225" s="18"/>
      <c r="FPH225" s="19"/>
      <c r="FPI225" s="28"/>
      <c r="FPJ225" s="32"/>
      <c r="FPK225" s="20"/>
      <c r="FPL225" s="18"/>
      <c r="FPM225" s="19"/>
      <c r="FPN225" s="28"/>
      <c r="FPO225" s="32"/>
      <c r="FPP225" s="20"/>
      <c r="FPQ225" s="18"/>
      <c r="FPR225" s="19"/>
      <c r="FPS225" s="28"/>
      <c r="FPT225" s="32"/>
      <c r="FPU225" s="20"/>
      <c r="FPV225" s="18"/>
      <c r="FPW225" s="19"/>
      <c r="FPX225" s="28"/>
      <c r="FPY225" s="32"/>
      <c r="FPZ225" s="20"/>
      <c r="FQA225" s="18"/>
      <c r="FQB225" s="19"/>
      <c r="FQC225" s="28"/>
      <c r="FQD225" s="32"/>
      <c r="FQE225" s="20"/>
      <c r="FQF225" s="18"/>
      <c r="FQG225" s="19"/>
      <c r="FQH225" s="28"/>
      <c r="FQI225" s="32"/>
      <c r="FQJ225" s="20"/>
      <c r="FQK225" s="18"/>
      <c r="FQL225" s="19"/>
      <c r="FQM225" s="28"/>
      <c r="FQN225" s="32"/>
      <c r="FQO225" s="20"/>
      <c r="FQP225" s="18"/>
      <c r="FQQ225" s="19"/>
      <c r="FQR225" s="28"/>
      <c r="FQS225" s="32"/>
      <c r="FQT225" s="20"/>
      <c r="FQU225" s="18"/>
      <c r="FQV225" s="19"/>
      <c r="FQW225" s="28"/>
      <c r="FQX225" s="32"/>
      <c r="FQY225" s="20"/>
      <c r="FQZ225" s="18"/>
      <c r="FRA225" s="19"/>
      <c r="FRB225" s="28"/>
      <c r="FRC225" s="32"/>
      <c r="FRD225" s="20"/>
      <c r="FRE225" s="18"/>
      <c r="FRF225" s="19"/>
      <c r="FRG225" s="28"/>
      <c r="FRH225" s="32"/>
      <c r="FRI225" s="20"/>
      <c r="FRJ225" s="18"/>
      <c r="FRK225" s="19"/>
      <c r="FRL225" s="28"/>
      <c r="FRM225" s="32"/>
      <c r="FRN225" s="20"/>
      <c r="FRO225" s="18"/>
      <c r="FRP225" s="19"/>
      <c r="FRQ225" s="28"/>
      <c r="FRR225" s="32"/>
      <c r="FRS225" s="20"/>
      <c r="FRT225" s="18"/>
      <c r="FRU225" s="19"/>
      <c r="FRV225" s="28"/>
      <c r="FRW225" s="32"/>
      <c r="FRX225" s="20"/>
      <c r="FRY225" s="18"/>
      <c r="FRZ225" s="19"/>
      <c r="FSA225" s="28"/>
      <c r="FSB225" s="32"/>
      <c r="FSC225" s="20"/>
      <c r="FSD225" s="18"/>
      <c r="FSE225" s="19"/>
      <c r="FSF225" s="28"/>
      <c r="FSG225" s="32"/>
      <c r="FSH225" s="20"/>
      <c r="FSI225" s="18"/>
      <c r="FSJ225" s="19"/>
      <c r="FSK225" s="28"/>
      <c r="FSL225" s="32"/>
      <c r="FSM225" s="20"/>
      <c r="FSN225" s="18"/>
      <c r="FSO225" s="19"/>
      <c r="FSP225" s="28"/>
      <c r="FSQ225" s="32"/>
      <c r="FSR225" s="20"/>
      <c r="FSS225" s="18"/>
      <c r="FST225" s="19"/>
      <c r="FSU225" s="28"/>
      <c r="FSV225" s="32"/>
      <c r="FSW225" s="20"/>
      <c r="FSX225" s="18"/>
      <c r="FSY225" s="19"/>
      <c r="FSZ225" s="28"/>
      <c r="FTA225" s="32"/>
      <c r="FTB225" s="20"/>
      <c r="FTC225" s="18"/>
      <c r="FTD225" s="19"/>
      <c r="FTE225" s="28"/>
      <c r="FTF225" s="32"/>
      <c r="FTG225" s="20"/>
      <c r="FTH225" s="18"/>
      <c r="FTI225" s="19"/>
      <c r="FTJ225" s="28"/>
      <c r="FTK225" s="32"/>
      <c r="FTL225" s="20"/>
      <c r="FTM225" s="18"/>
      <c r="FTN225" s="19"/>
      <c r="FTO225" s="28"/>
      <c r="FTP225" s="32"/>
      <c r="FTQ225" s="20"/>
      <c r="FTR225" s="18"/>
      <c r="FTS225" s="19"/>
      <c r="FTT225" s="28"/>
      <c r="FTU225" s="32"/>
      <c r="FTV225" s="20"/>
      <c r="FTW225" s="18"/>
      <c r="FTX225" s="19"/>
      <c r="FTY225" s="28"/>
      <c r="FTZ225" s="32"/>
      <c r="FUA225" s="20"/>
      <c r="FUB225" s="18"/>
      <c r="FUC225" s="19"/>
      <c r="FUD225" s="28"/>
      <c r="FUE225" s="32"/>
      <c r="FUF225" s="20"/>
      <c r="FUG225" s="18"/>
      <c r="FUH225" s="19"/>
      <c r="FUI225" s="28"/>
      <c r="FUJ225" s="32"/>
      <c r="FUK225" s="20"/>
      <c r="FUL225" s="18"/>
      <c r="FUM225" s="19"/>
      <c r="FUN225" s="28"/>
      <c r="FUO225" s="32"/>
      <c r="FUP225" s="20"/>
      <c r="FUQ225" s="18"/>
      <c r="FUR225" s="19"/>
      <c r="FUS225" s="28"/>
      <c r="FUT225" s="32"/>
      <c r="FUU225" s="20"/>
      <c r="FUV225" s="18"/>
      <c r="FUW225" s="19"/>
      <c r="FUX225" s="28"/>
      <c r="FUY225" s="32"/>
      <c r="FUZ225" s="20"/>
      <c r="FVA225" s="18"/>
      <c r="FVB225" s="19"/>
      <c r="FVC225" s="28"/>
      <c r="FVD225" s="32"/>
      <c r="FVE225" s="20"/>
      <c r="FVF225" s="18"/>
      <c r="FVG225" s="19"/>
      <c r="FVH225" s="28"/>
      <c r="FVI225" s="32"/>
      <c r="FVJ225" s="20"/>
      <c r="FVK225" s="18"/>
      <c r="FVL225" s="19"/>
      <c r="FVM225" s="28"/>
      <c r="FVN225" s="32"/>
      <c r="FVO225" s="20"/>
      <c r="FVP225" s="18"/>
      <c r="FVQ225" s="19"/>
      <c r="FVR225" s="28"/>
      <c r="FVS225" s="32"/>
      <c r="FVT225" s="20"/>
      <c r="FVU225" s="18"/>
      <c r="FVV225" s="19"/>
      <c r="FVW225" s="28"/>
      <c r="FVX225" s="32"/>
      <c r="FVY225" s="20"/>
      <c r="FVZ225" s="18"/>
      <c r="FWA225" s="19"/>
      <c r="FWB225" s="28"/>
      <c r="FWC225" s="32"/>
      <c r="FWD225" s="20"/>
      <c r="FWE225" s="18"/>
      <c r="FWF225" s="19"/>
      <c r="FWG225" s="28"/>
      <c r="FWH225" s="32"/>
      <c r="FWI225" s="20"/>
      <c r="FWJ225" s="18"/>
      <c r="FWK225" s="19"/>
      <c r="FWL225" s="28"/>
      <c r="FWM225" s="32"/>
      <c r="FWN225" s="20"/>
      <c r="FWO225" s="18"/>
      <c r="FWP225" s="19"/>
      <c r="FWQ225" s="28"/>
      <c r="FWR225" s="32"/>
      <c r="FWS225" s="20"/>
      <c r="FWT225" s="18"/>
      <c r="FWU225" s="19"/>
      <c r="FWV225" s="28"/>
      <c r="FWW225" s="32"/>
      <c r="FWX225" s="20"/>
      <c r="FWY225" s="18"/>
      <c r="FWZ225" s="19"/>
      <c r="FXA225" s="28"/>
      <c r="FXB225" s="32"/>
      <c r="FXC225" s="20"/>
      <c r="FXD225" s="18"/>
      <c r="FXE225" s="19"/>
      <c r="FXF225" s="28"/>
      <c r="FXG225" s="32"/>
      <c r="FXH225" s="20"/>
      <c r="FXI225" s="18"/>
      <c r="FXJ225" s="19"/>
      <c r="FXK225" s="28"/>
      <c r="FXL225" s="32"/>
      <c r="FXM225" s="20"/>
      <c r="FXN225" s="18"/>
      <c r="FXO225" s="19"/>
      <c r="FXP225" s="28"/>
      <c r="FXQ225" s="32"/>
      <c r="FXR225" s="20"/>
      <c r="FXS225" s="18"/>
      <c r="FXT225" s="19"/>
      <c r="FXU225" s="28"/>
      <c r="FXV225" s="32"/>
      <c r="FXW225" s="20"/>
      <c r="FXX225" s="18"/>
      <c r="FXY225" s="19"/>
      <c r="FXZ225" s="28"/>
      <c r="FYA225" s="32"/>
      <c r="FYB225" s="20"/>
      <c r="FYC225" s="18"/>
      <c r="FYD225" s="19"/>
      <c r="FYE225" s="28"/>
      <c r="FYF225" s="32"/>
      <c r="FYG225" s="20"/>
      <c r="FYH225" s="18"/>
      <c r="FYI225" s="19"/>
      <c r="FYJ225" s="28"/>
      <c r="FYK225" s="32"/>
      <c r="FYL225" s="20"/>
      <c r="FYM225" s="18"/>
      <c r="FYN225" s="19"/>
      <c r="FYO225" s="28"/>
      <c r="FYP225" s="32"/>
      <c r="FYQ225" s="20"/>
      <c r="FYR225" s="18"/>
      <c r="FYS225" s="19"/>
      <c r="FYT225" s="28"/>
      <c r="FYU225" s="32"/>
      <c r="FYV225" s="20"/>
      <c r="FYW225" s="18"/>
      <c r="FYX225" s="19"/>
      <c r="FYY225" s="28"/>
      <c r="FYZ225" s="32"/>
      <c r="FZA225" s="20"/>
      <c r="FZB225" s="18"/>
      <c r="FZC225" s="19"/>
      <c r="FZD225" s="28"/>
      <c r="FZE225" s="32"/>
      <c r="FZF225" s="20"/>
      <c r="FZG225" s="18"/>
      <c r="FZH225" s="19"/>
      <c r="FZI225" s="28"/>
      <c r="FZJ225" s="32"/>
      <c r="FZK225" s="20"/>
      <c r="FZL225" s="18"/>
      <c r="FZM225" s="19"/>
      <c r="FZN225" s="28"/>
      <c r="FZO225" s="32"/>
      <c r="FZP225" s="20"/>
      <c r="FZQ225" s="18"/>
      <c r="FZR225" s="19"/>
      <c r="FZS225" s="28"/>
      <c r="FZT225" s="32"/>
      <c r="FZU225" s="20"/>
      <c r="FZV225" s="18"/>
      <c r="FZW225" s="19"/>
      <c r="FZX225" s="28"/>
      <c r="FZY225" s="32"/>
      <c r="FZZ225" s="20"/>
      <c r="GAA225" s="18"/>
      <c r="GAB225" s="19"/>
      <c r="GAC225" s="28"/>
      <c r="GAD225" s="32"/>
      <c r="GAE225" s="20"/>
      <c r="GAF225" s="18"/>
      <c r="GAG225" s="19"/>
      <c r="GAH225" s="28"/>
      <c r="GAI225" s="32"/>
      <c r="GAJ225" s="20"/>
      <c r="GAK225" s="18"/>
      <c r="GAL225" s="19"/>
      <c r="GAM225" s="28"/>
      <c r="GAN225" s="32"/>
      <c r="GAO225" s="20"/>
      <c r="GAP225" s="18"/>
      <c r="GAQ225" s="19"/>
      <c r="GAR225" s="28"/>
      <c r="GAS225" s="32"/>
      <c r="GAT225" s="20"/>
      <c r="GAU225" s="18"/>
      <c r="GAV225" s="19"/>
      <c r="GAW225" s="28"/>
      <c r="GAX225" s="32"/>
      <c r="GAY225" s="20"/>
      <c r="GAZ225" s="18"/>
      <c r="GBA225" s="19"/>
      <c r="GBB225" s="28"/>
      <c r="GBC225" s="32"/>
      <c r="GBD225" s="20"/>
      <c r="GBE225" s="18"/>
      <c r="GBF225" s="19"/>
      <c r="GBG225" s="28"/>
      <c r="GBH225" s="32"/>
      <c r="GBI225" s="20"/>
      <c r="GBJ225" s="18"/>
      <c r="GBK225" s="19"/>
      <c r="GBL225" s="28"/>
      <c r="GBM225" s="32"/>
      <c r="GBN225" s="20"/>
      <c r="GBO225" s="18"/>
      <c r="GBP225" s="19"/>
      <c r="GBQ225" s="28"/>
      <c r="GBR225" s="32"/>
      <c r="GBS225" s="20"/>
      <c r="GBT225" s="18"/>
      <c r="GBU225" s="19"/>
      <c r="GBV225" s="28"/>
      <c r="GBW225" s="32"/>
      <c r="GBX225" s="20"/>
      <c r="GBY225" s="18"/>
      <c r="GBZ225" s="19"/>
      <c r="GCA225" s="28"/>
      <c r="GCB225" s="32"/>
      <c r="GCC225" s="20"/>
      <c r="GCD225" s="18"/>
      <c r="GCE225" s="19"/>
      <c r="GCF225" s="28"/>
      <c r="GCG225" s="32"/>
      <c r="GCH225" s="20"/>
      <c r="GCI225" s="18"/>
      <c r="GCJ225" s="19"/>
      <c r="GCK225" s="28"/>
      <c r="GCL225" s="32"/>
      <c r="GCM225" s="20"/>
      <c r="GCN225" s="18"/>
      <c r="GCO225" s="19"/>
      <c r="GCP225" s="28"/>
      <c r="GCQ225" s="32"/>
      <c r="GCR225" s="20"/>
      <c r="GCS225" s="18"/>
      <c r="GCT225" s="19"/>
      <c r="GCU225" s="28"/>
      <c r="GCV225" s="32"/>
      <c r="GCW225" s="20"/>
      <c r="GCX225" s="18"/>
      <c r="GCY225" s="19"/>
      <c r="GCZ225" s="28"/>
      <c r="GDA225" s="32"/>
      <c r="GDB225" s="20"/>
      <c r="GDC225" s="18"/>
      <c r="GDD225" s="19"/>
      <c r="GDE225" s="28"/>
      <c r="GDF225" s="32"/>
      <c r="GDG225" s="20"/>
      <c r="GDH225" s="18"/>
      <c r="GDI225" s="19"/>
      <c r="GDJ225" s="28"/>
      <c r="GDK225" s="32"/>
      <c r="GDL225" s="20"/>
      <c r="GDM225" s="18"/>
      <c r="GDN225" s="19"/>
      <c r="GDO225" s="28"/>
      <c r="GDP225" s="32"/>
      <c r="GDQ225" s="20"/>
      <c r="GDR225" s="18"/>
      <c r="GDS225" s="19"/>
      <c r="GDT225" s="28"/>
      <c r="GDU225" s="32"/>
      <c r="GDV225" s="20"/>
      <c r="GDW225" s="18"/>
      <c r="GDX225" s="19"/>
      <c r="GDY225" s="28"/>
      <c r="GDZ225" s="32"/>
      <c r="GEA225" s="20"/>
      <c r="GEB225" s="18"/>
      <c r="GEC225" s="19"/>
      <c r="GED225" s="28"/>
      <c r="GEE225" s="32"/>
      <c r="GEF225" s="20"/>
      <c r="GEG225" s="18"/>
      <c r="GEH225" s="19"/>
      <c r="GEI225" s="28"/>
      <c r="GEJ225" s="32"/>
      <c r="GEK225" s="20"/>
      <c r="GEL225" s="18"/>
      <c r="GEM225" s="19"/>
      <c r="GEN225" s="28"/>
      <c r="GEO225" s="32"/>
      <c r="GEP225" s="20"/>
      <c r="GEQ225" s="18"/>
      <c r="GER225" s="19"/>
      <c r="GES225" s="28"/>
      <c r="GET225" s="32"/>
      <c r="GEU225" s="20"/>
      <c r="GEV225" s="18"/>
      <c r="GEW225" s="19"/>
      <c r="GEX225" s="28"/>
      <c r="GEY225" s="32"/>
      <c r="GEZ225" s="20"/>
      <c r="GFA225" s="18"/>
      <c r="GFB225" s="19"/>
      <c r="GFC225" s="28"/>
      <c r="GFD225" s="32"/>
      <c r="GFE225" s="20"/>
      <c r="GFF225" s="18"/>
      <c r="GFG225" s="19"/>
      <c r="GFH225" s="28"/>
      <c r="GFI225" s="32"/>
      <c r="GFJ225" s="20"/>
      <c r="GFK225" s="18"/>
      <c r="GFL225" s="19"/>
      <c r="GFM225" s="28"/>
      <c r="GFN225" s="32"/>
      <c r="GFO225" s="20"/>
      <c r="GFP225" s="18"/>
      <c r="GFQ225" s="19"/>
      <c r="GFR225" s="28"/>
      <c r="GFS225" s="32"/>
      <c r="GFT225" s="20"/>
      <c r="GFU225" s="18"/>
      <c r="GFV225" s="19"/>
      <c r="GFW225" s="28"/>
      <c r="GFX225" s="32"/>
      <c r="GFY225" s="20"/>
      <c r="GFZ225" s="18"/>
      <c r="GGA225" s="19"/>
      <c r="GGB225" s="28"/>
      <c r="GGC225" s="32"/>
      <c r="GGD225" s="20"/>
      <c r="GGE225" s="18"/>
      <c r="GGF225" s="19"/>
      <c r="GGG225" s="28"/>
      <c r="GGH225" s="32"/>
      <c r="GGI225" s="20"/>
      <c r="GGJ225" s="18"/>
      <c r="GGK225" s="19"/>
      <c r="GGL225" s="28"/>
      <c r="GGM225" s="32"/>
      <c r="GGN225" s="20"/>
      <c r="GGO225" s="18"/>
      <c r="GGP225" s="19"/>
      <c r="GGQ225" s="28"/>
      <c r="GGR225" s="32"/>
      <c r="GGS225" s="20"/>
      <c r="GGT225" s="18"/>
      <c r="GGU225" s="19"/>
      <c r="GGV225" s="28"/>
      <c r="GGW225" s="32"/>
      <c r="GGX225" s="20"/>
      <c r="GGY225" s="18"/>
      <c r="GGZ225" s="19"/>
      <c r="GHA225" s="28"/>
      <c r="GHB225" s="32"/>
      <c r="GHC225" s="20"/>
      <c r="GHD225" s="18"/>
      <c r="GHE225" s="19"/>
      <c r="GHF225" s="28"/>
      <c r="GHG225" s="32"/>
      <c r="GHH225" s="20"/>
      <c r="GHI225" s="18"/>
      <c r="GHJ225" s="19"/>
      <c r="GHK225" s="28"/>
      <c r="GHL225" s="32"/>
      <c r="GHM225" s="20"/>
      <c r="GHN225" s="18"/>
      <c r="GHO225" s="19"/>
      <c r="GHP225" s="28"/>
      <c r="GHQ225" s="32"/>
      <c r="GHR225" s="20"/>
      <c r="GHS225" s="18"/>
      <c r="GHT225" s="19"/>
      <c r="GHU225" s="28"/>
      <c r="GHV225" s="32"/>
      <c r="GHW225" s="20"/>
      <c r="GHX225" s="18"/>
      <c r="GHY225" s="19"/>
      <c r="GHZ225" s="28"/>
      <c r="GIA225" s="32"/>
      <c r="GIB225" s="20"/>
      <c r="GIC225" s="18"/>
      <c r="GID225" s="19"/>
      <c r="GIE225" s="28"/>
      <c r="GIF225" s="32"/>
      <c r="GIG225" s="20"/>
      <c r="GIH225" s="18"/>
      <c r="GII225" s="19"/>
      <c r="GIJ225" s="28"/>
      <c r="GIK225" s="32"/>
      <c r="GIL225" s="20"/>
      <c r="GIM225" s="18"/>
      <c r="GIN225" s="19"/>
      <c r="GIO225" s="28"/>
      <c r="GIP225" s="32"/>
      <c r="GIQ225" s="20"/>
      <c r="GIR225" s="18"/>
      <c r="GIS225" s="19"/>
      <c r="GIT225" s="28"/>
      <c r="GIU225" s="32"/>
      <c r="GIV225" s="20"/>
      <c r="GIW225" s="18"/>
      <c r="GIX225" s="19"/>
      <c r="GIY225" s="28"/>
      <c r="GIZ225" s="32"/>
      <c r="GJA225" s="20"/>
      <c r="GJB225" s="18"/>
      <c r="GJC225" s="19"/>
      <c r="GJD225" s="28"/>
      <c r="GJE225" s="32"/>
      <c r="GJF225" s="20"/>
      <c r="GJG225" s="18"/>
      <c r="GJH225" s="19"/>
      <c r="GJI225" s="28"/>
      <c r="GJJ225" s="32"/>
      <c r="GJK225" s="20"/>
      <c r="GJL225" s="18"/>
      <c r="GJM225" s="19"/>
      <c r="GJN225" s="28"/>
      <c r="GJO225" s="32"/>
      <c r="GJP225" s="20"/>
      <c r="GJQ225" s="18"/>
      <c r="GJR225" s="19"/>
      <c r="GJS225" s="28"/>
      <c r="GJT225" s="32"/>
      <c r="GJU225" s="20"/>
      <c r="GJV225" s="18"/>
      <c r="GJW225" s="19"/>
      <c r="GJX225" s="28"/>
      <c r="GJY225" s="32"/>
      <c r="GJZ225" s="20"/>
      <c r="GKA225" s="18"/>
      <c r="GKB225" s="19"/>
      <c r="GKC225" s="28"/>
      <c r="GKD225" s="32"/>
      <c r="GKE225" s="20"/>
      <c r="GKF225" s="18"/>
      <c r="GKG225" s="19"/>
      <c r="GKH225" s="28"/>
      <c r="GKI225" s="32"/>
      <c r="GKJ225" s="20"/>
      <c r="GKK225" s="18"/>
      <c r="GKL225" s="19"/>
      <c r="GKM225" s="28"/>
      <c r="GKN225" s="32"/>
      <c r="GKO225" s="20"/>
      <c r="GKP225" s="18"/>
      <c r="GKQ225" s="19"/>
      <c r="GKR225" s="28"/>
      <c r="GKS225" s="32"/>
      <c r="GKT225" s="20"/>
      <c r="GKU225" s="18"/>
      <c r="GKV225" s="19"/>
      <c r="GKW225" s="28"/>
      <c r="GKX225" s="32"/>
      <c r="GKY225" s="20"/>
      <c r="GKZ225" s="18"/>
      <c r="GLA225" s="19"/>
      <c r="GLB225" s="28"/>
      <c r="GLC225" s="32"/>
      <c r="GLD225" s="20"/>
      <c r="GLE225" s="18"/>
      <c r="GLF225" s="19"/>
      <c r="GLG225" s="28"/>
      <c r="GLH225" s="32"/>
      <c r="GLI225" s="20"/>
      <c r="GLJ225" s="18"/>
      <c r="GLK225" s="19"/>
      <c r="GLL225" s="28"/>
      <c r="GLM225" s="32"/>
      <c r="GLN225" s="20"/>
      <c r="GLO225" s="18"/>
      <c r="GLP225" s="19"/>
      <c r="GLQ225" s="28"/>
      <c r="GLR225" s="32"/>
      <c r="GLS225" s="20"/>
      <c r="GLT225" s="18"/>
      <c r="GLU225" s="19"/>
      <c r="GLV225" s="28"/>
      <c r="GLW225" s="32"/>
      <c r="GLX225" s="20"/>
      <c r="GLY225" s="18"/>
      <c r="GLZ225" s="19"/>
      <c r="GMA225" s="28"/>
      <c r="GMB225" s="32"/>
      <c r="GMC225" s="20"/>
      <c r="GMD225" s="18"/>
      <c r="GME225" s="19"/>
      <c r="GMF225" s="28"/>
      <c r="GMG225" s="32"/>
      <c r="GMH225" s="20"/>
      <c r="GMI225" s="18"/>
      <c r="GMJ225" s="19"/>
      <c r="GMK225" s="28"/>
      <c r="GML225" s="32"/>
      <c r="GMM225" s="20"/>
      <c r="GMN225" s="18"/>
      <c r="GMO225" s="19"/>
      <c r="GMP225" s="28"/>
      <c r="GMQ225" s="32"/>
      <c r="GMR225" s="20"/>
      <c r="GMS225" s="18"/>
      <c r="GMT225" s="19"/>
      <c r="GMU225" s="28"/>
      <c r="GMV225" s="32"/>
      <c r="GMW225" s="20"/>
      <c r="GMX225" s="18"/>
      <c r="GMY225" s="19"/>
      <c r="GMZ225" s="28"/>
      <c r="GNA225" s="32"/>
      <c r="GNB225" s="20"/>
      <c r="GNC225" s="18"/>
      <c r="GND225" s="19"/>
      <c r="GNE225" s="28"/>
      <c r="GNF225" s="32"/>
      <c r="GNG225" s="20"/>
      <c r="GNH225" s="18"/>
      <c r="GNI225" s="19"/>
      <c r="GNJ225" s="28"/>
      <c r="GNK225" s="32"/>
      <c r="GNL225" s="20"/>
      <c r="GNM225" s="18"/>
      <c r="GNN225" s="19"/>
      <c r="GNO225" s="28"/>
      <c r="GNP225" s="32"/>
      <c r="GNQ225" s="20"/>
      <c r="GNR225" s="18"/>
      <c r="GNS225" s="19"/>
      <c r="GNT225" s="28"/>
      <c r="GNU225" s="32"/>
      <c r="GNV225" s="20"/>
      <c r="GNW225" s="18"/>
      <c r="GNX225" s="19"/>
      <c r="GNY225" s="28"/>
      <c r="GNZ225" s="32"/>
      <c r="GOA225" s="20"/>
      <c r="GOB225" s="18"/>
      <c r="GOC225" s="19"/>
      <c r="GOD225" s="28"/>
      <c r="GOE225" s="32"/>
      <c r="GOF225" s="20"/>
      <c r="GOG225" s="18"/>
      <c r="GOH225" s="19"/>
      <c r="GOI225" s="28"/>
      <c r="GOJ225" s="32"/>
      <c r="GOK225" s="20"/>
      <c r="GOL225" s="18"/>
      <c r="GOM225" s="19"/>
      <c r="GON225" s="28"/>
      <c r="GOO225" s="32"/>
      <c r="GOP225" s="20"/>
      <c r="GOQ225" s="18"/>
      <c r="GOR225" s="19"/>
      <c r="GOS225" s="28"/>
      <c r="GOT225" s="32"/>
      <c r="GOU225" s="20"/>
      <c r="GOV225" s="18"/>
      <c r="GOW225" s="19"/>
      <c r="GOX225" s="28"/>
      <c r="GOY225" s="32"/>
      <c r="GOZ225" s="20"/>
      <c r="GPA225" s="18"/>
      <c r="GPB225" s="19"/>
      <c r="GPC225" s="28"/>
      <c r="GPD225" s="32"/>
      <c r="GPE225" s="20"/>
      <c r="GPF225" s="18"/>
      <c r="GPG225" s="19"/>
      <c r="GPH225" s="28"/>
      <c r="GPI225" s="32"/>
      <c r="GPJ225" s="20"/>
      <c r="GPK225" s="18"/>
      <c r="GPL225" s="19"/>
      <c r="GPM225" s="28"/>
      <c r="GPN225" s="32"/>
      <c r="GPO225" s="20"/>
      <c r="GPP225" s="18"/>
      <c r="GPQ225" s="19"/>
      <c r="GPR225" s="28"/>
      <c r="GPS225" s="32"/>
      <c r="GPT225" s="20"/>
      <c r="GPU225" s="18"/>
      <c r="GPV225" s="19"/>
      <c r="GPW225" s="28"/>
      <c r="GPX225" s="32"/>
      <c r="GPY225" s="20"/>
      <c r="GPZ225" s="18"/>
      <c r="GQA225" s="19"/>
      <c r="GQB225" s="28"/>
      <c r="GQC225" s="32"/>
      <c r="GQD225" s="20"/>
      <c r="GQE225" s="18"/>
      <c r="GQF225" s="19"/>
      <c r="GQG225" s="28"/>
      <c r="GQH225" s="32"/>
      <c r="GQI225" s="20"/>
      <c r="GQJ225" s="18"/>
      <c r="GQK225" s="19"/>
      <c r="GQL225" s="28"/>
      <c r="GQM225" s="32"/>
      <c r="GQN225" s="20"/>
      <c r="GQO225" s="18"/>
      <c r="GQP225" s="19"/>
      <c r="GQQ225" s="28"/>
      <c r="GQR225" s="32"/>
      <c r="GQS225" s="20"/>
      <c r="GQT225" s="18"/>
      <c r="GQU225" s="19"/>
      <c r="GQV225" s="28"/>
      <c r="GQW225" s="32"/>
      <c r="GQX225" s="20"/>
      <c r="GQY225" s="18"/>
      <c r="GQZ225" s="19"/>
      <c r="GRA225" s="28"/>
      <c r="GRB225" s="32"/>
      <c r="GRC225" s="20"/>
      <c r="GRD225" s="18"/>
      <c r="GRE225" s="19"/>
      <c r="GRF225" s="28"/>
      <c r="GRG225" s="32"/>
      <c r="GRH225" s="20"/>
      <c r="GRI225" s="18"/>
      <c r="GRJ225" s="19"/>
      <c r="GRK225" s="28"/>
      <c r="GRL225" s="32"/>
      <c r="GRM225" s="20"/>
      <c r="GRN225" s="18"/>
      <c r="GRO225" s="19"/>
      <c r="GRP225" s="28"/>
      <c r="GRQ225" s="32"/>
      <c r="GRR225" s="20"/>
      <c r="GRS225" s="18"/>
      <c r="GRT225" s="19"/>
      <c r="GRU225" s="28"/>
      <c r="GRV225" s="32"/>
      <c r="GRW225" s="20"/>
      <c r="GRX225" s="18"/>
      <c r="GRY225" s="19"/>
      <c r="GRZ225" s="28"/>
      <c r="GSA225" s="32"/>
      <c r="GSB225" s="20"/>
      <c r="GSC225" s="18"/>
      <c r="GSD225" s="19"/>
      <c r="GSE225" s="28"/>
      <c r="GSF225" s="32"/>
      <c r="GSG225" s="20"/>
      <c r="GSH225" s="18"/>
      <c r="GSI225" s="19"/>
      <c r="GSJ225" s="28"/>
      <c r="GSK225" s="32"/>
      <c r="GSL225" s="20"/>
      <c r="GSM225" s="18"/>
      <c r="GSN225" s="19"/>
      <c r="GSO225" s="28"/>
      <c r="GSP225" s="32"/>
      <c r="GSQ225" s="20"/>
      <c r="GSR225" s="18"/>
      <c r="GSS225" s="19"/>
      <c r="GST225" s="28"/>
      <c r="GSU225" s="32"/>
      <c r="GSV225" s="20"/>
      <c r="GSW225" s="18"/>
      <c r="GSX225" s="19"/>
      <c r="GSY225" s="28"/>
      <c r="GSZ225" s="32"/>
      <c r="GTA225" s="20"/>
      <c r="GTB225" s="18"/>
      <c r="GTC225" s="19"/>
      <c r="GTD225" s="28"/>
      <c r="GTE225" s="32"/>
      <c r="GTF225" s="20"/>
      <c r="GTG225" s="18"/>
      <c r="GTH225" s="19"/>
      <c r="GTI225" s="28"/>
      <c r="GTJ225" s="32"/>
      <c r="GTK225" s="20"/>
      <c r="GTL225" s="18"/>
      <c r="GTM225" s="19"/>
      <c r="GTN225" s="28"/>
      <c r="GTO225" s="32"/>
      <c r="GTP225" s="20"/>
      <c r="GTQ225" s="18"/>
      <c r="GTR225" s="19"/>
      <c r="GTS225" s="28"/>
      <c r="GTT225" s="32"/>
      <c r="GTU225" s="20"/>
      <c r="GTV225" s="18"/>
      <c r="GTW225" s="19"/>
      <c r="GTX225" s="28"/>
      <c r="GTY225" s="32"/>
      <c r="GTZ225" s="20"/>
      <c r="GUA225" s="18"/>
      <c r="GUB225" s="19"/>
      <c r="GUC225" s="28"/>
      <c r="GUD225" s="32"/>
      <c r="GUE225" s="20"/>
      <c r="GUF225" s="18"/>
      <c r="GUG225" s="19"/>
      <c r="GUH225" s="28"/>
      <c r="GUI225" s="32"/>
      <c r="GUJ225" s="20"/>
      <c r="GUK225" s="18"/>
      <c r="GUL225" s="19"/>
      <c r="GUM225" s="28"/>
      <c r="GUN225" s="32"/>
      <c r="GUO225" s="20"/>
      <c r="GUP225" s="18"/>
      <c r="GUQ225" s="19"/>
      <c r="GUR225" s="28"/>
      <c r="GUS225" s="32"/>
      <c r="GUT225" s="20"/>
      <c r="GUU225" s="18"/>
      <c r="GUV225" s="19"/>
      <c r="GUW225" s="28"/>
      <c r="GUX225" s="32"/>
      <c r="GUY225" s="20"/>
      <c r="GUZ225" s="18"/>
      <c r="GVA225" s="19"/>
      <c r="GVB225" s="28"/>
      <c r="GVC225" s="32"/>
      <c r="GVD225" s="20"/>
      <c r="GVE225" s="18"/>
      <c r="GVF225" s="19"/>
      <c r="GVG225" s="28"/>
      <c r="GVH225" s="32"/>
      <c r="GVI225" s="20"/>
      <c r="GVJ225" s="18"/>
      <c r="GVK225" s="19"/>
      <c r="GVL225" s="28"/>
      <c r="GVM225" s="32"/>
      <c r="GVN225" s="20"/>
      <c r="GVO225" s="18"/>
      <c r="GVP225" s="19"/>
      <c r="GVQ225" s="28"/>
      <c r="GVR225" s="32"/>
      <c r="GVS225" s="20"/>
      <c r="GVT225" s="18"/>
      <c r="GVU225" s="19"/>
      <c r="GVV225" s="28"/>
      <c r="GVW225" s="32"/>
      <c r="GVX225" s="20"/>
      <c r="GVY225" s="18"/>
      <c r="GVZ225" s="19"/>
      <c r="GWA225" s="28"/>
      <c r="GWB225" s="32"/>
      <c r="GWC225" s="20"/>
      <c r="GWD225" s="18"/>
      <c r="GWE225" s="19"/>
      <c r="GWF225" s="28"/>
      <c r="GWG225" s="32"/>
      <c r="GWH225" s="20"/>
      <c r="GWI225" s="18"/>
      <c r="GWJ225" s="19"/>
      <c r="GWK225" s="28"/>
      <c r="GWL225" s="32"/>
      <c r="GWM225" s="20"/>
      <c r="GWN225" s="18"/>
      <c r="GWO225" s="19"/>
      <c r="GWP225" s="28"/>
      <c r="GWQ225" s="32"/>
      <c r="GWR225" s="20"/>
      <c r="GWS225" s="18"/>
      <c r="GWT225" s="19"/>
      <c r="GWU225" s="28"/>
      <c r="GWV225" s="32"/>
      <c r="GWW225" s="20"/>
      <c r="GWX225" s="18"/>
      <c r="GWY225" s="19"/>
      <c r="GWZ225" s="28"/>
      <c r="GXA225" s="32"/>
      <c r="GXB225" s="20"/>
      <c r="GXC225" s="18"/>
      <c r="GXD225" s="19"/>
      <c r="GXE225" s="28"/>
      <c r="GXF225" s="32"/>
      <c r="GXG225" s="20"/>
      <c r="GXH225" s="18"/>
      <c r="GXI225" s="19"/>
      <c r="GXJ225" s="28"/>
      <c r="GXK225" s="32"/>
      <c r="GXL225" s="20"/>
      <c r="GXM225" s="18"/>
      <c r="GXN225" s="19"/>
      <c r="GXO225" s="28"/>
      <c r="GXP225" s="32"/>
      <c r="GXQ225" s="20"/>
      <c r="GXR225" s="18"/>
      <c r="GXS225" s="19"/>
      <c r="GXT225" s="28"/>
      <c r="GXU225" s="32"/>
      <c r="GXV225" s="20"/>
      <c r="GXW225" s="18"/>
      <c r="GXX225" s="19"/>
      <c r="GXY225" s="28"/>
      <c r="GXZ225" s="32"/>
      <c r="GYA225" s="20"/>
      <c r="GYB225" s="18"/>
      <c r="GYC225" s="19"/>
      <c r="GYD225" s="28"/>
      <c r="GYE225" s="32"/>
      <c r="GYF225" s="20"/>
      <c r="GYG225" s="18"/>
      <c r="GYH225" s="19"/>
      <c r="GYI225" s="28"/>
      <c r="GYJ225" s="32"/>
      <c r="GYK225" s="20"/>
      <c r="GYL225" s="18"/>
      <c r="GYM225" s="19"/>
      <c r="GYN225" s="28"/>
      <c r="GYO225" s="32"/>
      <c r="GYP225" s="20"/>
      <c r="GYQ225" s="18"/>
      <c r="GYR225" s="19"/>
      <c r="GYS225" s="28"/>
      <c r="GYT225" s="32"/>
      <c r="GYU225" s="20"/>
      <c r="GYV225" s="18"/>
      <c r="GYW225" s="19"/>
      <c r="GYX225" s="28"/>
      <c r="GYY225" s="32"/>
      <c r="GYZ225" s="20"/>
      <c r="GZA225" s="18"/>
      <c r="GZB225" s="19"/>
      <c r="GZC225" s="28"/>
      <c r="GZD225" s="32"/>
      <c r="GZE225" s="20"/>
      <c r="GZF225" s="18"/>
      <c r="GZG225" s="19"/>
      <c r="GZH225" s="28"/>
      <c r="GZI225" s="32"/>
      <c r="GZJ225" s="20"/>
      <c r="GZK225" s="18"/>
      <c r="GZL225" s="19"/>
      <c r="GZM225" s="28"/>
      <c r="GZN225" s="32"/>
      <c r="GZO225" s="20"/>
      <c r="GZP225" s="18"/>
      <c r="GZQ225" s="19"/>
      <c r="GZR225" s="28"/>
      <c r="GZS225" s="32"/>
      <c r="GZT225" s="20"/>
      <c r="GZU225" s="18"/>
      <c r="GZV225" s="19"/>
      <c r="GZW225" s="28"/>
      <c r="GZX225" s="32"/>
      <c r="GZY225" s="20"/>
      <c r="GZZ225" s="18"/>
      <c r="HAA225" s="19"/>
      <c r="HAB225" s="28"/>
      <c r="HAC225" s="32"/>
      <c r="HAD225" s="20"/>
      <c r="HAE225" s="18"/>
      <c r="HAF225" s="19"/>
      <c r="HAG225" s="28"/>
      <c r="HAH225" s="32"/>
      <c r="HAI225" s="20"/>
      <c r="HAJ225" s="18"/>
      <c r="HAK225" s="19"/>
      <c r="HAL225" s="28"/>
      <c r="HAM225" s="32"/>
      <c r="HAN225" s="20"/>
      <c r="HAO225" s="18"/>
      <c r="HAP225" s="19"/>
      <c r="HAQ225" s="28"/>
      <c r="HAR225" s="32"/>
      <c r="HAS225" s="20"/>
      <c r="HAT225" s="18"/>
      <c r="HAU225" s="19"/>
      <c r="HAV225" s="28"/>
      <c r="HAW225" s="32"/>
      <c r="HAX225" s="20"/>
      <c r="HAY225" s="18"/>
      <c r="HAZ225" s="19"/>
      <c r="HBA225" s="28"/>
      <c r="HBB225" s="32"/>
      <c r="HBC225" s="20"/>
      <c r="HBD225" s="18"/>
      <c r="HBE225" s="19"/>
      <c r="HBF225" s="28"/>
      <c r="HBG225" s="32"/>
      <c r="HBH225" s="20"/>
      <c r="HBI225" s="18"/>
      <c r="HBJ225" s="19"/>
      <c r="HBK225" s="28"/>
      <c r="HBL225" s="32"/>
      <c r="HBM225" s="20"/>
      <c r="HBN225" s="18"/>
      <c r="HBO225" s="19"/>
      <c r="HBP225" s="28"/>
      <c r="HBQ225" s="32"/>
      <c r="HBR225" s="20"/>
      <c r="HBS225" s="18"/>
      <c r="HBT225" s="19"/>
      <c r="HBU225" s="28"/>
      <c r="HBV225" s="32"/>
      <c r="HBW225" s="20"/>
      <c r="HBX225" s="18"/>
      <c r="HBY225" s="19"/>
      <c r="HBZ225" s="28"/>
      <c r="HCA225" s="32"/>
      <c r="HCB225" s="20"/>
      <c r="HCC225" s="18"/>
      <c r="HCD225" s="19"/>
      <c r="HCE225" s="28"/>
      <c r="HCF225" s="32"/>
      <c r="HCG225" s="20"/>
      <c r="HCH225" s="18"/>
      <c r="HCI225" s="19"/>
      <c r="HCJ225" s="28"/>
      <c r="HCK225" s="32"/>
      <c r="HCL225" s="20"/>
      <c r="HCM225" s="18"/>
      <c r="HCN225" s="19"/>
      <c r="HCO225" s="28"/>
      <c r="HCP225" s="32"/>
      <c r="HCQ225" s="20"/>
      <c r="HCR225" s="18"/>
      <c r="HCS225" s="19"/>
      <c r="HCT225" s="28"/>
      <c r="HCU225" s="32"/>
      <c r="HCV225" s="20"/>
      <c r="HCW225" s="18"/>
      <c r="HCX225" s="19"/>
      <c r="HCY225" s="28"/>
      <c r="HCZ225" s="32"/>
      <c r="HDA225" s="20"/>
      <c r="HDB225" s="18"/>
      <c r="HDC225" s="19"/>
      <c r="HDD225" s="28"/>
      <c r="HDE225" s="32"/>
      <c r="HDF225" s="20"/>
      <c r="HDG225" s="18"/>
      <c r="HDH225" s="19"/>
      <c r="HDI225" s="28"/>
      <c r="HDJ225" s="32"/>
      <c r="HDK225" s="20"/>
      <c r="HDL225" s="18"/>
      <c r="HDM225" s="19"/>
      <c r="HDN225" s="28"/>
      <c r="HDO225" s="32"/>
      <c r="HDP225" s="20"/>
      <c r="HDQ225" s="18"/>
      <c r="HDR225" s="19"/>
      <c r="HDS225" s="28"/>
      <c r="HDT225" s="32"/>
      <c r="HDU225" s="20"/>
      <c r="HDV225" s="18"/>
      <c r="HDW225" s="19"/>
      <c r="HDX225" s="28"/>
      <c r="HDY225" s="32"/>
      <c r="HDZ225" s="20"/>
      <c r="HEA225" s="18"/>
      <c r="HEB225" s="19"/>
      <c r="HEC225" s="28"/>
      <c r="HED225" s="32"/>
      <c r="HEE225" s="20"/>
      <c r="HEF225" s="18"/>
      <c r="HEG225" s="19"/>
      <c r="HEH225" s="28"/>
      <c r="HEI225" s="32"/>
      <c r="HEJ225" s="20"/>
      <c r="HEK225" s="18"/>
      <c r="HEL225" s="19"/>
      <c r="HEM225" s="28"/>
      <c r="HEN225" s="32"/>
      <c r="HEO225" s="20"/>
      <c r="HEP225" s="18"/>
      <c r="HEQ225" s="19"/>
      <c r="HER225" s="28"/>
      <c r="HES225" s="32"/>
      <c r="HET225" s="20"/>
      <c r="HEU225" s="18"/>
      <c r="HEV225" s="19"/>
      <c r="HEW225" s="28"/>
      <c r="HEX225" s="32"/>
      <c r="HEY225" s="20"/>
      <c r="HEZ225" s="18"/>
      <c r="HFA225" s="19"/>
      <c r="HFB225" s="28"/>
      <c r="HFC225" s="32"/>
      <c r="HFD225" s="20"/>
      <c r="HFE225" s="18"/>
      <c r="HFF225" s="19"/>
      <c r="HFG225" s="28"/>
      <c r="HFH225" s="32"/>
      <c r="HFI225" s="20"/>
      <c r="HFJ225" s="18"/>
      <c r="HFK225" s="19"/>
      <c r="HFL225" s="28"/>
      <c r="HFM225" s="32"/>
      <c r="HFN225" s="20"/>
      <c r="HFO225" s="18"/>
      <c r="HFP225" s="19"/>
      <c r="HFQ225" s="28"/>
      <c r="HFR225" s="32"/>
      <c r="HFS225" s="20"/>
      <c r="HFT225" s="18"/>
      <c r="HFU225" s="19"/>
      <c r="HFV225" s="28"/>
      <c r="HFW225" s="32"/>
      <c r="HFX225" s="20"/>
      <c r="HFY225" s="18"/>
      <c r="HFZ225" s="19"/>
      <c r="HGA225" s="28"/>
      <c r="HGB225" s="32"/>
      <c r="HGC225" s="20"/>
      <c r="HGD225" s="18"/>
      <c r="HGE225" s="19"/>
      <c r="HGF225" s="28"/>
      <c r="HGG225" s="32"/>
      <c r="HGH225" s="20"/>
      <c r="HGI225" s="18"/>
      <c r="HGJ225" s="19"/>
      <c r="HGK225" s="28"/>
      <c r="HGL225" s="32"/>
      <c r="HGM225" s="20"/>
      <c r="HGN225" s="18"/>
      <c r="HGO225" s="19"/>
      <c r="HGP225" s="28"/>
      <c r="HGQ225" s="32"/>
      <c r="HGR225" s="20"/>
      <c r="HGS225" s="18"/>
      <c r="HGT225" s="19"/>
      <c r="HGU225" s="28"/>
      <c r="HGV225" s="32"/>
      <c r="HGW225" s="20"/>
      <c r="HGX225" s="18"/>
      <c r="HGY225" s="19"/>
      <c r="HGZ225" s="28"/>
      <c r="HHA225" s="32"/>
      <c r="HHB225" s="20"/>
      <c r="HHC225" s="18"/>
      <c r="HHD225" s="19"/>
      <c r="HHE225" s="28"/>
      <c r="HHF225" s="32"/>
      <c r="HHG225" s="20"/>
      <c r="HHH225" s="18"/>
      <c r="HHI225" s="19"/>
      <c r="HHJ225" s="28"/>
      <c r="HHK225" s="32"/>
      <c r="HHL225" s="20"/>
      <c r="HHM225" s="18"/>
      <c r="HHN225" s="19"/>
      <c r="HHO225" s="28"/>
      <c r="HHP225" s="32"/>
      <c r="HHQ225" s="20"/>
      <c r="HHR225" s="18"/>
      <c r="HHS225" s="19"/>
      <c r="HHT225" s="28"/>
      <c r="HHU225" s="32"/>
      <c r="HHV225" s="20"/>
      <c r="HHW225" s="18"/>
      <c r="HHX225" s="19"/>
      <c r="HHY225" s="28"/>
      <c r="HHZ225" s="32"/>
      <c r="HIA225" s="20"/>
      <c r="HIB225" s="18"/>
      <c r="HIC225" s="19"/>
      <c r="HID225" s="28"/>
      <c r="HIE225" s="32"/>
      <c r="HIF225" s="20"/>
      <c r="HIG225" s="18"/>
      <c r="HIH225" s="19"/>
      <c r="HII225" s="28"/>
      <c r="HIJ225" s="32"/>
      <c r="HIK225" s="20"/>
      <c r="HIL225" s="18"/>
      <c r="HIM225" s="19"/>
      <c r="HIN225" s="28"/>
      <c r="HIO225" s="32"/>
      <c r="HIP225" s="20"/>
      <c r="HIQ225" s="18"/>
      <c r="HIR225" s="19"/>
      <c r="HIS225" s="28"/>
      <c r="HIT225" s="32"/>
      <c r="HIU225" s="20"/>
      <c r="HIV225" s="18"/>
      <c r="HIW225" s="19"/>
      <c r="HIX225" s="28"/>
      <c r="HIY225" s="32"/>
      <c r="HIZ225" s="20"/>
      <c r="HJA225" s="18"/>
      <c r="HJB225" s="19"/>
      <c r="HJC225" s="28"/>
      <c r="HJD225" s="32"/>
      <c r="HJE225" s="20"/>
      <c r="HJF225" s="18"/>
      <c r="HJG225" s="19"/>
      <c r="HJH225" s="28"/>
      <c r="HJI225" s="32"/>
      <c r="HJJ225" s="20"/>
      <c r="HJK225" s="18"/>
      <c r="HJL225" s="19"/>
      <c r="HJM225" s="28"/>
      <c r="HJN225" s="32"/>
      <c r="HJO225" s="20"/>
      <c r="HJP225" s="18"/>
      <c r="HJQ225" s="19"/>
      <c r="HJR225" s="28"/>
      <c r="HJS225" s="32"/>
      <c r="HJT225" s="20"/>
      <c r="HJU225" s="18"/>
      <c r="HJV225" s="19"/>
      <c r="HJW225" s="28"/>
      <c r="HJX225" s="32"/>
      <c r="HJY225" s="20"/>
      <c r="HJZ225" s="18"/>
      <c r="HKA225" s="19"/>
      <c r="HKB225" s="28"/>
      <c r="HKC225" s="32"/>
      <c r="HKD225" s="20"/>
      <c r="HKE225" s="18"/>
      <c r="HKF225" s="19"/>
      <c r="HKG225" s="28"/>
      <c r="HKH225" s="32"/>
      <c r="HKI225" s="20"/>
      <c r="HKJ225" s="18"/>
      <c r="HKK225" s="19"/>
      <c r="HKL225" s="28"/>
      <c r="HKM225" s="32"/>
      <c r="HKN225" s="20"/>
      <c r="HKO225" s="18"/>
      <c r="HKP225" s="19"/>
      <c r="HKQ225" s="28"/>
      <c r="HKR225" s="32"/>
      <c r="HKS225" s="20"/>
      <c r="HKT225" s="18"/>
      <c r="HKU225" s="19"/>
      <c r="HKV225" s="28"/>
      <c r="HKW225" s="32"/>
      <c r="HKX225" s="20"/>
      <c r="HKY225" s="18"/>
      <c r="HKZ225" s="19"/>
      <c r="HLA225" s="28"/>
      <c r="HLB225" s="32"/>
      <c r="HLC225" s="20"/>
      <c r="HLD225" s="18"/>
      <c r="HLE225" s="19"/>
      <c r="HLF225" s="28"/>
      <c r="HLG225" s="32"/>
      <c r="HLH225" s="20"/>
      <c r="HLI225" s="18"/>
      <c r="HLJ225" s="19"/>
      <c r="HLK225" s="28"/>
      <c r="HLL225" s="32"/>
      <c r="HLM225" s="20"/>
      <c r="HLN225" s="18"/>
      <c r="HLO225" s="19"/>
      <c r="HLP225" s="28"/>
      <c r="HLQ225" s="32"/>
      <c r="HLR225" s="20"/>
      <c r="HLS225" s="18"/>
      <c r="HLT225" s="19"/>
      <c r="HLU225" s="28"/>
      <c r="HLV225" s="32"/>
      <c r="HLW225" s="20"/>
      <c r="HLX225" s="18"/>
      <c r="HLY225" s="19"/>
      <c r="HLZ225" s="28"/>
      <c r="HMA225" s="32"/>
      <c r="HMB225" s="20"/>
      <c r="HMC225" s="18"/>
      <c r="HMD225" s="19"/>
      <c r="HME225" s="28"/>
      <c r="HMF225" s="32"/>
      <c r="HMG225" s="20"/>
      <c r="HMH225" s="18"/>
      <c r="HMI225" s="19"/>
      <c r="HMJ225" s="28"/>
      <c r="HMK225" s="32"/>
      <c r="HML225" s="20"/>
      <c r="HMM225" s="18"/>
      <c r="HMN225" s="19"/>
      <c r="HMO225" s="28"/>
      <c r="HMP225" s="32"/>
      <c r="HMQ225" s="20"/>
      <c r="HMR225" s="18"/>
      <c r="HMS225" s="19"/>
      <c r="HMT225" s="28"/>
      <c r="HMU225" s="32"/>
      <c r="HMV225" s="20"/>
      <c r="HMW225" s="18"/>
      <c r="HMX225" s="19"/>
      <c r="HMY225" s="28"/>
      <c r="HMZ225" s="32"/>
      <c r="HNA225" s="20"/>
      <c r="HNB225" s="18"/>
      <c r="HNC225" s="19"/>
      <c r="HND225" s="28"/>
      <c r="HNE225" s="32"/>
      <c r="HNF225" s="20"/>
      <c r="HNG225" s="18"/>
      <c r="HNH225" s="19"/>
      <c r="HNI225" s="28"/>
      <c r="HNJ225" s="32"/>
      <c r="HNK225" s="20"/>
      <c r="HNL225" s="18"/>
      <c r="HNM225" s="19"/>
      <c r="HNN225" s="28"/>
      <c r="HNO225" s="32"/>
      <c r="HNP225" s="20"/>
      <c r="HNQ225" s="18"/>
      <c r="HNR225" s="19"/>
      <c r="HNS225" s="28"/>
      <c r="HNT225" s="32"/>
      <c r="HNU225" s="20"/>
      <c r="HNV225" s="18"/>
      <c r="HNW225" s="19"/>
      <c r="HNX225" s="28"/>
      <c r="HNY225" s="32"/>
      <c r="HNZ225" s="20"/>
      <c r="HOA225" s="18"/>
      <c r="HOB225" s="19"/>
      <c r="HOC225" s="28"/>
      <c r="HOD225" s="32"/>
      <c r="HOE225" s="20"/>
      <c r="HOF225" s="18"/>
      <c r="HOG225" s="19"/>
      <c r="HOH225" s="28"/>
      <c r="HOI225" s="32"/>
      <c r="HOJ225" s="20"/>
      <c r="HOK225" s="18"/>
      <c r="HOL225" s="19"/>
      <c r="HOM225" s="28"/>
      <c r="HON225" s="32"/>
      <c r="HOO225" s="20"/>
      <c r="HOP225" s="18"/>
      <c r="HOQ225" s="19"/>
      <c r="HOR225" s="28"/>
      <c r="HOS225" s="32"/>
      <c r="HOT225" s="20"/>
      <c r="HOU225" s="18"/>
      <c r="HOV225" s="19"/>
      <c r="HOW225" s="28"/>
      <c r="HOX225" s="32"/>
      <c r="HOY225" s="20"/>
      <c r="HOZ225" s="18"/>
      <c r="HPA225" s="19"/>
      <c r="HPB225" s="28"/>
      <c r="HPC225" s="32"/>
      <c r="HPD225" s="20"/>
      <c r="HPE225" s="18"/>
      <c r="HPF225" s="19"/>
      <c r="HPG225" s="28"/>
      <c r="HPH225" s="32"/>
      <c r="HPI225" s="20"/>
      <c r="HPJ225" s="18"/>
      <c r="HPK225" s="19"/>
      <c r="HPL225" s="28"/>
      <c r="HPM225" s="32"/>
      <c r="HPN225" s="20"/>
      <c r="HPO225" s="18"/>
      <c r="HPP225" s="19"/>
      <c r="HPQ225" s="28"/>
      <c r="HPR225" s="32"/>
      <c r="HPS225" s="20"/>
      <c r="HPT225" s="18"/>
      <c r="HPU225" s="19"/>
      <c r="HPV225" s="28"/>
      <c r="HPW225" s="32"/>
      <c r="HPX225" s="20"/>
      <c r="HPY225" s="18"/>
      <c r="HPZ225" s="19"/>
      <c r="HQA225" s="28"/>
      <c r="HQB225" s="32"/>
      <c r="HQC225" s="20"/>
      <c r="HQD225" s="18"/>
      <c r="HQE225" s="19"/>
      <c r="HQF225" s="28"/>
      <c r="HQG225" s="32"/>
      <c r="HQH225" s="20"/>
      <c r="HQI225" s="18"/>
      <c r="HQJ225" s="19"/>
      <c r="HQK225" s="28"/>
      <c r="HQL225" s="32"/>
      <c r="HQM225" s="20"/>
      <c r="HQN225" s="18"/>
      <c r="HQO225" s="19"/>
      <c r="HQP225" s="28"/>
      <c r="HQQ225" s="32"/>
      <c r="HQR225" s="20"/>
      <c r="HQS225" s="18"/>
      <c r="HQT225" s="19"/>
      <c r="HQU225" s="28"/>
      <c r="HQV225" s="32"/>
      <c r="HQW225" s="20"/>
      <c r="HQX225" s="18"/>
      <c r="HQY225" s="19"/>
      <c r="HQZ225" s="28"/>
      <c r="HRA225" s="32"/>
      <c r="HRB225" s="20"/>
      <c r="HRC225" s="18"/>
      <c r="HRD225" s="19"/>
      <c r="HRE225" s="28"/>
      <c r="HRF225" s="32"/>
      <c r="HRG225" s="20"/>
      <c r="HRH225" s="18"/>
      <c r="HRI225" s="19"/>
      <c r="HRJ225" s="28"/>
      <c r="HRK225" s="32"/>
      <c r="HRL225" s="20"/>
      <c r="HRM225" s="18"/>
      <c r="HRN225" s="19"/>
      <c r="HRO225" s="28"/>
      <c r="HRP225" s="32"/>
      <c r="HRQ225" s="20"/>
      <c r="HRR225" s="18"/>
      <c r="HRS225" s="19"/>
      <c r="HRT225" s="28"/>
      <c r="HRU225" s="32"/>
      <c r="HRV225" s="20"/>
      <c r="HRW225" s="18"/>
      <c r="HRX225" s="19"/>
      <c r="HRY225" s="28"/>
      <c r="HRZ225" s="32"/>
      <c r="HSA225" s="20"/>
      <c r="HSB225" s="18"/>
      <c r="HSC225" s="19"/>
      <c r="HSD225" s="28"/>
      <c r="HSE225" s="32"/>
      <c r="HSF225" s="20"/>
      <c r="HSG225" s="18"/>
      <c r="HSH225" s="19"/>
      <c r="HSI225" s="28"/>
      <c r="HSJ225" s="32"/>
      <c r="HSK225" s="20"/>
      <c r="HSL225" s="18"/>
      <c r="HSM225" s="19"/>
      <c r="HSN225" s="28"/>
      <c r="HSO225" s="32"/>
      <c r="HSP225" s="20"/>
      <c r="HSQ225" s="18"/>
      <c r="HSR225" s="19"/>
      <c r="HSS225" s="28"/>
      <c r="HST225" s="32"/>
      <c r="HSU225" s="20"/>
      <c r="HSV225" s="18"/>
      <c r="HSW225" s="19"/>
      <c r="HSX225" s="28"/>
      <c r="HSY225" s="32"/>
      <c r="HSZ225" s="20"/>
      <c r="HTA225" s="18"/>
      <c r="HTB225" s="19"/>
      <c r="HTC225" s="28"/>
      <c r="HTD225" s="32"/>
      <c r="HTE225" s="20"/>
      <c r="HTF225" s="18"/>
      <c r="HTG225" s="19"/>
      <c r="HTH225" s="28"/>
      <c r="HTI225" s="32"/>
      <c r="HTJ225" s="20"/>
      <c r="HTK225" s="18"/>
      <c r="HTL225" s="19"/>
      <c r="HTM225" s="28"/>
      <c r="HTN225" s="32"/>
      <c r="HTO225" s="20"/>
      <c r="HTP225" s="18"/>
      <c r="HTQ225" s="19"/>
      <c r="HTR225" s="28"/>
      <c r="HTS225" s="32"/>
      <c r="HTT225" s="20"/>
      <c r="HTU225" s="18"/>
      <c r="HTV225" s="19"/>
      <c r="HTW225" s="28"/>
      <c r="HTX225" s="32"/>
      <c r="HTY225" s="20"/>
      <c r="HTZ225" s="18"/>
      <c r="HUA225" s="19"/>
      <c r="HUB225" s="28"/>
      <c r="HUC225" s="32"/>
      <c r="HUD225" s="20"/>
      <c r="HUE225" s="18"/>
      <c r="HUF225" s="19"/>
      <c r="HUG225" s="28"/>
      <c r="HUH225" s="32"/>
      <c r="HUI225" s="20"/>
      <c r="HUJ225" s="18"/>
      <c r="HUK225" s="19"/>
      <c r="HUL225" s="28"/>
      <c r="HUM225" s="32"/>
      <c r="HUN225" s="20"/>
      <c r="HUO225" s="18"/>
      <c r="HUP225" s="19"/>
      <c r="HUQ225" s="28"/>
      <c r="HUR225" s="32"/>
      <c r="HUS225" s="20"/>
      <c r="HUT225" s="18"/>
      <c r="HUU225" s="19"/>
      <c r="HUV225" s="28"/>
      <c r="HUW225" s="32"/>
      <c r="HUX225" s="20"/>
      <c r="HUY225" s="18"/>
      <c r="HUZ225" s="19"/>
      <c r="HVA225" s="28"/>
      <c r="HVB225" s="32"/>
      <c r="HVC225" s="20"/>
      <c r="HVD225" s="18"/>
      <c r="HVE225" s="19"/>
      <c r="HVF225" s="28"/>
      <c r="HVG225" s="32"/>
      <c r="HVH225" s="20"/>
      <c r="HVI225" s="18"/>
      <c r="HVJ225" s="19"/>
      <c r="HVK225" s="28"/>
      <c r="HVL225" s="32"/>
      <c r="HVM225" s="20"/>
      <c r="HVN225" s="18"/>
      <c r="HVO225" s="19"/>
      <c r="HVP225" s="28"/>
      <c r="HVQ225" s="32"/>
      <c r="HVR225" s="20"/>
      <c r="HVS225" s="18"/>
      <c r="HVT225" s="19"/>
      <c r="HVU225" s="28"/>
      <c r="HVV225" s="32"/>
      <c r="HVW225" s="20"/>
      <c r="HVX225" s="18"/>
      <c r="HVY225" s="19"/>
      <c r="HVZ225" s="28"/>
      <c r="HWA225" s="32"/>
      <c r="HWB225" s="20"/>
      <c r="HWC225" s="18"/>
      <c r="HWD225" s="19"/>
      <c r="HWE225" s="28"/>
      <c r="HWF225" s="32"/>
      <c r="HWG225" s="20"/>
      <c r="HWH225" s="18"/>
      <c r="HWI225" s="19"/>
      <c r="HWJ225" s="28"/>
      <c r="HWK225" s="32"/>
      <c r="HWL225" s="20"/>
      <c r="HWM225" s="18"/>
      <c r="HWN225" s="19"/>
      <c r="HWO225" s="28"/>
      <c r="HWP225" s="32"/>
      <c r="HWQ225" s="20"/>
      <c r="HWR225" s="18"/>
      <c r="HWS225" s="19"/>
      <c r="HWT225" s="28"/>
      <c r="HWU225" s="32"/>
      <c r="HWV225" s="20"/>
      <c r="HWW225" s="18"/>
      <c r="HWX225" s="19"/>
      <c r="HWY225" s="28"/>
      <c r="HWZ225" s="32"/>
      <c r="HXA225" s="20"/>
      <c r="HXB225" s="18"/>
      <c r="HXC225" s="19"/>
      <c r="HXD225" s="28"/>
      <c r="HXE225" s="32"/>
      <c r="HXF225" s="20"/>
      <c r="HXG225" s="18"/>
      <c r="HXH225" s="19"/>
      <c r="HXI225" s="28"/>
      <c r="HXJ225" s="32"/>
      <c r="HXK225" s="20"/>
      <c r="HXL225" s="18"/>
      <c r="HXM225" s="19"/>
      <c r="HXN225" s="28"/>
      <c r="HXO225" s="32"/>
      <c r="HXP225" s="20"/>
      <c r="HXQ225" s="18"/>
      <c r="HXR225" s="19"/>
      <c r="HXS225" s="28"/>
      <c r="HXT225" s="32"/>
      <c r="HXU225" s="20"/>
      <c r="HXV225" s="18"/>
      <c r="HXW225" s="19"/>
      <c r="HXX225" s="28"/>
      <c r="HXY225" s="32"/>
      <c r="HXZ225" s="20"/>
      <c r="HYA225" s="18"/>
      <c r="HYB225" s="19"/>
      <c r="HYC225" s="28"/>
      <c r="HYD225" s="32"/>
      <c r="HYE225" s="20"/>
      <c r="HYF225" s="18"/>
      <c r="HYG225" s="19"/>
      <c r="HYH225" s="28"/>
      <c r="HYI225" s="32"/>
      <c r="HYJ225" s="20"/>
      <c r="HYK225" s="18"/>
      <c r="HYL225" s="19"/>
      <c r="HYM225" s="28"/>
      <c r="HYN225" s="32"/>
      <c r="HYO225" s="20"/>
      <c r="HYP225" s="18"/>
      <c r="HYQ225" s="19"/>
      <c r="HYR225" s="28"/>
      <c r="HYS225" s="32"/>
      <c r="HYT225" s="20"/>
      <c r="HYU225" s="18"/>
      <c r="HYV225" s="19"/>
      <c r="HYW225" s="28"/>
      <c r="HYX225" s="32"/>
      <c r="HYY225" s="20"/>
      <c r="HYZ225" s="18"/>
      <c r="HZA225" s="19"/>
      <c r="HZB225" s="28"/>
      <c r="HZC225" s="32"/>
      <c r="HZD225" s="20"/>
      <c r="HZE225" s="18"/>
      <c r="HZF225" s="19"/>
      <c r="HZG225" s="28"/>
      <c r="HZH225" s="32"/>
      <c r="HZI225" s="20"/>
      <c r="HZJ225" s="18"/>
      <c r="HZK225" s="19"/>
      <c r="HZL225" s="28"/>
      <c r="HZM225" s="32"/>
      <c r="HZN225" s="20"/>
      <c r="HZO225" s="18"/>
      <c r="HZP225" s="19"/>
      <c r="HZQ225" s="28"/>
      <c r="HZR225" s="32"/>
      <c r="HZS225" s="20"/>
      <c r="HZT225" s="18"/>
      <c r="HZU225" s="19"/>
      <c r="HZV225" s="28"/>
      <c r="HZW225" s="32"/>
      <c r="HZX225" s="20"/>
      <c r="HZY225" s="18"/>
      <c r="HZZ225" s="19"/>
      <c r="IAA225" s="28"/>
      <c r="IAB225" s="32"/>
      <c r="IAC225" s="20"/>
      <c r="IAD225" s="18"/>
      <c r="IAE225" s="19"/>
      <c r="IAF225" s="28"/>
      <c r="IAG225" s="32"/>
      <c r="IAH225" s="20"/>
      <c r="IAI225" s="18"/>
      <c r="IAJ225" s="19"/>
      <c r="IAK225" s="28"/>
      <c r="IAL225" s="32"/>
      <c r="IAM225" s="20"/>
      <c r="IAN225" s="18"/>
      <c r="IAO225" s="19"/>
      <c r="IAP225" s="28"/>
      <c r="IAQ225" s="32"/>
      <c r="IAR225" s="20"/>
      <c r="IAS225" s="18"/>
      <c r="IAT225" s="19"/>
      <c r="IAU225" s="28"/>
      <c r="IAV225" s="32"/>
      <c r="IAW225" s="20"/>
      <c r="IAX225" s="18"/>
      <c r="IAY225" s="19"/>
      <c r="IAZ225" s="28"/>
      <c r="IBA225" s="32"/>
      <c r="IBB225" s="20"/>
      <c r="IBC225" s="18"/>
      <c r="IBD225" s="19"/>
      <c r="IBE225" s="28"/>
      <c r="IBF225" s="32"/>
      <c r="IBG225" s="20"/>
      <c r="IBH225" s="18"/>
      <c r="IBI225" s="19"/>
      <c r="IBJ225" s="28"/>
      <c r="IBK225" s="32"/>
      <c r="IBL225" s="20"/>
      <c r="IBM225" s="18"/>
      <c r="IBN225" s="19"/>
      <c r="IBO225" s="28"/>
      <c r="IBP225" s="32"/>
      <c r="IBQ225" s="20"/>
      <c r="IBR225" s="18"/>
      <c r="IBS225" s="19"/>
      <c r="IBT225" s="28"/>
      <c r="IBU225" s="32"/>
      <c r="IBV225" s="20"/>
      <c r="IBW225" s="18"/>
      <c r="IBX225" s="19"/>
      <c r="IBY225" s="28"/>
      <c r="IBZ225" s="32"/>
      <c r="ICA225" s="20"/>
      <c r="ICB225" s="18"/>
      <c r="ICC225" s="19"/>
      <c r="ICD225" s="28"/>
      <c r="ICE225" s="32"/>
      <c r="ICF225" s="20"/>
      <c r="ICG225" s="18"/>
      <c r="ICH225" s="19"/>
      <c r="ICI225" s="28"/>
      <c r="ICJ225" s="32"/>
      <c r="ICK225" s="20"/>
      <c r="ICL225" s="18"/>
      <c r="ICM225" s="19"/>
      <c r="ICN225" s="28"/>
      <c r="ICO225" s="32"/>
      <c r="ICP225" s="20"/>
      <c r="ICQ225" s="18"/>
      <c r="ICR225" s="19"/>
      <c r="ICS225" s="28"/>
      <c r="ICT225" s="32"/>
      <c r="ICU225" s="20"/>
      <c r="ICV225" s="18"/>
      <c r="ICW225" s="19"/>
      <c r="ICX225" s="28"/>
      <c r="ICY225" s="32"/>
      <c r="ICZ225" s="20"/>
      <c r="IDA225" s="18"/>
      <c r="IDB225" s="19"/>
      <c r="IDC225" s="28"/>
      <c r="IDD225" s="32"/>
      <c r="IDE225" s="20"/>
      <c r="IDF225" s="18"/>
      <c r="IDG225" s="19"/>
      <c r="IDH225" s="28"/>
      <c r="IDI225" s="32"/>
      <c r="IDJ225" s="20"/>
      <c r="IDK225" s="18"/>
      <c r="IDL225" s="19"/>
      <c r="IDM225" s="28"/>
      <c r="IDN225" s="32"/>
      <c r="IDO225" s="20"/>
      <c r="IDP225" s="18"/>
      <c r="IDQ225" s="19"/>
      <c r="IDR225" s="28"/>
      <c r="IDS225" s="32"/>
      <c r="IDT225" s="20"/>
      <c r="IDU225" s="18"/>
      <c r="IDV225" s="19"/>
      <c r="IDW225" s="28"/>
      <c r="IDX225" s="32"/>
      <c r="IDY225" s="20"/>
      <c r="IDZ225" s="18"/>
      <c r="IEA225" s="19"/>
      <c r="IEB225" s="28"/>
      <c r="IEC225" s="32"/>
      <c r="IED225" s="20"/>
      <c r="IEE225" s="18"/>
      <c r="IEF225" s="19"/>
      <c r="IEG225" s="28"/>
      <c r="IEH225" s="32"/>
      <c r="IEI225" s="20"/>
      <c r="IEJ225" s="18"/>
      <c r="IEK225" s="19"/>
      <c r="IEL225" s="28"/>
      <c r="IEM225" s="32"/>
      <c r="IEN225" s="20"/>
      <c r="IEO225" s="18"/>
      <c r="IEP225" s="19"/>
      <c r="IEQ225" s="28"/>
      <c r="IER225" s="32"/>
      <c r="IES225" s="20"/>
      <c r="IET225" s="18"/>
      <c r="IEU225" s="19"/>
      <c r="IEV225" s="28"/>
      <c r="IEW225" s="32"/>
      <c r="IEX225" s="20"/>
      <c r="IEY225" s="18"/>
      <c r="IEZ225" s="19"/>
      <c r="IFA225" s="28"/>
      <c r="IFB225" s="32"/>
      <c r="IFC225" s="20"/>
      <c r="IFD225" s="18"/>
      <c r="IFE225" s="19"/>
      <c r="IFF225" s="28"/>
      <c r="IFG225" s="32"/>
      <c r="IFH225" s="20"/>
      <c r="IFI225" s="18"/>
      <c r="IFJ225" s="19"/>
      <c r="IFK225" s="28"/>
      <c r="IFL225" s="32"/>
      <c r="IFM225" s="20"/>
      <c r="IFN225" s="18"/>
      <c r="IFO225" s="19"/>
      <c r="IFP225" s="28"/>
      <c r="IFQ225" s="32"/>
      <c r="IFR225" s="20"/>
      <c r="IFS225" s="18"/>
      <c r="IFT225" s="19"/>
      <c r="IFU225" s="28"/>
      <c r="IFV225" s="32"/>
      <c r="IFW225" s="20"/>
      <c r="IFX225" s="18"/>
      <c r="IFY225" s="19"/>
      <c r="IFZ225" s="28"/>
      <c r="IGA225" s="32"/>
      <c r="IGB225" s="20"/>
      <c r="IGC225" s="18"/>
      <c r="IGD225" s="19"/>
      <c r="IGE225" s="28"/>
      <c r="IGF225" s="32"/>
      <c r="IGG225" s="20"/>
      <c r="IGH225" s="18"/>
      <c r="IGI225" s="19"/>
      <c r="IGJ225" s="28"/>
      <c r="IGK225" s="32"/>
      <c r="IGL225" s="20"/>
      <c r="IGM225" s="18"/>
      <c r="IGN225" s="19"/>
      <c r="IGO225" s="28"/>
      <c r="IGP225" s="32"/>
      <c r="IGQ225" s="20"/>
      <c r="IGR225" s="18"/>
      <c r="IGS225" s="19"/>
      <c r="IGT225" s="28"/>
      <c r="IGU225" s="32"/>
      <c r="IGV225" s="20"/>
      <c r="IGW225" s="18"/>
      <c r="IGX225" s="19"/>
      <c r="IGY225" s="28"/>
      <c r="IGZ225" s="32"/>
      <c r="IHA225" s="20"/>
      <c r="IHB225" s="18"/>
      <c r="IHC225" s="19"/>
      <c r="IHD225" s="28"/>
      <c r="IHE225" s="32"/>
      <c r="IHF225" s="20"/>
      <c r="IHG225" s="18"/>
      <c r="IHH225" s="19"/>
      <c r="IHI225" s="28"/>
      <c r="IHJ225" s="32"/>
      <c r="IHK225" s="20"/>
      <c r="IHL225" s="18"/>
      <c r="IHM225" s="19"/>
      <c r="IHN225" s="28"/>
      <c r="IHO225" s="32"/>
      <c r="IHP225" s="20"/>
      <c r="IHQ225" s="18"/>
      <c r="IHR225" s="19"/>
      <c r="IHS225" s="28"/>
      <c r="IHT225" s="32"/>
      <c r="IHU225" s="20"/>
      <c r="IHV225" s="18"/>
      <c r="IHW225" s="19"/>
      <c r="IHX225" s="28"/>
      <c r="IHY225" s="32"/>
      <c r="IHZ225" s="20"/>
      <c r="IIA225" s="18"/>
      <c r="IIB225" s="19"/>
      <c r="IIC225" s="28"/>
      <c r="IID225" s="32"/>
      <c r="IIE225" s="20"/>
      <c r="IIF225" s="18"/>
      <c r="IIG225" s="19"/>
      <c r="IIH225" s="28"/>
      <c r="III225" s="32"/>
      <c r="IIJ225" s="20"/>
      <c r="IIK225" s="18"/>
      <c r="IIL225" s="19"/>
      <c r="IIM225" s="28"/>
      <c r="IIN225" s="32"/>
      <c r="IIO225" s="20"/>
      <c r="IIP225" s="18"/>
      <c r="IIQ225" s="19"/>
      <c r="IIR225" s="28"/>
      <c r="IIS225" s="32"/>
      <c r="IIT225" s="20"/>
      <c r="IIU225" s="18"/>
      <c r="IIV225" s="19"/>
      <c r="IIW225" s="28"/>
      <c r="IIX225" s="32"/>
      <c r="IIY225" s="20"/>
      <c r="IIZ225" s="18"/>
      <c r="IJA225" s="19"/>
      <c r="IJB225" s="28"/>
      <c r="IJC225" s="32"/>
      <c r="IJD225" s="20"/>
      <c r="IJE225" s="18"/>
      <c r="IJF225" s="19"/>
      <c r="IJG225" s="28"/>
      <c r="IJH225" s="32"/>
      <c r="IJI225" s="20"/>
      <c r="IJJ225" s="18"/>
      <c r="IJK225" s="19"/>
      <c r="IJL225" s="28"/>
      <c r="IJM225" s="32"/>
      <c r="IJN225" s="20"/>
      <c r="IJO225" s="18"/>
      <c r="IJP225" s="19"/>
      <c r="IJQ225" s="28"/>
      <c r="IJR225" s="32"/>
      <c r="IJS225" s="20"/>
      <c r="IJT225" s="18"/>
      <c r="IJU225" s="19"/>
      <c r="IJV225" s="28"/>
      <c r="IJW225" s="32"/>
      <c r="IJX225" s="20"/>
      <c r="IJY225" s="18"/>
      <c r="IJZ225" s="19"/>
      <c r="IKA225" s="28"/>
      <c r="IKB225" s="32"/>
      <c r="IKC225" s="20"/>
      <c r="IKD225" s="18"/>
      <c r="IKE225" s="19"/>
      <c r="IKF225" s="28"/>
      <c r="IKG225" s="32"/>
      <c r="IKH225" s="20"/>
      <c r="IKI225" s="18"/>
      <c r="IKJ225" s="19"/>
      <c r="IKK225" s="28"/>
      <c r="IKL225" s="32"/>
      <c r="IKM225" s="20"/>
      <c r="IKN225" s="18"/>
      <c r="IKO225" s="19"/>
      <c r="IKP225" s="28"/>
      <c r="IKQ225" s="32"/>
      <c r="IKR225" s="20"/>
      <c r="IKS225" s="18"/>
      <c r="IKT225" s="19"/>
      <c r="IKU225" s="28"/>
      <c r="IKV225" s="32"/>
      <c r="IKW225" s="20"/>
      <c r="IKX225" s="18"/>
      <c r="IKY225" s="19"/>
      <c r="IKZ225" s="28"/>
      <c r="ILA225" s="32"/>
      <c r="ILB225" s="20"/>
      <c r="ILC225" s="18"/>
      <c r="ILD225" s="19"/>
      <c r="ILE225" s="28"/>
      <c r="ILF225" s="32"/>
      <c r="ILG225" s="20"/>
      <c r="ILH225" s="18"/>
      <c r="ILI225" s="19"/>
      <c r="ILJ225" s="28"/>
      <c r="ILK225" s="32"/>
      <c r="ILL225" s="20"/>
      <c r="ILM225" s="18"/>
      <c r="ILN225" s="19"/>
      <c r="ILO225" s="28"/>
      <c r="ILP225" s="32"/>
      <c r="ILQ225" s="20"/>
      <c r="ILR225" s="18"/>
      <c r="ILS225" s="19"/>
      <c r="ILT225" s="28"/>
      <c r="ILU225" s="32"/>
      <c r="ILV225" s="20"/>
      <c r="ILW225" s="18"/>
      <c r="ILX225" s="19"/>
      <c r="ILY225" s="28"/>
      <c r="ILZ225" s="32"/>
      <c r="IMA225" s="20"/>
      <c r="IMB225" s="18"/>
      <c r="IMC225" s="19"/>
      <c r="IMD225" s="28"/>
      <c r="IME225" s="32"/>
      <c r="IMF225" s="20"/>
      <c r="IMG225" s="18"/>
      <c r="IMH225" s="19"/>
      <c r="IMI225" s="28"/>
      <c r="IMJ225" s="32"/>
      <c r="IMK225" s="20"/>
      <c r="IML225" s="18"/>
      <c r="IMM225" s="19"/>
      <c r="IMN225" s="28"/>
      <c r="IMO225" s="32"/>
      <c r="IMP225" s="20"/>
      <c r="IMQ225" s="18"/>
      <c r="IMR225" s="19"/>
      <c r="IMS225" s="28"/>
      <c r="IMT225" s="32"/>
      <c r="IMU225" s="20"/>
      <c r="IMV225" s="18"/>
      <c r="IMW225" s="19"/>
      <c r="IMX225" s="28"/>
      <c r="IMY225" s="32"/>
      <c r="IMZ225" s="20"/>
      <c r="INA225" s="18"/>
      <c r="INB225" s="19"/>
      <c r="INC225" s="28"/>
      <c r="IND225" s="32"/>
      <c r="INE225" s="20"/>
      <c r="INF225" s="18"/>
      <c r="ING225" s="19"/>
      <c r="INH225" s="28"/>
      <c r="INI225" s="32"/>
      <c r="INJ225" s="20"/>
      <c r="INK225" s="18"/>
      <c r="INL225" s="19"/>
      <c r="INM225" s="28"/>
      <c r="INN225" s="32"/>
      <c r="INO225" s="20"/>
      <c r="INP225" s="18"/>
      <c r="INQ225" s="19"/>
      <c r="INR225" s="28"/>
      <c r="INS225" s="32"/>
      <c r="INT225" s="20"/>
      <c r="INU225" s="18"/>
      <c r="INV225" s="19"/>
      <c r="INW225" s="28"/>
      <c r="INX225" s="32"/>
      <c r="INY225" s="20"/>
      <c r="INZ225" s="18"/>
      <c r="IOA225" s="19"/>
      <c r="IOB225" s="28"/>
      <c r="IOC225" s="32"/>
      <c r="IOD225" s="20"/>
      <c r="IOE225" s="18"/>
      <c r="IOF225" s="19"/>
      <c r="IOG225" s="28"/>
      <c r="IOH225" s="32"/>
      <c r="IOI225" s="20"/>
      <c r="IOJ225" s="18"/>
      <c r="IOK225" s="19"/>
      <c r="IOL225" s="28"/>
      <c r="IOM225" s="32"/>
      <c r="ION225" s="20"/>
      <c r="IOO225" s="18"/>
      <c r="IOP225" s="19"/>
      <c r="IOQ225" s="28"/>
      <c r="IOR225" s="32"/>
      <c r="IOS225" s="20"/>
      <c r="IOT225" s="18"/>
      <c r="IOU225" s="19"/>
      <c r="IOV225" s="28"/>
      <c r="IOW225" s="32"/>
      <c r="IOX225" s="20"/>
      <c r="IOY225" s="18"/>
      <c r="IOZ225" s="19"/>
      <c r="IPA225" s="28"/>
      <c r="IPB225" s="32"/>
      <c r="IPC225" s="20"/>
      <c r="IPD225" s="18"/>
      <c r="IPE225" s="19"/>
      <c r="IPF225" s="28"/>
      <c r="IPG225" s="32"/>
      <c r="IPH225" s="20"/>
      <c r="IPI225" s="18"/>
      <c r="IPJ225" s="19"/>
      <c r="IPK225" s="28"/>
      <c r="IPL225" s="32"/>
      <c r="IPM225" s="20"/>
      <c r="IPN225" s="18"/>
      <c r="IPO225" s="19"/>
      <c r="IPP225" s="28"/>
      <c r="IPQ225" s="32"/>
      <c r="IPR225" s="20"/>
      <c r="IPS225" s="18"/>
      <c r="IPT225" s="19"/>
      <c r="IPU225" s="28"/>
      <c r="IPV225" s="32"/>
      <c r="IPW225" s="20"/>
      <c r="IPX225" s="18"/>
      <c r="IPY225" s="19"/>
      <c r="IPZ225" s="28"/>
      <c r="IQA225" s="32"/>
      <c r="IQB225" s="20"/>
      <c r="IQC225" s="18"/>
      <c r="IQD225" s="19"/>
      <c r="IQE225" s="28"/>
      <c r="IQF225" s="32"/>
      <c r="IQG225" s="20"/>
      <c r="IQH225" s="18"/>
      <c r="IQI225" s="19"/>
      <c r="IQJ225" s="28"/>
      <c r="IQK225" s="32"/>
      <c r="IQL225" s="20"/>
      <c r="IQM225" s="18"/>
      <c r="IQN225" s="19"/>
      <c r="IQO225" s="28"/>
      <c r="IQP225" s="32"/>
      <c r="IQQ225" s="20"/>
      <c r="IQR225" s="18"/>
      <c r="IQS225" s="19"/>
      <c r="IQT225" s="28"/>
      <c r="IQU225" s="32"/>
      <c r="IQV225" s="20"/>
      <c r="IQW225" s="18"/>
      <c r="IQX225" s="19"/>
      <c r="IQY225" s="28"/>
      <c r="IQZ225" s="32"/>
      <c r="IRA225" s="20"/>
      <c r="IRB225" s="18"/>
      <c r="IRC225" s="19"/>
      <c r="IRD225" s="28"/>
      <c r="IRE225" s="32"/>
      <c r="IRF225" s="20"/>
      <c r="IRG225" s="18"/>
      <c r="IRH225" s="19"/>
      <c r="IRI225" s="28"/>
      <c r="IRJ225" s="32"/>
      <c r="IRK225" s="20"/>
      <c r="IRL225" s="18"/>
      <c r="IRM225" s="19"/>
      <c r="IRN225" s="28"/>
      <c r="IRO225" s="32"/>
      <c r="IRP225" s="20"/>
      <c r="IRQ225" s="18"/>
      <c r="IRR225" s="19"/>
      <c r="IRS225" s="28"/>
      <c r="IRT225" s="32"/>
      <c r="IRU225" s="20"/>
      <c r="IRV225" s="18"/>
      <c r="IRW225" s="19"/>
      <c r="IRX225" s="28"/>
      <c r="IRY225" s="32"/>
      <c r="IRZ225" s="20"/>
      <c r="ISA225" s="18"/>
      <c r="ISB225" s="19"/>
      <c r="ISC225" s="28"/>
      <c r="ISD225" s="32"/>
      <c r="ISE225" s="20"/>
      <c r="ISF225" s="18"/>
      <c r="ISG225" s="19"/>
      <c r="ISH225" s="28"/>
      <c r="ISI225" s="32"/>
      <c r="ISJ225" s="20"/>
      <c r="ISK225" s="18"/>
      <c r="ISL225" s="19"/>
      <c r="ISM225" s="28"/>
      <c r="ISN225" s="32"/>
      <c r="ISO225" s="20"/>
      <c r="ISP225" s="18"/>
      <c r="ISQ225" s="19"/>
      <c r="ISR225" s="28"/>
      <c r="ISS225" s="32"/>
      <c r="IST225" s="20"/>
      <c r="ISU225" s="18"/>
      <c r="ISV225" s="19"/>
      <c r="ISW225" s="28"/>
      <c r="ISX225" s="32"/>
      <c r="ISY225" s="20"/>
      <c r="ISZ225" s="18"/>
      <c r="ITA225" s="19"/>
      <c r="ITB225" s="28"/>
      <c r="ITC225" s="32"/>
      <c r="ITD225" s="20"/>
      <c r="ITE225" s="18"/>
      <c r="ITF225" s="19"/>
      <c r="ITG225" s="28"/>
      <c r="ITH225" s="32"/>
      <c r="ITI225" s="20"/>
      <c r="ITJ225" s="18"/>
      <c r="ITK225" s="19"/>
      <c r="ITL225" s="28"/>
      <c r="ITM225" s="32"/>
      <c r="ITN225" s="20"/>
      <c r="ITO225" s="18"/>
      <c r="ITP225" s="19"/>
      <c r="ITQ225" s="28"/>
      <c r="ITR225" s="32"/>
      <c r="ITS225" s="20"/>
      <c r="ITT225" s="18"/>
      <c r="ITU225" s="19"/>
      <c r="ITV225" s="28"/>
      <c r="ITW225" s="32"/>
      <c r="ITX225" s="20"/>
      <c r="ITY225" s="18"/>
      <c r="ITZ225" s="19"/>
      <c r="IUA225" s="28"/>
      <c r="IUB225" s="32"/>
      <c r="IUC225" s="20"/>
      <c r="IUD225" s="18"/>
      <c r="IUE225" s="19"/>
      <c r="IUF225" s="28"/>
      <c r="IUG225" s="32"/>
      <c r="IUH225" s="20"/>
      <c r="IUI225" s="18"/>
      <c r="IUJ225" s="19"/>
      <c r="IUK225" s="28"/>
      <c r="IUL225" s="32"/>
      <c r="IUM225" s="20"/>
      <c r="IUN225" s="18"/>
      <c r="IUO225" s="19"/>
      <c r="IUP225" s="28"/>
      <c r="IUQ225" s="32"/>
      <c r="IUR225" s="20"/>
      <c r="IUS225" s="18"/>
      <c r="IUT225" s="19"/>
      <c r="IUU225" s="28"/>
      <c r="IUV225" s="32"/>
      <c r="IUW225" s="20"/>
      <c r="IUX225" s="18"/>
      <c r="IUY225" s="19"/>
      <c r="IUZ225" s="28"/>
      <c r="IVA225" s="32"/>
      <c r="IVB225" s="20"/>
      <c r="IVC225" s="18"/>
      <c r="IVD225" s="19"/>
      <c r="IVE225" s="28"/>
      <c r="IVF225" s="32"/>
      <c r="IVG225" s="20"/>
      <c r="IVH225" s="18"/>
      <c r="IVI225" s="19"/>
      <c r="IVJ225" s="28"/>
      <c r="IVK225" s="32"/>
      <c r="IVL225" s="20"/>
      <c r="IVM225" s="18"/>
      <c r="IVN225" s="19"/>
      <c r="IVO225" s="28"/>
      <c r="IVP225" s="32"/>
      <c r="IVQ225" s="20"/>
      <c r="IVR225" s="18"/>
      <c r="IVS225" s="19"/>
      <c r="IVT225" s="28"/>
      <c r="IVU225" s="32"/>
      <c r="IVV225" s="20"/>
      <c r="IVW225" s="18"/>
      <c r="IVX225" s="19"/>
      <c r="IVY225" s="28"/>
      <c r="IVZ225" s="32"/>
      <c r="IWA225" s="20"/>
      <c r="IWB225" s="18"/>
      <c r="IWC225" s="19"/>
      <c r="IWD225" s="28"/>
      <c r="IWE225" s="32"/>
      <c r="IWF225" s="20"/>
      <c r="IWG225" s="18"/>
      <c r="IWH225" s="19"/>
      <c r="IWI225" s="28"/>
      <c r="IWJ225" s="32"/>
      <c r="IWK225" s="20"/>
      <c r="IWL225" s="18"/>
      <c r="IWM225" s="19"/>
      <c r="IWN225" s="28"/>
      <c r="IWO225" s="32"/>
      <c r="IWP225" s="20"/>
      <c r="IWQ225" s="18"/>
      <c r="IWR225" s="19"/>
      <c r="IWS225" s="28"/>
      <c r="IWT225" s="32"/>
      <c r="IWU225" s="20"/>
      <c r="IWV225" s="18"/>
      <c r="IWW225" s="19"/>
      <c r="IWX225" s="28"/>
      <c r="IWY225" s="32"/>
      <c r="IWZ225" s="20"/>
      <c r="IXA225" s="18"/>
      <c r="IXB225" s="19"/>
      <c r="IXC225" s="28"/>
      <c r="IXD225" s="32"/>
      <c r="IXE225" s="20"/>
      <c r="IXF225" s="18"/>
      <c r="IXG225" s="19"/>
      <c r="IXH225" s="28"/>
      <c r="IXI225" s="32"/>
      <c r="IXJ225" s="20"/>
      <c r="IXK225" s="18"/>
      <c r="IXL225" s="19"/>
      <c r="IXM225" s="28"/>
      <c r="IXN225" s="32"/>
      <c r="IXO225" s="20"/>
      <c r="IXP225" s="18"/>
      <c r="IXQ225" s="19"/>
      <c r="IXR225" s="28"/>
      <c r="IXS225" s="32"/>
      <c r="IXT225" s="20"/>
      <c r="IXU225" s="18"/>
      <c r="IXV225" s="19"/>
      <c r="IXW225" s="28"/>
      <c r="IXX225" s="32"/>
      <c r="IXY225" s="20"/>
      <c r="IXZ225" s="18"/>
      <c r="IYA225" s="19"/>
      <c r="IYB225" s="28"/>
      <c r="IYC225" s="32"/>
      <c r="IYD225" s="20"/>
      <c r="IYE225" s="18"/>
      <c r="IYF225" s="19"/>
      <c r="IYG225" s="28"/>
      <c r="IYH225" s="32"/>
      <c r="IYI225" s="20"/>
      <c r="IYJ225" s="18"/>
      <c r="IYK225" s="19"/>
      <c r="IYL225" s="28"/>
      <c r="IYM225" s="32"/>
      <c r="IYN225" s="20"/>
      <c r="IYO225" s="18"/>
      <c r="IYP225" s="19"/>
      <c r="IYQ225" s="28"/>
      <c r="IYR225" s="32"/>
      <c r="IYS225" s="20"/>
      <c r="IYT225" s="18"/>
      <c r="IYU225" s="19"/>
      <c r="IYV225" s="28"/>
      <c r="IYW225" s="32"/>
      <c r="IYX225" s="20"/>
      <c r="IYY225" s="18"/>
      <c r="IYZ225" s="19"/>
      <c r="IZA225" s="28"/>
      <c r="IZB225" s="32"/>
      <c r="IZC225" s="20"/>
      <c r="IZD225" s="18"/>
      <c r="IZE225" s="19"/>
      <c r="IZF225" s="28"/>
      <c r="IZG225" s="32"/>
      <c r="IZH225" s="20"/>
      <c r="IZI225" s="18"/>
      <c r="IZJ225" s="19"/>
      <c r="IZK225" s="28"/>
      <c r="IZL225" s="32"/>
      <c r="IZM225" s="20"/>
      <c r="IZN225" s="18"/>
      <c r="IZO225" s="19"/>
      <c r="IZP225" s="28"/>
      <c r="IZQ225" s="32"/>
      <c r="IZR225" s="20"/>
      <c r="IZS225" s="18"/>
      <c r="IZT225" s="19"/>
      <c r="IZU225" s="28"/>
      <c r="IZV225" s="32"/>
      <c r="IZW225" s="20"/>
      <c r="IZX225" s="18"/>
      <c r="IZY225" s="19"/>
      <c r="IZZ225" s="28"/>
      <c r="JAA225" s="32"/>
      <c r="JAB225" s="20"/>
      <c r="JAC225" s="18"/>
      <c r="JAD225" s="19"/>
      <c r="JAE225" s="28"/>
      <c r="JAF225" s="32"/>
      <c r="JAG225" s="20"/>
      <c r="JAH225" s="18"/>
      <c r="JAI225" s="19"/>
      <c r="JAJ225" s="28"/>
      <c r="JAK225" s="32"/>
      <c r="JAL225" s="20"/>
      <c r="JAM225" s="18"/>
      <c r="JAN225" s="19"/>
      <c r="JAO225" s="28"/>
      <c r="JAP225" s="32"/>
      <c r="JAQ225" s="20"/>
      <c r="JAR225" s="18"/>
      <c r="JAS225" s="19"/>
      <c r="JAT225" s="28"/>
      <c r="JAU225" s="32"/>
      <c r="JAV225" s="20"/>
      <c r="JAW225" s="18"/>
      <c r="JAX225" s="19"/>
      <c r="JAY225" s="28"/>
      <c r="JAZ225" s="32"/>
      <c r="JBA225" s="20"/>
      <c r="JBB225" s="18"/>
      <c r="JBC225" s="19"/>
      <c r="JBD225" s="28"/>
      <c r="JBE225" s="32"/>
      <c r="JBF225" s="20"/>
      <c r="JBG225" s="18"/>
      <c r="JBH225" s="19"/>
      <c r="JBI225" s="28"/>
      <c r="JBJ225" s="32"/>
      <c r="JBK225" s="20"/>
      <c r="JBL225" s="18"/>
      <c r="JBM225" s="19"/>
      <c r="JBN225" s="28"/>
      <c r="JBO225" s="32"/>
      <c r="JBP225" s="20"/>
      <c r="JBQ225" s="18"/>
      <c r="JBR225" s="19"/>
      <c r="JBS225" s="28"/>
      <c r="JBT225" s="32"/>
      <c r="JBU225" s="20"/>
      <c r="JBV225" s="18"/>
      <c r="JBW225" s="19"/>
      <c r="JBX225" s="28"/>
      <c r="JBY225" s="32"/>
      <c r="JBZ225" s="20"/>
      <c r="JCA225" s="18"/>
      <c r="JCB225" s="19"/>
      <c r="JCC225" s="28"/>
      <c r="JCD225" s="32"/>
      <c r="JCE225" s="20"/>
      <c r="JCF225" s="18"/>
      <c r="JCG225" s="19"/>
      <c r="JCH225" s="28"/>
      <c r="JCI225" s="32"/>
      <c r="JCJ225" s="20"/>
      <c r="JCK225" s="18"/>
      <c r="JCL225" s="19"/>
      <c r="JCM225" s="28"/>
      <c r="JCN225" s="32"/>
      <c r="JCO225" s="20"/>
      <c r="JCP225" s="18"/>
      <c r="JCQ225" s="19"/>
      <c r="JCR225" s="28"/>
      <c r="JCS225" s="32"/>
      <c r="JCT225" s="20"/>
      <c r="JCU225" s="18"/>
      <c r="JCV225" s="19"/>
      <c r="JCW225" s="28"/>
      <c r="JCX225" s="32"/>
      <c r="JCY225" s="20"/>
      <c r="JCZ225" s="18"/>
      <c r="JDA225" s="19"/>
      <c r="JDB225" s="28"/>
      <c r="JDC225" s="32"/>
      <c r="JDD225" s="20"/>
      <c r="JDE225" s="18"/>
      <c r="JDF225" s="19"/>
      <c r="JDG225" s="28"/>
      <c r="JDH225" s="32"/>
      <c r="JDI225" s="20"/>
      <c r="JDJ225" s="18"/>
      <c r="JDK225" s="19"/>
      <c r="JDL225" s="28"/>
      <c r="JDM225" s="32"/>
      <c r="JDN225" s="20"/>
      <c r="JDO225" s="18"/>
      <c r="JDP225" s="19"/>
      <c r="JDQ225" s="28"/>
      <c r="JDR225" s="32"/>
      <c r="JDS225" s="20"/>
      <c r="JDT225" s="18"/>
      <c r="JDU225" s="19"/>
      <c r="JDV225" s="28"/>
      <c r="JDW225" s="32"/>
      <c r="JDX225" s="20"/>
      <c r="JDY225" s="18"/>
      <c r="JDZ225" s="19"/>
      <c r="JEA225" s="28"/>
      <c r="JEB225" s="32"/>
      <c r="JEC225" s="20"/>
      <c r="JED225" s="18"/>
      <c r="JEE225" s="19"/>
      <c r="JEF225" s="28"/>
      <c r="JEG225" s="32"/>
      <c r="JEH225" s="20"/>
      <c r="JEI225" s="18"/>
      <c r="JEJ225" s="19"/>
      <c r="JEK225" s="28"/>
      <c r="JEL225" s="32"/>
      <c r="JEM225" s="20"/>
      <c r="JEN225" s="18"/>
      <c r="JEO225" s="19"/>
      <c r="JEP225" s="28"/>
      <c r="JEQ225" s="32"/>
      <c r="JER225" s="20"/>
      <c r="JES225" s="18"/>
      <c r="JET225" s="19"/>
      <c r="JEU225" s="28"/>
      <c r="JEV225" s="32"/>
      <c r="JEW225" s="20"/>
      <c r="JEX225" s="18"/>
      <c r="JEY225" s="19"/>
      <c r="JEZ225" s="28"/>
      <c r="JFA225" s="32"/>
      <c r="JFB225" s="20"/>
      <c r="JFC225" s="18"/>
      <c r="JFD225" s="19"/>
      <c r="JFE225" s="28"/>
      <c r="JFF225" s="32"/>
      <c r="JFG225" s="20"/>
      <c r="JFH225" s="18"/>
      <c r="JFI225" s="19"/>
      <c r="JFJ225" s="28"/>
      <c r="JFK225" s="32"/>
      <c r="JFL225" s="20"/>
      <c r="JFM225" s="18"/>
      <c r="JFN225" s="19"/>
      <c r="JFO225" s="28"/>
      <c r="JFP225" s="32"/>
      <c r="JFQ225" s="20"/>
      <c r="JFR225" s="18"/>
      <c r="JFS225" s="19"/>
      <c r="JFT225" s="28"/>
      <c r="JFU225" s="32"/>
      <c r="JFV225" s="20"/>
      <c r="JFW225" s="18"/>
      <c r="JFX225" s="19"/>
      <c r="JFY225" s="28"/>
      <c r="JFZ225" s="32"/>
      <c r="JGA225" s="20"/>
      <c r="JGB225" s="18"/>
      <c r="JGC225" s="19"/>
      <c r="JGD225" s="28"/>
      <c r="JGE225" s="32"/>
      <c r="JGF225" s="20"/>
      <c r="JGG225" s="18"/>
      <c r="JGH225" s="19"/>
      <c r="JGI225" s="28"/>
      <c r="JGJ225" s="32"/>
      <c r="JGK225" s="20"/>
      <c r="JGL225" s="18"/>
      <c r="JGM225" s="19"/>
      <c r="JGN225" s="28"/>
      <c r="JGO225" s="32"/>
      <c r="JGP225" s="20"/>
      <c r="JGQ225" s="18"/>
      <c r="JGR225" s="19"/>
      <c r="JGS225" s="28"/>
      <c r="JGT225" s="32"/>
      <c r="JGU225" s="20"/>
      <c r="JGV225" s="18"/>
      <c r="JGW225" s="19"/>
      <c r="JGX225" s="28"/>
      <c r="JGY225" s="32"/>
      <c r="JGZ225" s="20"/>
      <c r="JHA225" s="18"/>
      <c r="JHB225" s="19"/>
      <c r="JHC225" s="28"/>
      <c r="JHD225" s="32"/>
      <c r="JHE225" s="20"/>
      <c r="JHF225" s="18"/>
      <c r="JHG225" s="19"/>
      <c r="JHH225" s="28"/>
      <c r="JHI225" s="32"/>
      <c r="JHJ225" s="20"/>
      <c r="JHK225" s="18"/>
      <c r="JHL225" s="19"/>
      <c r="JHM225" s="28"/>
      <c r="JHN225" s="32"/>
      <c r="JHO225" s="20"/>
      <c r="JHP225" s="18"/>
      <c r="JHQ225" s="19"/>
      <c r="JHR225" s="28"/>
      <c r="JHS225" s="32"/>
      <c r="JHT225" s="20"/>
      <c r="JHU225" s="18"/>
      <c r="JHV225" s="19"/>
      <c r="JHW225" s="28"/>
      <c r="JHX225" s="32"/>
      <c r="JHY225" s="20"/>
      <c r="JHZ225" s="18"/>
      <c r="JIA225" s="19"/>
      <c r="JIB225" s="28"/>
      <c r="JIC225" s="32"/>
      <c r="JID225" s="20"/>
      <c r="JIE225" s="18"/>
      <c r="JIF225" s="19"/>
      <c r="JIG225" s="28"/>
      <c r="JIH225" s="32"/>
      <c r="JII225" s="20"/>
      <c r="JIJ225" s="18"/>
      <c r="JIK225" s="19"/>
      <c r="JIL225" s="28"/>
      <c r="JIM225" s="32"/>
      <c r="JIN225" s="20"/>
      <c r="JIO225" s="18"/>
      <c r="JIP225" s="19"/>
      <c r="JIQ225" s="28"/>
      <c r="JIR225" s="32"/>
      <c r="JIS225" s="20"/>
      <c r="JIT225" s="18"/>
      <c r="JIU225" s="19"/>
      <c r="JIV225" s="28"/>
      <c r="JIW225" s="32"/>
      <c r="JIX225" s="20"/>
      <c r="JIY225" s="18"/>
      <c r="JIZ225" s="19"/>
      <c r="JJA225" s="28"/>
      <c r="JJB225" s="32"/>
      <c r="JJC225" s="20"/>
      <c r="JJD225" s="18"/>
      <c r="JJE225" s="19"/>
      <c r="JJF225" s="28"/>
      <c r="JJG225" s="32"/>
      <c r="JJH225" s="20"/>
      <c r="JJI225" s="18"/>
      <c r="JJJ225" s="19"/>
      <c r="JJK225" s="28"/>
      <c r="JJL225" s="32"/>
      <c r="JJM225" s="20"/>
      <c r="JJN225" s="18"/>
      <c r="JJO225" s="19"/>
      <c r="JJP225" s="28"/>
      <c r="JJQ225" s="32"/>
      <c r="JJR225" s="20"/>
      <c r="JJS225" s="18"/>
      <c r="JJT225" s="19"/>
      <c r="JJU225" s="28"/>
      <c r="JJV225" s="32"/>
      <c r="JJW225" s="20"/>
      <c r="JJX225" s="18"/>
      <c r="JJY225" s="19"/>
      <c r="JJZ225" s="28"/>
      <c r="JKA225" s="32"/>
      <c r="JKB225" s="20"/>
      <c r="JKC225" s="18"/>
      <c r="JKD225" s="19"/>
      <c r="JKE225" s="28"/>
      <c r="JKF225" s="32"/>
      <c r="JKG225" s="20"/>
      <c r="JKH225" s="18"/>
      <c r="JKI225" s="19"/>
      <c r="JKJ225" s="28"/>
      <c r="JKK225" s="32"/>
      <c r="JKL225" s="20"/>
      <c r="JKM225" s="18"/>
      <c r="JKN225" s="19"/>
      <c r="JKO225" s="28"/>
      <c r="JKP225" s="32"/>
      <c r="JKQ225" s="20"/>
      <c r="JKR225" s="18"/>
      <c r="JKS225" s="19"/>
      <c r="JKT225" s="28"/>
      <c r="JKU225" s="32"/>
      <c r="JKV225" s="20"/>
      <c r="JKW225" s="18"/>
      <c r="JKX225" s="19"/>
      <c r="JKY225" s="28"/>
      <c r="JKZ225" s="32"/>
      <c r="JLA225" s="20"/>
      <c r="JLB225" s="18"/>
      <c r="JLC225" s="19"/>
      <c r="JLD225" s="28"/>
      <c r="JLE225" s="32"/>
      <c r="JLF225" s="20"/>
      <c r="JLG225" s="18"/>
      <c r="JLH225" s="19"/>
      <c r="JLI225" s="28"/>
      <c r="JLJ225" s="32"/>
      <c r="JLK225" s="20"/>
      <c r="JLL225" s="18"/>
      <c r="JLM225" s="19"/>
      <c r="JLN225" s="28"/>
      <c r="JLO225" s="32"/>
      <c r="JLP225" s="20"/>
      <c r="JLQ225" s="18"/>
      <c r="JLR225" s="19"/>
      <c r="JLS225" s="28"/>
      <c r="JLT225" s="32"/>
      <c r="JLU225" s="20"/>
      <c r="JLV225" s="18"/>
      <c r="JLW225" s="19"/>
      <c r="JLX225" s="28"/>
      <c r="JLY225" s="32"/>
      <c r="JLZ225" s="20"/>
      <c r="JMA225" s="18"/>
      <c r="JMB225" s="19"/>
      <c r="JMC225" s="28"/>
      <c r="JMD225" s="32"/>
      <c r="JME225" s="20"/>
      <c r="JMF225" s="18"/>
      <c r="JMG225" s="19"/>
      <c r="JMH225" s="28"/>
      <c r="JMI225" s="32"/>
      <c r="JMJ225" s="20"/>
      <c r="JMK225" s="18"/>
      <c r="JML225" s="19"/>
      <c r="JMM225" s="28"/>
      <c r="JMN225" s="32"/>
      <c r="JMO225" s="20"/>
      <c r="JMP225" s="18"/>
      <c r="JMQ225" s="19"/>
      <c r="JMR225" s="28"/>
      <c r="JMS225" s="32"/>
      <c r="JMT225" s="20"/>
      <c r="JMU225" s="18"/>
      <c r="JMV225" s="19"/>
      <c r="JMW225" s="28"/>
      <c r="JMX225" s="32"/>
      <c r="JMY225" s="20"/>
      <c r="JMZ225" s="18"/>
      <c r="JNA225" s="19"/>
      <c r="JNB225" s="28"/>
      <c r="JNC225" s="32"/>
      <c r="JND225" s="20"/>
      <c r="JNE225" s="18"/>
      <c r="JNF225" s="19"/>
      <c r="JNG225" s="28"/>
      <c r="JNH225" s="32"/>
      <c r="JNI225" s="20"/>
      <c r="JNJ225" s="18"/>
      <c r="JNK225" s="19"/>
      <c r="JNL225" s="28"/>
      <c r="JNM225" s="32"/>
      <c r="JNN225" s="20"/>
      <c r="JNO225" s="18"/>
      <c r="JNP225" s="19"/>
      <c r="JNQ225" s="28"/>
      <c r="JNR225" s="32"/>
      <c r="JNS225" s="20"/>
      <c r="JNT225" s="18"/>
      <c r="JNU225" s="19"/>
      <c r="JNV225" s="28"/>
      <c r="JNW225" s="32"/>
      <c r="JNX225" s="20"/>
      <c r="JNY225" s="18"/>
      <c r="JNZ225" s="19"/>
      <c r="JOA225" s="28"/>
      <c r="JOB225" s="32"/>
      <c r="JOC225" s="20"/>
      <c r="JOD225" s="18"/>
      <c r="JOE225" s="19"/>
      <c r="JOF225" s="28"/>
      <c r="JOG225" s="32"/>
      <c r="JOH225" s="20"/>
      <c r="JOI225" s="18"/>
      <c r="JOJ225" s="19"/>
      <c r="JOK225" s="28"/>
      <c r="JOL225" s="32"/>
      <c r="JOM225" s="20"/>
      <c r="JON225" s="18"/>
      <c r="JOO225" s="19"/>
      <c r="JOP225" s="28"/>
      <c r="JOQ225" s="32"/>
      <c r="JOR225" s="20"/>
      <c r="JOS225" s="18"/>
      <c r="JOT225" s="19"/>
      <c r="JOU225" s="28"/>
      <c r="JOV225" s="32"/>
      <c r="JOW225" s="20"/>
      <c r="JOX225" s="18"/>
      <c r="JOY225" s="19"/>
      <c r="JOZ225" s="28"/>
      <c r="JPA225" s="32"/>
      <c r="JPB225" s="20"/>
      <c r="JPC225" s="18"/>
      <c r="JPD225" s="19"/>
      <c r="JPE225" s="28"/>
      <c r="JPF225" s="32"/>
      <c r="JPG225" s="20"/>
      <c r="JPH225" s="18"/>
      <c r="JPI225" s="19"/>
      <c r="JPJ225" s="28"/>
      <c r="JPK225" s="32"/>
      <c r="JPL225" s="20"/>
      <c r="JPM225" s="18"/>
      <c r="JPN225" s="19"/>
      <c r="JPO225" s="28"/>
      <c r="JPP225" s="32"/>
      <c r="JPQ225" s="20"/>
      <c r="JPR225" s="18"/>
      <c r="JPS225" s="19"/>
      <c r="JPT225" s="28"/>
      <c r="JPU225" s="32"/>
      <c r="JPV225" s="20"/>
      <c r="JPW225" s="18"/>
      <c r="JPX225" s="19"/>
      <c r="JPY225" s="28"/>
      <c r="JPZ225" s="32"/>
      <c r="JQA225" s="20"/>
      <c r="JQB225" s="18"/>
      <c r="JQC225" s="19"/>
      <c r="JQD225" s="28"/>
      <c r="JQE225" s="32"/>
      <c r="JQF225" s="20"/>
      <c r="JQG225" s="18"/>
      <c r="JQH225" s="19"/>
      <c r="JQI225" s="28"/>
      <c r="JQJ225" s="32"/>
      <c r="JQK225" s="20"/>
      <c r="JQL225" s="18"/>
      <c r="JQM225" s="19"/>
      <c r="JQN225" s="28"/>
      <c r="JQO225" s="32"/>
      <c r="JQP225" s="20"/>
      <c r="JQQ225" s="18"/>
      <c r="JQR225" s="19"/>
      <c r="JQS225" s="28"/>
      <c r="JQT225" s="32"/>
      <c r="JQU225" s="20"/>
      <c r="JQV225" s="18"/>
      <c r="JQW225" s="19"/>
      <c r="JQX225" s="28"/>
      <c r="JQY225" s="32"/>
      <c r="JQZ225" s="20"/>
      <c r="JRA225" s="18"/>
      <c r="JRB225" s="19"/>
      <c r="JRC225" s="28"/>
      <c r="JRD225" s="32"/>
      <c r="JRE225" s="20"/>
      <c r="JRF225" s="18"/>
      <c r="JRG225" s="19"/>
      <c r="JRH225" s="28"/>
      <c r="JRI225" s="32"/>
      <c r="JRJ225" s="20"/>
      <c r="JRK225" s="18"/>
      <c r="JRL225" s="19"/>
      <c r="JRM225" s="28"/>
      <c r="JRN225" s="32"/>
      <c r="JRO225" s="20"/>
      <c r="JRP225" s="18"/>
      <c r="JRQ225" s="19"/>
      <c r="JRR225" s="28"/>
      <c r="JRS225" s="32"/>
      <c r="JRT225" s="20"/>
      <c r="JRU225" s="18"/>
      <c r="JRV225" s="19"/>
      <c r="JRW225" s="28"/>
      <c r="JRX225" s="32"/>
      <c r="JRY225" s="20"/>
      <c r="JRZ225" s="18"/>
      <c r="JSA225" s="19"/>
      <c r="JSB225" s="28"/>
      <c r="JSC225" s="32"/>
      <c r="JSD225" s="20"/>
      <c r="JSE225" s="18"/>
      <c r="JSF225" s="19"/>
      <c r="JSG225" s="28"/>
      <c r="JSH225" s="32"/>
      <c r="JSI225" s="20"/>
      <c r="JSJ225" s="18"/>
      <c r="JSK225" s="19"/>
      <c r="JSL225" s="28"/>
      <c r="JSM225" s="32"/>
      <c r="JSN225" s="20"/>
      <c r="JSO225" s="18"/>
      <c r="JSP225" s="19"/>
      <c r="JSQ225" s="28"/>
      <c r="JSR225" s="32"/>
      <c r="JSS225" s="20"/>
      <c r="JST225" s="18"/>
      <c r="JSU225" s="19"/>
      <c r="JSV225" s="28"/>
      <c r="JSW225" s="32"/>
      <c r="JSX225" s="20"/>
      <c r="JSY225" s="18"/>
      <c r="JSZ225" s="19"/>
      <c r="JTA225" s="28"/>
      <c r="JTB225" s="32"/>
      <c r="JTC225" s="20"/>
      <c r="JTD225" s="18"/>
      <c r="JTE225" s="19"/>
      <c r="JTF225" s="28"/>
      <c r="JTG225" s="32"/>
      <c r="JTH225" s="20"/>
      <c r="JTI225" s="18"/>
      <c r="JTJ225" s="19"/>
      <c r="JTK225" s="28"/>
      <c r="JTL225" s="32"/>
      <c r="JTM225" s="20"/>
      <c r="JTN225" s="18"/>
      <c r="JTO225" s="19"/>
      <c r="JTP225" s="28"/>
      <c r="JTQ225" s="32"/>
      <c r="JTR225" s="20"/>
      <c r="JTS225" s="18"/>
      <c r="JTT225" s="19"/>
      <c r="JTU225" s="28"/>
      <c r="JTV225" s="32"/>
      <c r="JTW225" s="20"/>
      <c r="JTX225" s="18"/>
      <c r="JTY225" s="19"/>
      <c r="JTZ225" s="28"/>
      <c r="JUA225" s="32"/>
      <c r="JUB225" s="20"/>
      <c r="JUC225" s="18"/>
      <c r="JUD225" s="19"/>
      <c r="JUE225" s="28"/>
      <c r="JUF225" s="32"/>
      <c r="JUG225" s="20"/>
      <c r="JUH225" s="18"/>
      <c r="JUI225" s="19"/>
      <c r="JUJ225" s="28"/>
      <c r="JUK225" s="32"/>
      <c r="JUL225" s="20"/>
      <c r="JUM225" s="18"/>
      <c r="JUN225" s="19"/>
      <c r="JUO225" s="28"/>
      <c r="JUP225" s="32"/>
      <c r="JUQ225" s="20"/>
      <c r="JUR225" s="18"/>
      <c r="JUS225" s="19"/>
      <c r="JUT225" s="28"/>
      <c r="JUU225" s="32"/>
      <c r="JUV225" s="20"/>
      <c r="JUW225" s="18"/>
      <c r="JUX225" s="19"/>
      <c r="JUY225" s="28"/>
      <c r="JUZ225" s="32"/>
      <c r="JVA225" s="20"/>
      <c r="JVB225" s="18"/>
      <c r="JVC225" s="19"/>
      <c r="JVD225" s="28"/>
      <c r="JVE225" s="32"/>
      <c r="JVF225" s="20"/>
      <c r="JVG225" s="18"/>
      <c r="JVH225" s="19"/>
      <c r="JVI225" s="28"/>
      <c r="JVJ225" s="32"/>
      <c r="JVK225" s="20"/>
      <c r="JVL225" s="18"/>
      <c r="JVM225" s="19"/>
      <c r="JVN225" s="28"/>
      <c r="JVO225" s="32"/>
      <c r="JVP225" s="20"/>
      <c r="JVQ225" s="18"/>
      <c r="JVR225" s="19"/>
      <c r="JVS225" s="28"/>
      <c r="JVT225" s="32"/>
      <c r="JVU225" s="20"/>
      <c r="JVV225" s="18"/>
      <c r="JVW225" s="19"/>
      <c r="JVX225" s="28"/>
      <c r="JVY225" s="32"/>
      <c r="JVZ225" s="20"/>
      <c r="JWA225" s="18"/>
      <c r="JWB225" s="19"/>
      <c r="JWC225" s="28"/>
      <c r="JWD225" s="32"/>
      <c r="JWE225" s="20"/>
      <c r="JWF225" s="18"/>
      <c r="JWG225" s="19"/>
      <c r="JWH225" s="28"/>
      <c r="JWI225" s="32"/>
      <c r="JWJ225" s="20"/>
      <c r="JWK225" s="18"/>
      <c r="JWL225" s="19"/>
      <c r="JWM225" s="28"/>
      <c r="JWN225" s="32"/>
      <c r="JWO225" s="20"/>
      <c r="JWP225" s="18"/>
      <c r="JWQ225" s="19"/>
      <c r="JWR225" s="28"/>
      <c r="JWS225" s="32"/>
      <c r="JWT225" s="20"/>
      <c r="JWU225" s="18"/>
      <c r="JWV225" s="19"/>
      <c r="JWW225" s="28"/>
      <c r="JWX225" s="32"/>
      <c r="JWY225" s="20"/>
      <c r="JWZ225" s="18"/>
      <c r="JXA225" s="19"/>
      <c r="JXB225" s="28"/>
      <c r="JXC225" s="32"/>
      <c r="JXD225" s="20"/>
      <c r="JXE225" s="18"/>
      <c r="JXF225" s="19"/>
      <c r="JXG225" s="28"/>
      <c r="JXH225" s="32"/>
      <c r="JXI225" s="20"/>
      <c r="JXJ225" s="18"/>
      <c r="JXK225" s="19"/>
      <c r="JXL225" s="28"/>
      <c r="JXM225" s="32"/>
      <c r="JXN225" s="20"/>
      <c r="JXO225" s="18"/>
      <c r="JXP225" s="19"/>
      <c r="JXQ225" s="28"/>
      <c r="JXR225" s="32"/>
      <c r="JXS225" s="20"/>
      <c r="JXT225" s="18"/>
      <c r="JXU225" s="19"/>
      <c r="JXV225" s="28"/>
      <c r="JXW225" s="32"/>
      <c r="JXX225" s="20"/>
      <c r="JXY225" s="18"/>
      <c r="JXZ225" s="19"/>
      <c r="JYA225" s="28"/>
      <c r="JYB225" s="32"/>
      <c r="JYC225" s="20"/>
      <c r="JYD225" s="18"/>
      <c r="JYE225" s="19"/>
      <c r="JYF225" s="28"/>
      <c r="JYG225" s="32"/>
      <c r="JYH225" s="20"/>
      <c r="JYI225" s="18"/>
      <c r="JYJ225" s="19"/>
      <c r="JYK225" s="28"/>
      <c r="JYL225" s="32"/>
      <c r="JYM225" s="20"/>
      <c r="JYN225" s="18"/>
      <c r="JYO225" s="19"/>
      <c r="JYP225" s="28"/>
      <c r="JYQ225" s="32"/>
      <c r="JYR225" s="20"/>
      <c r="JYS225" s="18"/>
      <c r="JYT225" s="19"/>
      <c r="JYU225" s="28"/>
      <c r="JYV225" s="32"/>
      <c r="JYW225" s="20"/>
      <c r="JYX225" s="18"/>
      <c r="JYY225" s="19"/>
      <c r="JYZ225" s="28"/>
      <c r="JZA225" s="32"/>
      <c r="JZB225" s="20"/>
      <c r="JZC225" s="18"/>
      <c r="JZD225" s="19"/>
      <c r="JZE225" s="28"/>
      <c r="JZF225" s="32"/>
      <c r="JZG225" s="20"/>
      <c r="JZH225" s="18"/>
      <c r="JZI225" s="19"/>
      <c r="JZJ225" s="28"/>
      <c r="JZK225" s="32"/>
      <c r="JZL225" s="20"/>
      <c r="JZM225" s="18"/>
      <c r="JZN225" s="19"/>
      <c r="JZO225" s="28"/>
      <c r="JZP225" s="32"/>
      <c r="JZQ225" s="20"/>
      <c r="JZR225" s="18"/>
      <c r="JZS225" s="19"/>
      <c r="JZT225" s="28"/>
      <c r="JZU225" s="32"/>
      <c r="JZV225" s="20"/>
      <c r="JZW225" s="18"/>
      <c r="JZX225" s="19"/>
      <c r="JZY225" s="28"/>
      <c r="JZZ225" s="32"/>
      <c r="KAA225" s="20"/>
      <c r="KAB225" s="18"/>
      <c r="KAC225" s="19"/>
      <c r="KAD225" s="28"/>
      <c r="KAE225" s="32"/>
      <c r="KAF225" s="20"/>
      <c r="KAG225" s="18"/>
      <c r="KAH225" s="19"/>
      <c r="KAI225" s="28"/>
      <c r="KAJ225" s="32"/>
      <c r="KAK225" s="20"/>
      <c r="KAL225" s="18"/>
      <c r="KAM225" s="19"/>
      <c r="KAN225" s="28"/>
      <c r="KAO225" s="32"/>
      <c r="KAP225" s="20"/>
      <c r="KAQ225" s="18"/>
      <c r="KAR225" s="19"/>
      <c r="KAS225" s="28"/>
      <c r="KAT225" s="32"/>
      <c r="KAU225" s="20"/>
      <c r="KAV225" s="18"/>
      <c r="KAW225" s="19"/>
      <c r="KAX225" s="28"/>
      <c r="KAY225" s="32"/>
      <c r="KAZ225" s="20"/>
      <c r="KBA225" s="18"/>
      <c r="KBB225" s="19"/>
      <c r="KBC225" s="28"/>
      <c r="KBD225" s="32"/>
      <c r="KBE225" s="20"/>
      <c r="KBF225" s="18"/>
      <c r="KBG225" s="19"/>
      <c r="KBH225" s="28"/>
      <c r="KBI225" s="32"/>
      <c r="KBJ225" s="20"/>
      <c r="KBK225" s="18"/>
      <c r="KBL225" s="19"/>
      <c r="KBM225" s="28"/>
      <c r="KBN225" s="32"/>
      <c r="KBO225" s="20"/>
      <c r="KBP225" s="18"/>
      <c r="KBQ225" s="19"/>
      <c r="KBR225" s="28"/>
      <c r="KBS225" s="32"/>
      <c r="KBT225" s="20"/>
      <c r="KBU225" s="18"/>
      <c r="KBV225" s="19"/>
      <c r="KBW225" s="28"/>
      <c r="KBX225" s="32"/>
      <c r="KBY225" s="20"/>
      <c r="KBZ225" s="18"/>
      <c r="KCA225" s="19"/>
      <c r="KCB225" s="28"/>
      <c r="KCC225" s="32"/>
      <c r="KCD225" s="20"/>
      <c r="KCE225" s="18"/>
      <c r="KCF225" s="19"/>
      <c r="KCG225" s="28"/>
      <c r="KCH225" s="32"/>
      <c r="KCI225" s="20"/>
      <c r="KCJ225" s="18"/>
      <c r="KCK225" s="19"/>
      <c r="KCL225" s="28"/>
      <c r="KCM225" s="32"/>
      <c r="KCN225" s="20"/>
      <c r="KCO225" s="18"/>
      <c r="KCP225" s="19"/>
      <c r="KCQ225" s="28"/>
      <c r="KCR225" s="32"/>
      <c r="KCS225" s="20"/>
      <c r="KCT225" s="18"/>
      <c r="KCU225" s="19"/>
      <c r="KCV225" s="28"/>
      <c r="KCW225" s="32"/>
      <c r="KCX225" s="20"/>
      <c r="KCY225" s="18"/>
      <c r="KCZ225" s="19"/>
      <c r="KDA225" s="28"/>
      <c r="KDB225" s="32"/>
      <c r="KDC225" s="20"/>
      <c r="KDD225" s="18"/>
      <c r="KDE225" s="19"/>
      <c r="KDF225" s="28"/>
      <c r="KDG225" s="32"/>
      <c r="KDH225" s="20"/>
      <c r="KDI225" s="18"/>
      <c r="KDJ225" s="19"/>
      <c r="KDK225" s="28"/>
      <c r="KDL225" s="32"/>
      <c r="KDM225" s="20"/>
      <c r="KDN225" s="18"/>
      <c r="KDO225" s="19"/>
      <c r="KDP225" s="28"/>
      <c r="KDQ225" s="32"/>
      <c r="KDR225" s="20"/>
      <c r="KDS225" s="18"/>
      <c r="KDT225" s="19"/>
      <c r="KDU225" s="28"/>
      <c r="KDV225" s="32"/>
      <c r="KDW225" s="20"/>
      <c r="KDX225" s="18"/>
      <c r="KDY225" s="19"/>
      <c r="KDZ225" s="28"/>
      <c r="KEA225" s="32"/>
      <c r="KEB225" s="20"/>
      <c r="KEC225" s="18"/>
      <c r="KED225" s="19"/>
      <c r="KEE225" s="28"/>
      <c r="KEF225" s="32"/>
      <c r="KEG225" s="20"/>
      <c r="KEH225" s="18"/>
      <c r="KEI225" s="19"/>
      <c r="KEJ225" s="28"/>
      <c r="KEK225" s="32"/>
      <c r="KEL225" s="20"/>
      <c r="KEM225" s="18"/>
      <c r="KEN225" s="19"/>
      <c r="KEO225" s="28"/>
      <c r="KEP225" s="32"/>
      <c r="KEQ225" s="20"/>
      <c r="KER225" s="18"/>
      <c r="KES225" s="19"/>
      <c r="KET225" s="28"/>
      <c r="KEU225" s="32"/>
      <c r="KEV225" s="20"/>
      <c r="KEW225" s="18"/>
      <c r="KEX225" s="19"/>
      <c r="KEY225" s="28"/>
      <c r="KEZ225" s="32"/>
      <c r="KFA225" s="20"/>
      <c r="KFB225" s="18"/>
      <c r="KFC225" s="19"/>
      <c r="KFD225" s="28"/>
      <c r="KFE225" s="32"/>
      <c r="KFF225" s="20"/>
      <c r="KFG225" s="18"/>
      <c r="KFH225" s="19"/>
      <c r="KFI225" s="28"/>
      <c r="KFJ225" s="32"/>
      <c r="KFK225" s="20"/>
      <c r="KFL225" s="18"/>
      <c r="KFM225" s="19"/>
      <c r="KFN225" s="28"/>
      <c r="KFO225" s="32"/>
      <c r="KFP225" s="20"/>
      <c r="KFQ225" s="18"/>
      <c r="KFR225" s="19"/>
      <c r="KFS225" s="28"/>
      <c r="KFT225" s="32"/>
      <c r="KFU225" s="20"/>
      <c r="KFV225" s="18"/>
      <c r="KFW225" s="19"/>
      <c r="KFX225" s="28"/>
      <c r="KFY225" s="32"/>
      <c r="KFZ225" s="20"/>
      <c r="KGA225" s="18"/>
      <c r="KGB225" s="19"/>
      <c r="KGC225" s="28"/>
      <c r="KGD225" s="32"/>
      <c r="KGE225" s="20"/>
      <c r="KGF225" s="18"/>
      <c r="KGG225" s="19"/>
      <c r="KGH225" s="28"/>
      <c r="KGI225" s="32"/>
      <c r="KGJ225" s="20"/>
      <c r="KGK225" s="18"/>
      <c r="KGL225" s="19"/>
      <c r="KGM225" s="28"/>
      <c r="KGN225" s="32"/>
      <c r="KGO225" s="20"/>
      <c r="KGP225" s="18"/>
      <c r="KGQ225" s="19"/>
      <c r="KGR225" s="28"/>
      <c r="KGS225" s="32"/>
      <c r="KGT225" s="20"/>
      <c r="KGU225" s="18"/>
      <c r="KGV225" s="19"/>
      <c r="KGW225" s="28"/>
      <c r="KGX225" s="32"/>
      <c r="KGY225" s="20"/>
      <c r="KGZ225" s="18"/>
      <c r="KHA225" s="19"/>
      <c r="KHB225" s="28"/>
      <c r="KHC225" s="32"/>
      <c r="KHD225" s="20"/>
      <c r="KHE225" s="18"/>
      <c r="KHF225" s="19"/>
      <c r="KHG225" s="28"/>
      <c r="KHH225" s="32"/>
      <c r="KHI225" s="20"/>
      <c r="KHJ225" s="18"/>
      <c r="KHK225" s="19"/>
      <c r="KHL225" s="28"/>
      <c r="KHM225" s="32"/>
      <c r="KHN225" s="20"/>
      <c r="KHO225" s="18"/>
      <c r="KHP225" s="19"/>
      <c r="KHQ225" s="28"/>
      <c r="KHR225" s="32"/>
      <c r="KHS225" s="20"/>
      <c r="KHT225" s="18"/>
      <c r="KHU225" s="19"/>
      <c r="KHV225" s="28"/>
      <c r="KHW225" s="32"/>
      <c r="KHX225" s="20"/>
      <c r="KHY225" s="18"/>
      <c r="KHZ225" s="19"/>
      <c r="KIA225" s="28"/>
      <c r="KIB225" s="32"/>
      <c r="KIC225" s="20"/>
      <c r="KID225" s="18"/>
      <c r="KIE225" s="19"/>
      <c r="KIF225" s="28"/>
      <c r="KIG225" s="32"/>
      <c r="KIH225" s="20"/>
      <c r="KII225" s="18"/>
      <c r="KIJ225" s="19"/>
      <c r="KIK225" s="28"/>
      <c r="KIL225" s="32"/>
      <c r="KIM225" s="20"/>
      <c r="KIN225" s="18"/>
      <c r="KIO225" s="19"/>
      <c r="KIP225" s="28"/>
      <c r="KIQ225" s="32"/>
      <c r="KIR225" s="20"/>
      <c r="KIS225" s="18"/>
      <c r="KIT225" s="19"/>
      <c r="KIU225" s="28"/>
      <c r="KIV225" s="32"/>
      <c r="KIW225" s="20"/>
      <c r="KIX225" s="18"/>
      <c r="KIY225" s="19"/>
      <c r="KIZ225" s="28"/>
      <c r="KJA225" s="32"/>
      <c r="KJB225" s="20"/>
      <c r="KJC225" s="18"/>
      <c r="KJD225" s="19"/>
      <c r="KJE225" s="28"/>
      <c r="KJF225" s="32"/>
      <c r="KJG225" s="20"/>
      <c r="KJH225" s="18"/>
      <c r="KJI225" s="19"/>
      <c r="KJJ225" s="28"/>
      <c r="KJK225" s="32"/>
      <c r="KJL225" s="20"/>
      <c r="KJM225" s="18"/>
      <c r="KJN225" s="19"/>
      <c r="KJO225" s="28"/>
      <c r="KJP225" s="32"/>
      <c r="KJQ225" s="20"/>
      <c r="KJR225" s="18"/>
      <c r="KJS225" s="19"/>
      <c r="KJT225" s="28"/>
      <c r="KJU225" s="32"/>
      <c r="KJV225" s="20"/>
      <c r="KJW225" s="18"/>
      <c r="KJX225" s="19"/>
      <c r="KJY225" s="28"/>
      <c r="KJZ225" s="32"/>
      <c r="KKA225" s="20"/>
      <c r="KKB225" s="18"/>
      <c r="KKC225" s="19"/>
      <c r="KKD225" s="28"/>
      <c r="KKE225" s="32"/>
      <c r="KKF225" s="20"/>
      <c r="KKG225" s="18"/>
      <c r="KKH225" s="19"/>
      <c r="KKI225" s="28"/>
      <c r="KKJ225" s="32"/>
      <c r="KKK225" s="20"/>
      <c r="KKL225" s="18"/>
      <c r="KKM225" s="19"/>
      <c r="KKN225" s="28"/>
      <c r="KKO225" s="32"/>
      <c r="KKP225" s="20"/>
      <c r="KKQ225" s="18"/>
      <c r="KKR225" s="19"/>
      <c r="KKS225" s="28"/>
      <c r="KKT225" s="32"/>
      <c r="KKU225" s="20"/>
      <c r="KKV225" s="18"/>
      <c r="KKW225" s="19"/>
      <c r="KKX225" s="28"/>
      <c r="KKY225" s="32"/>
      <c r="KKZ225" s="20"/>
      <c r="KLA225" s="18"/>
      <c r="KLB225" s="19"/>
      <c r="KLC225" s="28"/>
      <c r="KLD225" s="32"/>
      <c r="KLE225" s="20"/>
      <c r="KLF225" s="18"/>
      <c r="KLG225" s="19"/>
      <c r="KLH225" s="28"/>
      <c r="KLI225" s="32"/>
      <c r="KLJ225" s="20"/>
      <c r="KLK225" s="18"/>
      <c r="KLL225" s="19"/>
      <c r="KLM225" s="28"/>
      <c r="KLN225" s="32"/>
      <c r="KLO225" s="20"/>
      <c r="KLP225" s="18"/>
      <c r="KLQ225" s="19"/>
      <c r="KLR225" s="28"/>
      <c r="KLS225" s="32"/>
      <c r="KLT225" s="20"/>
      <c r="KLU225" s="18"/>
      <c r="KLV225" s="19"/>
      <c r="KLW225" s="28"/>
      <c r="KLX225" s="32"/>
      <c r="KLY225" s="20"/>
      <c r="KLZ225" s="18"/>
      <c r="KMA225" s="19"/>
      <c r="KMB225" s="28"/>
      <c r="KMC225" s="32"/>
      <c r="KMD225" s="20"/>
      <c r="KME225" s="18"/>
      <c r="KMF225" s="19"/>
      <c r="KMG225" s="28"/>
      <c r="KMH225" s="32"/>
      <c r="KMI225" s="20"/>
      <c r="KMJ225" s="18"/>
      <c r="KMK225" s="19"/>
      <c r="KML225" s="28"/>
      <c r="KMM225" s="32"/>
      <c r="KMN225" s="20"/>
      <c r="KMO225" s="18"/>
      <c r="KMP225" s="19"/>
      <c r="KMQ225" s="28"/>
      <c r="KMR225" s="32"/>
      <c r="KMS225" s="20"/>
      <c r="KMT225" s="18"/>
      <c r="KMU225" s="19"/>
      <c r="KMV225" s="28"/>
      <c r="KMW225" s="32"/>
      <c r="KMX225" s="20"/>
      <c r="KMY225" s="18"/>
      <c r="KMZ225" s="19"/>
      <c r="KNA225" s="28"/>
      <c r="KNB225" s="32"/>
      <c r="KNC225" s="20"/>
      <c r="KND225" s="18"/>
      <c r="KNE225" s="19"/>
      <c r="KNF225" s="28"/>
      <c r="KNG225" s="32"/>
      <c r="KNH225" s="20"/>
      <c r="KNI225" s="18"/>
      <c r="KNJ225" s="19"/>
      <c r="KNK225" s="28"/>
      <c r="KNL225" s="32"/>
      <c r="KNM225" s="20"/>
      <c r="KNN225" s="18"/>
      <c r="KNO225" s="19"/>
      <c r="KNP225" s="28"/>
      <c r="KNQ225" s="32"/>
      <c r="KNR225" s="20"/>
      <c r="KNS225" s="18"/>
      <c r="KNT225" s="19"/>
      <c r="KNU225" s="28"/>
      <c r="KNV225" s="32"/>
      <c r="KNW225" s="20"/>
      <c r="KNX225" s="18"/>
      <c r="KNY225" s="19"/>
      <c r="KNZ225" s="28"/>
      <c r="KOA225" s="32"/>
      <c r="KOB225" s="20"/>
      <c r="KOC225" s="18"/>
      <c r="KOD225" s="19"/>
      <c r="KOE225" s="28"/>
      <c r="KOF225" s="32"/>
      <c r="KOG225" s="20"/>
      <c r="KOH225" s="18"/>
      <c r="KOI225" s="19"/>
      <c r="KOJ225" s="28"/>
      <c r="KOK225" s="32"/>
      <c r="KOL225" s="20"/>
      <c r="KOM225" s="18"/>
      <c r="KON225" s="19"/>
      <c r="KOO225" s="28"/>
      <c r="KOP225" s="32"/>
      <c r="KOQ225" s="20"/>
      <c r="KOR225" s="18"/>
      <c r="KOS225" s="19"/>
      <c r="KOT225" s="28"/>
      <c r="KOU225" s="32"/>
      <c r="KOV225" s="20"/>
      <c r="KOW225" s="18"/>
      <c r="KOX225" s="19"/>
      <c r="KOY225" s="28"/>
      <c r="KOZ225" s="32"/>
      <c r="KPA225" s="20"/>
      <c r="KPB225" s="18"/>
      <c r="KPC225" s="19"/>
      <c r="KPD225" s="28"/>
      <c r="KPE225" s="32"/>
      <c r="KPF225" s="20"/>
      <c r="KPG225" s="18"/>
      <c r="KPH225" s="19"/>
      <c r="KPI225" s="28"/>
      <c r="KPJ225" s="32"/>
      <c r="KPK225" s="20"/>
      <c r="KPL225" s="18"/>
      <c r="KPM225" s="19"/>
      <c r="KPN225" s="28"/>
      <c r="KPO225" s="32"/>
      <c r="KPP225" s="20"/>
      <c r="KPQ225" s="18"/>
      <c r="KPR225" s="19"/>
      <c r="KPS225" s="28"/>
      <c r="KPT225" s="32"/>
      <c r="KPU225" s="20"/>
      <c r="KPV225" s="18"/>
      <c r="KPW225" s="19"/>
      <c r="KPX225" s="28"/>
      <c r="KPY225" s="32"/>
      <c r="KPZ225" s="20"/>
      <c r="KQA225" s="18"/>
      <c r="KQB225" s="19"/>
      <c r="KQC225" s="28"/>
      <c r="KQD225" s="32"/>
      <c r="KQE225" s="20"/>
      <c r="KQF225" s="18"/>
      <c r="KQG225" s="19"/>
      <c r="KQH225" s="28"/>
      <c r="KQI225" s="32"/>
      <c r="KQJ225" s="20"/>
      <c r="KQK225" s="18"/>
      <c r="KQL225" s="19"/>
      <c r="KQM225" s="28"/>
      <c r="KQN225" s="32"/>
      <c r="KQO225" s="20"/>
      <c r="KQP225" s="18"/>
      <c r="KQQ225" s="19"/>
      <c r="KQR225" s="28"/>
      <c r="KQS225" s="32"/>
      <c r="KQT225" s="20"/>
      <c r="KQU225" s="18"/>
      <c r="KQV225" s="19"/>
      <c r="KQW225" s="28"/>
      <c r="KQX225" s="32"/>
      <c r="KQY225" s="20"/>
      <c r="KQZ225" s="18"/>
      <c r="KRA225" s="19"/>
      <c r="KRB225" s="28"/>
      <c r="KRC225" s="32"/>
      <c r="KRD225" s="20"/>
      <c r="KRE225" s="18"/>
      <c r="KRF225" s="19"/>
      <c r="KRG225" s="28"/>
      <c r="KRH225" s="32"/>
      <c r="KRI225" s="20"/>
      <c r="KRJ225" s="18"/>
      <c r="KRK225" s="19"/>
      <c r="KRL225" s="28"/>
      <c r="KRM225" s="32"/>
      <c r="KRN225" s="20"/>
      <c r="KRO225" s="18"/>
      <c r="KRP225" s="19"/>
      <c r="KRQ225" s="28"/>
      <c r="KRR225" s="32"/>
      <c r="KRS225" s="20"/>
      <c r="KRT225" s="18"/>
      <c r="KRU225" s="19"/>
      <c r="KRV225" s="28"/>
      <c r="KRW225" s="32"/>
      <c r="KRX225" s="20"/>
      <c r="KRY225" s="18"/>
      <c r="KRZ225" s="19"/>
      <c r="KSA225" s="28"/>
      <c r="KSB225" s="32"/>
      <c r="KSC225" s="20"/>
      <c r="KSD225" s="18"/>
      <c r="KSE225" s="19"/>
      <c r="KSF225" s="28"/>
      <c r="KSG225" s="32"/>
      <c r="KSH225" s="20"/>
      <c r="KSI225" s="18"/>
      <c r="KSJ225" s="19"/>
      <c r="KSK225" s="28"/>
      <c r="KSL225" s="32"/>
      <c r="KSM225" s="20"/>
      <c r="KSN225" s="18"/>
      <c r="KSO225" s="19"/>
      <c r="KSP225" s="28"/>
      <c r="KSQ225" s="32"/>
      <c r="KSR225" s="20"/>
      <c r="KSS225" s="18"/>
      <c r="KST225" s="19"/>
      <c r="KSU225" s="28"/>
      <c r="KSV225" s="32"/>
      <c r="KSW225" s="20"/>
      <c r="KSX225" s="18"/>
      <c r="KSY225" s="19"/>
      <c r="KSZ225" s="28"/>
      <c r="KTA225" s="32"/>
      <c r="KTB225" s="20"/>
      <c r="KTC225" s="18"/>
      <c r="KTD225" s="19"/>
      <c r="KTE225" s="28"/>
      <c r="KTF225" s="32"/>
      <c r="KTG225" s="20"/>
      <c r="KTH225" s="18"/>
      <c r="KTI225" s="19"/>
      <c r="KTJ225" s="28"/>
      <c r="KTK225" s="32"/>
      <c r="KTL225" s="20"/>
      <c r="KTM225" s="18"/>
      <c r="KTN225" s="19"/>
      <c r="KTO225" s="28"/>
      <c r="KTP225" s="32"/>
      <c r="KTQ225" s="20"/>
      <c r="KTR225" s="18"/>
      <c r="KTS225" s="19"/>
      <c r="KTT225" s="28"/>
      <c r="KTU225" s="32"/>
      <c r="KTV225" s="20"/>
      <c r="KTW225" s="18"/>
      <c r="KTX225" s="19"/>
      <c r="KTY225" s="28"/>
      <c r="KTZ225" s="32"/>
      <c r="KUA225" s="20"/>
      <c r="KUB225" s="18"/>
      <c r="KUC225" s="19"/>
      <c r="KUD225" s="28"/>
      <c r="KUE225" s="32"/>
      <c r="KUF225" s="20"/>
      <c r="KUG225" s="18"/>
      <c r="KUH225" s="19"/>
      <c r="KUI225" s="28"/>
      <c r="KUJ225" s="32"/>
      <c r="KUK225" s="20"/>
      <c r="KUL225" s="18"/>
      <c r="KUM225" s="19"/>
      <c r="KUN225" s="28"/>
      <c r="KUO225" s="32"/>
      <c r="KUP225" s="20"/>
      <c r="KUQ225" s="18"/>
      <c r="KUR225" s="19"/>
      <c r="KUS225" s="28"/>
      <c r="KUT225" s="32"/>
      <c r="KUU225" s="20"/>
      <c r="KUV225" s="18"/>
      <c r="KUW225" s="19"/>
      <c r="KUX225" s="28"/>
      <c r="KUY225" s="32"/>
      <c r="KUZ225" s="20"/>
      <c r="KVA225" s="18"/>
      <c r="KVB225" s="19"/>
      <c r="KVC225" s="28"/>
      <c r="KVD225" s="32"/>
      <c r="KVE225" s="20"/>
      <c r="KVF225" s="18"/>
      <c r="KVG225" s="19"/>
      <c r="KVH225" s="28"/>
      <c r="KVI225" s="32"/>
      <c r="KVJ225" s="20"/>
      <c r="KVK225" s="18"/>
      <c r="KVL225" s="19"/>
      <c r="KVM225" s="28"/>
      <c r="KVN225" s="32"/>
      <c r="KVO225" s="20"/>
      <c r="KVP225" s="18"/>
      <c r="KVQ225" s="19"/>
      <c r="KVR225" s="28"/>
      <c r="KVS225" s="32"/>
      <c r="KVT225" s="20"/>
      <c r="KVU225" s="18"/>
      <c r="KVV225" s="19"/>
      <c r="KVW225" s="28"/>
      <c r="KVX225" s="32"/>
      <c r="KVY225" s="20"/>
      <c r="KVZ225" s="18"/>
      <c r="KWA225" s="19"/>
      <c r="KWB225" s="28"/>
      <c r="KWC225" s="32"/>
      <c r="KWD225" s="20"/>
      <c r="KWE225" s="18"/>
      <c r="KWF225" s="19"/>
      <c r="KWG225" s="28"/>
      <c r="KWH225" s="32"/>
      <c r="KWI225" s="20"/>
      <c r="KWJ225" s="18"/>
      <c r="KWK225" s="19"/>
      <c r="KWL225" s="28"/>
      <c r="KWM225" s="32"/>
      <c r="KWN225" s="20"/>
      <c r="KWO225" s="18"/>
      <c r="KWP225" s="19"/>
      <c r="KWQ225" s="28"/>
      <c r="KWR225" s="32"/>
      <c r="KWS225" s="20"/>
      <c r="KWT225" s="18"/>
      <c r="KWU225" s="19"/>
      <c r="KWV225" s="28"/>
      <c r="KWW225" s="32"/>
      <c r="KWX225" s="20"/>
      <c r="KWY225" s="18"/>
      <c r="KWZ225" s="19"/>
      <c r="KXA225" s="28"/>
      <c r="KXB225" s="32"/>
      <c r="KXC225" s="20"/>
      <c r="KXD225" s="18"/>
      <c r="KXE225" s="19"/>
      <c r="KXF225" s="28"/>
      <c r="KXG225" s="32"/>
      <c r="KXH225" s="20"/>
      <c r="KXI225" s="18"/>
      <c r="KXJ225" s="19"/>
      <c r="KXK225" s="28"/>
      <c r="KXL225" s="32"/>
      <c r="KXM225" s="20"/>
      <c r="KXN225" s="18"/>
      <c r="KXO225" s="19"/>
      <c r="KXP225" s="28"/>
      <c r="KXQ225" s="32"/>
      <c r="KXR225" s="20"/>
      <c r="KXS225" s="18"/>
      <c r="KXT225" s="19"/>
      <c r="KXU225" s="28"/>
      <c r="KXV225" s="32"/>
      <c r="KXW225" s="20"/>
      <c r="KXX225" s="18"/>
      <c r="KXY225" s="19"/>
      <c r="KXZ225" s="28"/>
      <c r="KYA225" s="32"/>
      <c r="KYB225" s="20"/>
      <c r="KYC225" s="18"/>
      <c r="KYD225" s="19"/>
      <c r="KYE225" s="28"/>
      <c r="KYF225" s="32"/>
      <c r="KYG225" s="20"/>
      <c r="KYH225" s="18"/>
      <c r="KYI225" s="19"/>
      <c r="KYJ225" s="28"/>
      <c r="KYK225" s="32"/>
      <c r="KYL225" s="20"/>
      <c r="KYM225" s="18"/>
      <c r="KYN225" s="19"/>
      <c r="KYO225" s="28"/>
      <c r="KYP225" s="32"/>
      <c r="KYQ225" s="20"/>
      <c r="KYR225" s="18"/>
      <c r="KYS225" s="19"/>
      <c r="KYT225" s="28"/>
      <c r="KYU225" s="32"/>
      <c r="KYV225" s="20"/>
      <c r="KYW225" s="18"/>
      <c r="KYX225" s="19"/>
      <c r="KYY225" s="28"/>
      <c r="KYZ225" s="32"/>
      <c r="KZA225" s="20"/>
      <c r="KZB225" s="18"/>
      <c r="KZC225" s="19"/>
      <c r="KZD225" s="28"/>
      <c r="KZE225" s="32"/>
      <c r="KZF225" s="20"/>
      <c r="KZG225" s="18"/>
      <c r="KZH225" s="19"/>
      <c r="KZI225" s="28"/>
      <c r="KZJ225" s="32"/>
      <c r="KZK225" s="20"/>
      <c r="KZL225" s="18"/>
      <c r="KZM225" s="19"/>
      <c r="KZN225" s="28"/>
      <c r="KZO225" s="32"/>
      <c r="KZP225" s="20"/>
      <c r="KZQ225" s="18"/>
      <c r="KZR225" s="19"/>
      <c r="KZS225" s="28"/>
      <c r="KZT225" s="32"/>
      <c r="KZU225" s="20"/>
      <c r="KZV225" s="18"/>
      <c r="KZW225" s="19"/>
      <c r="KZX225" s="28"/>
      <c r="KZY225" s="32"/>
      <c r="KZZ225" s="20"/>
      <c r="LAA225" s="18"/>
      <c r="LAB225" s="19"/>
      <c r="LAC225" s="28"/>
      <c r="LAD225" s="32"/>
      <c r="LAE225" s="20"/>
      <c r="LAF225" s="18"/>
      <c r="LAG225" s="19"/>
      <c r="LAH225" s="28"/>
      <c r="LAI225" s="32"/>
      <c r="LAJ225" s="20"/>
      <c r="LAK225" s="18"/>
      <c r="LAL225" s="19"/>
      <c r="LAM225" s="28"/>
      <c r="LAN225" s="32"/>
      <c r="LAO225" s="20"/>
      <c r="LAP225" s="18"/>
      <c r="LAQ225" s="19"/>
      <c r="LAR225" s="28"/>
      <c r="LAS225" s="32"/>
      <c r="LAT225" s="20"/>
      <c r="LAU225" s="18"/>
      <c r="LAV225" s="19"/>
      <c r="LAW225" s="28"/>
      <c r="LAX225" s="32"/>
      <c r="LAY225" s="20"/>
      <c r="LAZ225" s="18"/>
      <c r="LBA225" s="19"/>
      <c r="LBB225" s="28"/>
      <c r="LBC225" s="32"/>
      <c r="LBD225" s="20"/>
      <c r="LBE225" s="18"/>
      <c r="LBF225" s="19"/>
      <c r="LBG225" s="28"/>
      <c r="LBH225" s="32"/>
      <c r="LBI225" s="20"/>
      <c r="LBJ225" s="18"/>
      <c r="LBK225" s="19"/>
      <c r="LBL225" s="28"/>
      <c r="LBM225" s="32"/>
      <c r="LBN225" s="20"/>
      <c r="LBO225" s="18"/>
      <c r="LBP225" s="19"/>
      <c r="LBQ225" s="28"/>
      <c r="LBR225" s="32"/>
      <c r="LBS225" s="20"/>
      <c r="LBT225" s="18"/>
      <c r="LBU225" s="19"/>
      <c r="LBV225" s="28"/>
      <c r="LBW225" s="32"/>
      <c r="LBX225" s="20"/>
      <c r="LBY225" s="18"/>
      <c r="LBZ225" s="19"/>
      <c r="LCA225" s="28"/>
      <c r="LCB225" s="32"/>
      <c r="LCC225" s="20"/>
      <c r="LCD225" s="18"/>
      <c r="LCE225" s="19"/>
      <c r="LCF225" s="28"/>
      <c r="LCG225" s="32"/>
      <c r="LCH225" s="20"/>
      <c r="LCI225" s="18"/>
      <c r="LCJ225" s="19"/>
      <c r="LCK225" s="28"/>
      <c r="LCL225" s="32"/>
      <c r="LCM225" s="20"/>
      <c r="LCN225" s="18"/>
      <c r="LCO225" s="19"/>
      <c r="LCP225" s="28"/>
      <c r="LCQ225" s="32"/>
      <c r="LCR225" s="20"/>
      <c r="LCS225" s="18"/>
      <c r="LCT225" s="19"/>
      <c r="LCU225" s="28"/>
      <c r="LCV225" s="32"/>
      <c r="LCW225" s="20"/>
      <c r="LCX225" s="18"/>
      <c r="LCY225" s="19"/>
      <c r="LCZ225" s="28"/>
      <c r="LDA225" s="32"/>
      <c r="LDB225" s="20"/>
      <c r="LDC225" s="18"/>
      <c r="LDD225" s="19"/>
      <c r="LDE225" s="28"/>
      <c r="LDF225" s="32"/>
      <c r="LDG225" s="20"/>
      <c r="LDH225" s="18"/>
      <c r="LDI225" s="19"/>
      <c r="LDJ225" s="28"/>
      <c r="LDK225" s="32"/>
      <c r="LDL225" s="20"/>
      <c r="LDM225" s="18"/>
      <c r="LDN225" s="19"/>
      <c r="LDO225" s="28"/>
      <c r="LDP225" s="32"/>
      <c r="LDQ225" s="20"/>
      <c r="LDR225" s="18"/>
      <c r="LDS225" s="19"/>
      <c r="LDT225" s="28"/>
      <c r="LDU225" s="32"/>
      <c r="LDV225" s="20"/>
      <c r="LDW225" s="18"/>
      <c r="LDX225" s="19"/>
      <c r="LDY225" s="28"/>
      <c r="LDZ225" s="32"/>
      <c r="LEA225" s="20"/>
      <c r="LEB225" s="18"/>
      <c r="LEC225" s="19"/>
      <c r="LED225" s="28"/>
      <c r="LEE225" s="32"/>
      <c r="LEF225" s="20"/>
      <c r="LEG225" s="18"/>
      <c r="LEH225" s="19"/>
      <c r="LEI225" s="28"/>
      <c r="LEJ225" s="32"/>
      <c r="LEK225" s="20"/>
      <c r="LEL225" s="18"/>
      <c r="LEM225" s="19"/>
      <c r="LEN225" s="28"/>
      <c r="LEO225" s="32"/>
      <c r="LEP225" s="20"/>
      <c r="LEQ225" s="18"/>
      <c r="LER225" s="19"/>
      <c r="LES225" s="28"/>
      <c r="LET225" s="32"/>
      <c r="LEU225" s="20"/>
      <c r="LEV225" s="18"/>
      <c r="LEW225" s="19"/>
      <c r="LEX225" s="28"/>
      <c r="LEY225" s="32"/>
      <c r="LEZ225" s="20"/>
      <c r="LFA225" s="18"/>
      <c r="LFB225" s="19"/>
      <c r="LFC225" s="28"/>
      <c r="LFD225" s="32"/>
      <c r="LFE225" s="20"/>
      <c r="LFF225" s="18"/>
      <c r="LFG225" s="19"/>
      <c r="LFH225" s="28"/>
      <c r="LFI225" s="32"/>
      <c r="LFJ225" s="20"/>
      <c r="LFK225" s="18"/>
      <c r="LFL225" s="19"/>
      <c r="LFM225" s="28"/>
      <c r="LFN225" s="32"/>
      <c r="LFO225" s="20"/>
      <c r="LFP225" s="18"/>
      <c r="LFQ225" s="19"/>
      <c r="LFR225" s="28"/>
      <c r="LFS225" s="32"/>
      <c r="LFT225" s="20"/>
      <c r="LFU225" s="18"/>
      <c r="LFV225" s="19"/>
      <c r="LFW225" s="28"/>
      <c r="LFX225" s="32"/>
      <c r="LFY225" s="20"/>
      <c r="LFZ225" s="18"/>
      <c r="LGA225" s="19"/>
      <c r="LGB225" s="28"/>
      <c r="LGC225" s="32"/>
      <c r="LGD225" s="20"/>
      <c r="LGE225" s="18"/>
      <c r="LGF225" s="19"/>
      <c r="LGG225" s="28"/>
      <c r="LGH225" s="32"/>
      <c r="LGI225" s="20"/>
      <c r="LGJ225" s="18"/>
      <c r="LGK225" s="19"/>
      <c r="LGL225" s="28"/>
      <c r="LGM225" s="32"/>
      <c r="LGN225" s="20"/>
      <c r="LGO225" s="18"/>
      <c r="LGP225" s="19"/>
      <c r="LGQ225" s="28"/>
      <c r="LGR225" s="32"/>
      <c r="LGS225" s="20"/>
      <c r="LGT225" s="18"/>
      <c r="LGU225" s="19"/>
      <c r="LGV225" s="28"/>
      <c r="LGW225" s="32"/>
      <c r="LGX225" s="20"/>
      <c r="LGY225" s="18"/>
      <c r="LGZ225" s="19"/>
      <c r="LHA225" s="28"/>
      <c r="LHB225" s="32"/>
      <c r="LHC225" s="20"/>
      <c r="LHD225" s="18"/>
      <c r="LHE225" s="19"/>
      <c r="LHF225" s="28"/>
      <c r="LHG225" s="32"/>
      <c r="LHH225" s="20"/>
      <c r="LHI225" s="18"/>
      <c r="LHJ225" s="19"/>
      <c r="LHK225" s="28"/>
      <c r="LHL225" s="32"/>
      <c r="LHM225" s="20"/>
      <c r="LHN225" s="18"/>
      <c r="LHO225" s="19"/>
      <c r="LHP225" s="28"/>
      <c r="LHQ225" s="32"/>
      <c r="LHR225" s="20"/>
      <c r="LHS225" s="18"/>
      <c r="LHT225" s="19"/>
      <c r="LHU225" s="28"/>
      <c r="LHV225" s="32"/>
      <c r="LHW225" s="20"/>
      <c r="LHX225" s="18"/>
      <c r="LHY225" s="19"/>
      <c r="LHZ225" s="28"/>
      <c r="LIA225" s="32"/>
      <c r="LIB225" s="20"/>
      <c r="LIC225" s="18"/>
      <c r="LID225" s="19"/>
      <c r="LIE225" s="28"/>
      <c r="LIF225" s="32"/>
      <c r="LIG225" s="20"/>
      <c r="LIH225" s="18"/>
      <c r="LII225" s="19"/>
      <c r="LIJ225" s="28"/>
      <c r="LIK225" s="32"/>
      <c r="LIL225" s="20"/>
      <c r="LIM225" s="18"/>
      <c r="LIN225" s="19"/>
      <c r="LIO225" s="28"/>
      <c r="LIP225" s="32"/>
      <c r="LIQ225" s="20"/>
      <c r="LIR225" s="18"/>
      <c r="LIS225" s="19"/>
      <c r="LIT225" s="28"/>
      <c r="LIU225" s="32"/>
      <c r="LIV225" s="20"/>
      <c r="LIW225" s="18"/>
      <c r="LIX225" s="19"/>
      <c r="LIY225" s="28"/>
      <c r="LIZ225" s="32"/>
      <c r="LJA225" s="20"/>
      <c r="LJB225" s="18"/>
      <c r="LJC225" s="19"/>
      <c r="LJD225" s="28"/>
      <c r="LJE225" s="32"/>
      <c r="LJF225" s="20"/>
      <c r="LJG225" s="18"/>
      <c r="LJH225" s="19"/>
      <c r="LJI225" s="28"/>
      <c r="LJJ225" s="32"/>
      <c r="LJK225" s="20"/>
      <c r="LJL225" s="18"/>
      <c r="LJM225" s="19"/>
      <c r="LJN225" s="28"/>
      <c r="LJO225" s="32"/>
      <c r="LJP225" s="20"/>
      <c r="LJQ225" s="18"/>
      <c r="LJR225" s="19"/>
      <c r="LJS225" s="28"/>
      <c r="LJT225" s="32"/>
      <c r="LJU225" s="20"/>
      <c r="LJV225" s="18"/>
      <c r="LJW225" s="19"/>
      <c r="LJX225" s="28"/>
      <c r="LJY225" s="32"/>
      <c r="LJZ225" s="20"/>
      <c r="LKA225" s="18"/>
      <c r="LKB225" s="19"/>
      <c r="LKC225" s="28"/>
      <c r="LKD225" s="32"/>
      <c r="LKE225" s="20"/>
      <c r="LKF225" s="18"/>
      <c r="LKG225" s="19"/>
      <c r="LKH225" s="28"/>
      <c r="LKI225" s="32"/>
      <c r="LKJ225" s="20"/>
      <c r="LKK225" s="18"/>
      <c r="LKL225" s="19"/>
      <c r="LKM225" s="28"/>
      <c r="LKN225" s="32"/>
      <c r="LKO225" s="20"/>
      <c r="LKP225" s="18"/>
      <c r="LKQ225" s="19"/>
      <c r="LKR225" s="28"/>
      <c r="LKS225" s="32"/>
      <c r="LKT225" s="20"/>
      <c r="LKU225" s="18"/>
      <c r="LKV225" s="19"/>
      <c r="LKW225" s="28"/>
      <c r="LKX225" s="32"/>
      <c r="LKY225" s="20"/>
      <c r="LKZ225" s="18"/>
      <c r="LLA225" s="19"/>
      <c r="LLB225" s="28"/>
      <c r="LLC225" s="32"/>
      <c r="LLD225" s="20"/>
      <c r="LLE225" s="18"/>
      <c r="LLF225" s="19"/>
      <c r="LLG225" s="28"/>
      <c r="LLH225" s="32"/>
      <c r="LLI225" s="20"/>
      <c r="LLJ225" s="18"/>
      <c r="LLK225" s="19"/>
      <c r="LLL225" s="28"/>
      <c r="LLM225" s="32"/>
      <c r="LLN225" s="20"/>
      <c r="LLO225" s="18"/>
      <c r="LLP225" s="19"/>
      <c r="LLQ225" s="28"/>
      <c r="LLR225" s="32"/>
      <c r="LLS225" s="20"/>
      <c r="LLT225" s="18"/>
      <c r="LLU225" s="19"/>
      <c r="LLV225" s="28"/>
      <c r="LLW225" s="32"/>
      <c r="LLX225" s="20"/>
      <c r="LLY225" s="18"/>
      <c r="LLZ225" s="19"/>
      <c r="LMA225" s="28"/>
      <c r="LMB225" s="32"/>
      <c r="LMC225" s="20"/>
      <c r="LMD225" s="18"/>
      <c r="LME225" s="19"/>
      <c r="LMF225" s="28"/>
      <c r="LMG225" s="32"/>
      <c r="LMH225" s="20"/>
      <c r="LMI225" s="18"/>
      <c r="LMJ225" s="19"/>
      <c r="LMK225" s="28"/>
      <c r="LML225" s="32"/>
      <c r="LMM225" s="20"/>
      <c r="LMN225" s="18"/>
      <c r="LMO225" s="19"/>
      <c r="LMP225" s="28"/>
      <c r="LMQ225" s="32"/>
      <c r="LMR225" s="20"/>
      <c r="LMS225" s="18"/>
      <c r="LMT225" s="19"/>
      <c r="LMU225" s="28"/>
      <c r="LMV225" s="32"/>
      <c r="LMW225" s="20"/>
      <c r="LMX225" s="18"/>
      <c r="LMY225" s="19"/>
      <c r="LMZ225" s="28"/>
      <c r="LNA225" s="32"/>
      <c r="LNB225" s="20"/>
      <c r="LNC225" s="18"/>
      <c r="LND225" s="19"/>
      <c r="LNE225" s="28"/>
      <c r="LNF225" s="32"/>
      <c r="LNG225" s="20"/>
      <c r="LNH225" s="18"/>
      <c r="LNI225" s="19"/>
      <c r="LNJ225" s="28"/>
      <c r="LNK225" s="32"/>
      <c r="LNL225" s="20"/>
      <c r="LNM225" s="18"/>
      <c r="LNN225" s="19"/>
      <c r="LNO225" s="28"/>
      <c r="LNP225" s="32"/>
      <c r="LNQ225" s="20"/>
      <c r="LNR225" s="18"/>
      <c r="LNS225" s="19"/>
      <c r="LNT225" s="28"/>
      <c r="LNU225" s="32"/>
      <c r="LNV225" s="20"/>
      <c r="LNW225" s="18"/>
      <c r="LNX225" s="19"/>
      <c r="LNY225" s="28"/>
      <c r="LNZ225" s="32"/>
      <c r="LOA225" s="20"/>
      <c r="LOB225" s="18"/>
      <c r="LOC225" s="19"/>
      <c r="LOD225" s="28"/>
      <c r="LOE225" s="32"/>
      <c r="LOF225" s="20"/>
      <c r="LOG225" s="18"/>
      <c r="LOH225" s="19"/>
      <c r="LOI225" s="28"/>
      <c r="LOJ225" s="32"/>
      <c r="LOK225" s="20"/>
      <c r="LOL225" s="18"/>
      <c r="LOM225" s="19"/>
      <c r="LON225" s="28"/>
      <c r="LOO225" s="32"/>
      <c r="LOP225" s="20"/>
      <c r="LOQ225" s="18"/>
      <c r="LOR225" s="19"/>
      <c r="LOS225" s="28"/>
      <c r="LOT225" s="32"/>
      <c r="LOU225" s="20"/>
      <c r="LOV225" s="18"/>
      <c r="LOW225" s="19"/>
      <c r="LOX225" s="28"/>
      <c r="LOY225" s="32"/>
      <c r="LOZ225" s="20"/>
      <c r="LPA225" s="18"/>
      <c r="LPB225" s="19"/>
      <c r="LPC225" s="28"/>
      <c r="LPD225" s="32"/>
      <c r="LPE225" s="20"/>
      <c r="LPF225" s="18"/>
      <c r="LPG225" s="19"/>
      <c r="LPH225" s="28"/>
      <c r="LPI225" s="32"/>
      <c r="LPJ225" s="20"/>
      <c r="LPK225" s="18"/>
      <c r="LPL225" s="19"/>
      <c r="LPM225" s="28"/>
      <c r="LPN225" s="32"/>
      <c r="LPO225" s="20"/>
      <c r="LPP225" s="18"/>
      <c r="LPQ225" s="19"/>
      <c r="LPR225" s="28"/>
      <c r="LPS225" s="32"/>
      <c r="LPT225" s="20"/>
      <c r="LPU225" s="18"/>
      <c r="LPV225" s="19"/>
      <c r="LPW225" s="28"/>
      <c r="LPX225" s="32"/>
      <c r="LPY225" s="20"/>
      <c r="LPZ225" s="18"/>
      <c r="LQA225" s="19"/>
      <c r="LQB225" s="28"/>
      <c r="LQC225" s="32"/>
      <c r="LQD225" s="20"/>
      <c r="LQE225" s="18"/>
      <c r="LQF225" s="19"/>
      <c r="LQG225" s="28"/>
      <c r="LQH225" s="32"/>
      <c r="LQI225" s="20"/>
      <c r="LQJ225" s="18"/>
      <c r="LQK225" s="19"/>
      <c r="LQL225" s="28"/>
      <c r="LQM225" s="32"/>
      <c r="LQN225" s="20"/>
      <c r="LQO225" s="18"/>
      <c r="LQP225" s="19"/>
      <c r="LQQ225" s="28"/>
      <c r="LQR225" s="32"/>
      <c r="LQS225" s="20"/>
      <c r="LQT225" s="18"/>
      <c r="LQU225" s="19"/>
      <c r="LQV225" s="28"/>
      <c r="LQW225" s="32"/>
      <c r="LQX225" s="20"/>
      <c r="LQY225" s="18"/>
      <c r="LQZ225" s="19"/>
      <c r="LRA225" s="28"/>
      <c r="LRB225" s="32"/>
      <c r="LRC225" s="20"/>
      <c r="LRD225" s="18"/>
      <c r="LRE225" s="19"/>
      <c r="LRF225" s="28"/>
      <c r="LRG225" s="32"/>
      <c r="LRH225" s="20"/>
      <c r="LRI225" s="18"/>
      <c r="LRJ225" s="19"/>
      <c r="LRK225" s="28"/>
      <c r="LRL225" s="32"/>
      <c r="LRM225" s="20"/>
      <c r="LRN225" s="18"/>
      <c r="LRO225" s="19"/>
      <c r="LRP225" s="28"/>
      <c r="LRQ225" s="32"/>
      <c r="LRR225" s="20"/>
      <c r="LRS225" s="18"/>
      <c r="LRT225" s="19"/>
      <c r="LRU225" s="28"/>
      <c r="LRV225" s="32"/>
      <c r="LRW225" s="20"/>
      <c r="LRX225" s="18"/>
      <c r="LRY225" s="19"/>
      <c r="LRZ225" s="28"/>
      <c r="LSA225" s="32"/>
      <c r="LSB225" s="20"/>
      <c r="LSC225" s="18"/>
      <c r="LSD225" s="19"/>
      <c r="LSE225" s="28"/>
      <c r="LSF225" s="32"/>
      <c r="LSG225" s="20"/>
      <c r="LSH225" s="18"/>
      <c r="LSI225" s="19"/>
      <c r="LSJ225" s="28"/>
      <c r="LSK225" s="32"/>
      <c r="LSL225" s="20"/>
      <c r="LSM225" s="18"/>
      <c r="LSN225" s="19"/>
      <c r="LSO225" s="28"/>
      <c r="LSP225" s="32"/>
      <c r="LSQ225" s="20"/>
      <c r="LSR225" s="18"/>
      <c r="LSS225" s="19"/>
      <c r="LST225" s="28"/>
      <c r="LSU225" s="32"/>
      <c r="LSV225" s="20"/>
      <c r="LSW225" s="18"/>
      <c r="LSX225" s="19"/>
      <c r="LSY225" s="28"/>
      <c r="LSZ225" s="32"/>
      <c r="LTA225" s="20"/>
      <c r="LTB225" s="18"/>
      <c r="LTC225" s="19"/>
      <c r="LTD225" s="28"/>
      <c r="LTE225" s="32"/>
      <c r="LTF225" s="20"/>
      <c r="LTG225" s="18"/>
      <c r="LTH225" s="19"/>
      <c r="LTI225" s="28"/>
      <c r="LTJ225" s="32"/>
      <c r="LTK225" s="20"/>
      <c r="LTL225" s="18"/>
      <c r="LTM225" s="19"/>
      <c r="LTN225" s="28"/>
      <c r="LTO225" s="32"/>
      <c r="LTP225" s="20"/>
      <c r="LTQ225" s="18"/>
      <c r="LTR225" s="19"/>
      <c r="LTS225" s="28"/>
      <c r="LTT225" s="32"/>
      <c r="LTU225" s="20"/>
      <c r="LTV225" s="18"/>
      <c r="LTW225" s="19"/>
      <c r="LTX225" s="28"/>
      <c r="LTY225" s="32"/>
      <c r="LTZ225" s="20"/>
      <c r="LUA225" s="18"/>
      <c r="LUB225" s="19"/>
      <c r="LUC225" s="28"/>
      <c r="LUD225" s="32"/>
      <c r="LUE225" s="20"/>
      <c r="LUF225" s="18"/>
      <c r="LUG225" s="19"/>
      <c r="LUH225" s="28"/>
      <c r="LUI225" s="32"/>
      <c r="LUJ225" s="20"/>
      <c r="LUK225" s="18"/>
      <c r="LUL225" s="19"/>
      <c r="LUM225" s="28"/>
      <c r="LUN225" s="32"/>
      <c r="LUO225" s="20"/>
      <c r="LUP225" s="18"/>
      <c r="LUQ225" s="19"/>
      <c r="LUR225" s="28"/>
      <c r="LUS225" s="32"/>
      <c r="LUT225" s="20"/>
      <c r="LUU225" s="18"/>
      <c r="LUV225" s="19"/>
      <c r="LUW225" s="28"/>
      <c r="LUX225" s="32"/>
      <c r="LUY225" s="20"/>
      <c r="LUZ225" s="18"/>
      <c r="LVA225" s="19"/>
      <c r="LVB225" s="28"/>
      <c r="LVC225" s="32"/>
      <c r="LVD225" s="20"/>
      <c r="LVE225" s="18"/>
      <c r="LVF225" s="19"/>
      <c r="LVG225" s="28"/>
      <c r="LVH225" s="32"/>
      <c r="LVI225" s="20"/>
      <c r="LVJ225" s="18"/>
      <c r="LVK225" s="19"/>
      <c r="LVL225" s="28"/>
      <c r="LVM225" s="32"/>
      <c r="LVN225" s="20"/>
      <c r="LVO225" s="18"/>
      <c r="LVP225" s="19"/>
      <c r="LVQ225" s="28"/>
      <c r="LVR225" s="32"/>
      <c r="LVS225" s="20"/>
      <c r="LVT225" s="18"/>
      <c r="LVU225" s="19"/>
      <c r="LVV225" s="28"/>
      <c r="LVW225" s="32"/>
      <c r="LVX225" s="20"/>
      <c r="LVY225" s="18"/>
      <c r="LVZ225" s="19"/>
      <c r="LWA225" s="28"/>
      <c r="LWB225" s="32"/>
      <c r="LWC225" s="20"/>
      <c r="LWD225" s="18"/>
      <c r="LWE225" s="19"/>
      <c r="LWF225" s="28"/>
      <c r="LWG225" s="32"/>
      <c r="LWH225" s="20"/>
      <c r="LWI225" s="18"/>
      <c r="LWJ225" s="19"/>
      <c r="LWK225" s="28"/>
      <c r="LWL225" s="32"/>
      <c r="LWM225" s="20"/>
      <c r="LWN225" s="18"/>
      <c r="LWO225" s="19"/>
      <c r="LWP225" s="28"/>
      <c r="LWQ225" s="32"/>
      <c r="LWR225" s="20"/>
      <c r="LWS225" s="18"/>
      <c r="LWT225" s="19"/>
      <c r="LWU225" s="28"/>
      <c r="LWV225" s="32"/>
      <c r="LWW225" s="20"/>
      <c r="LWX225" s="18"/>
      <c r="LWY225" s="19"/>
      <c r="LWZ225" s="28"/>
      <c r="LXA225" s="32"/>
      <c r="LXB225" s="20"/>
      <c r="LXC225" s="18"/>
      <c r="LXD225" s="19"/>
      <c r="LXE225" s="28"/>
      <c r="LXF225" s="32"/>
      <c r="LXG225" s="20"/>
      <c r="LXH225" s="18"/>
      <c r="LXI225" s="19"/>
      <c r="LXJ225" s="28"/>
      <c r="LXK225" s="32"/>
      <c r="LXL225" s="20"/>
      <c r="LXM225" s="18"/>
      <c r="LXN225" s="19"/>
      <c r="LXO225" s="28"/>
      <c r="LXP225" s="32"/>
      <c r="LXQ225" s="20"/>
      <c r="LXR225" s="18"/>
      <c r="LXS225" s="19"/>
      <c r="LXT225" s="28"/>
      <c r="LXU225" s="32"/>
      <c r="LXV225" s="20"/>
      <c r="LXW225" s="18"/>
      <c r="LXX225" s="19"/>
      <c r="LXY225" s="28"/>
      <c r="LXZ225" s="32"/>
      <c r="LYA225" s="20"/>
      <c r="LYB225" s="18"/>
      <c r="LYC225" s="19"/>
      <c r="LYD225" s="28"/>
      <c r="LYE225" s="32"/>
      <c r="LYF225" s="20"/>
      <c r="LYG225" s="18"/>
      <c r="LYH225" s="19"/>
      <c r="LYI225" s="28"/>
      <c r="LYJ225" s="32"/>
      <c r="LYK225" s="20"/>
      <c r="LYL225" s="18"/>
      <c r="LYM225" s="19"/>
      <c r="LYN225" s="28"/>
      <c r="LYO225" s="32"/>
      <c r="LYP225" s="20"/>
      <c r="LYQ225" s="18"/>
      <c r="LYR225" s="19"/>
      <c r="LYS225" s="28"/>
      <c r="LYT225" s="32"/>
      <c r="LYU225" s="20"/>
      <c r="LYV225" s="18"/>
      <c r="LYW225" s="19"/>
      <c r="LYX225" s="28"/>
      <c r="LYY225" s="32"/>
      <c r="LYZ225" s="20"/>
      <c r="LZA225" s="18"/>
      <c r="LZB225" s="19"/>
      <c r="LZC225" s="28"/>
      <c r="LZD225" s="32"/>
      <c r="LZE225" s="20"/>
      <c r="LZF225" s="18"/>
      <c r="LZG225" s="19"/>
      <c r="LZH225" s="28"/>
      <c r="LZI225" s="32"/>
      <c r="LZJ225" s="20"/>
      <c r="LZK225" s="18"/>
      <c r="LZL225" s="19"/>
      <c r="LZM225" s="28"/>
      <c r="LZN225" s="32"/>
      <c r="LZO225" s="20"/>
      <c r="LZP225" s="18"/>
      <c r="LZQ225" s="19"/>
      <c r="LZR225" s="28"/>
      <c r="LZS225" s="32"/>
      <c r="LZT225" s="20"/>
      <c r="LZU225" s="18"/>
      <c r="LZV225" s="19"/>
      <c r="LZW225" s="28"/>
      <c r="LZX225" s="32"/>
      <c r="LZY225" s="20"/>
      <c r="LZZ225" s="18"/>
      <c r="MAA225" s="19"/>
      <c r="MAB225" s="28"/>
      <c r="MAC225" s="32"/>
      <c r="MAD225" s="20"/>
      <c r="MAE225" s="18"/>
      <c r="MAF225" s="19"/>
      <c r="MAG225" s="28"/>
      <c r="MAH225" s="32"/>
      <c r="MAI225" s="20"/>
      <c r="MAJ225" s="18"/>
      <c r="MAK225" s="19"/>
      <c r="MAL225" s="28"/>
      <c r="MAM225" s="32"/>
      <c r="MAN225" s="20"/>
      <c r="MAO225" s="18"/>
      <c r="MAP225" s="19"/>
      <c r="MAQ225" s="28"/>
      <c r="MAR225" s="32"/>
      <c r="MAS225" s="20"/>
      <c r="MAT225" s="18"/>
      <c r="MAU225" s="19"/>
      <c r="MAV225" s="28"/>
      <c r="MAW225" s="32"/>
      <c r="MAX225" s="20"/>
      <c r="MAY225" s="18"/>
      <c r="MAZ225" s="19"/>
      <c r="MBA225" s="28"/>
      <c r="MBB225" s="32"/>
      <c r="MBC225" s="20"/>
      <c r="MBD225" s="18"/>
      <c r="MBE225" s="19"/>
      <c r="MBF225" s="28"/>
      <c r="MBG225" s="32"/>
      <c r="MBH225" s="20"/>
      <c r="MBI225" s="18"/>
      <c r="MBJ225" s="19"/>
      <c r="MBK225" s="28"/>
      <c r="MBL225" s="32"/>
      <c r="MBM225" s="20"/>
      <c r="MBN225" s="18"/>
      <c r="MBO225" s="19"/>
      <c r="MBP225" s="28"/>
      <c r="MBQ225" s="32"/>
      <c r="MBR225" s="20"/>
      <c r="MBS225" s="18"/>
      <c r="MBT225" s="19"/>
      <c r="MBU225" s="28"/>
      <c r="MBV225" s="32"/>
      <c r="MBW225" s="20"/>
      <c r="MBX225" s="18"/>
      <c r="MBY225" s="19"/>
      <c r="MBZ225" s="28"/>
      <c r="MCA225" s="32"/>
      <c r="MCB225" s="20"/>
      <c r="MCC225" s="18"/>
      <c r="MCD225" s="19"/>
      <c r="MCE225" s="28"/>
      <c r="MCF225" s="32"/>
      <c r="MCG225" s="20"/>
      <c r="MCH225" s="18"/>
      <c r="MCI225" s="19"/>
      <c r="MCJ225" s="28"/>
      <c r="MCK225" s="32"/>
      <c r="MCL225" s="20"/>
      <c r="MCM225" s="18"/>
      <c r="MCN225" s="19"/>
      <c r="MCO225" s="28"/>
      <c r="MCP225" s="32"/>
      <c r="MCQ225" s="20"/>
      <c r="MCR225" s="18"/>
      <c r="MCS225" s="19"/>
      <c r="MCT225" s="28"/>
      <c r="MCU225" s="32"/>
      <c r="MCV225" s="20"/>
      <c r="MCW225" s="18"/>
      <c r="MCX225" s="19"/>
      <c r="MCY225" s="28"/>
      <c r="MCZ225" s="32"/>
      <c r="MDA225" s="20"/>
      <c r="MDB225" s="18"/>
      <c r="MDC225" s="19"/>
      <c r="MDD225" s="28"/>
      <c r="MDE225" s="32"/>
      <c r="MDF225" s="20"/>
      <c r="MDG225" s="18"/>
      <c r="MDH225" s="19"/>
      <c r="MDI225" s="28"/>
      <c r="MDJ225" s="32"/>
      <c r="MDK225" s="20"/>
      <c r="MDL225" s="18"/>
      <c r="MDM225" s="19"/>
      <c r="MDN225" s="28"/>
      <c r="MDO225" s="32"/>
      <c r="MDP225" s="20"/>
      <c r="MDQ225" s="18"/>
      <c r="MDR225" s="19"/>
      <c r="MDS225" s="28"/>
      <c r="MDT225" s="32"/>
      <c r="MDU225" s="20"/>
      <c r="MDV225" s="18"/>
      <c r="MDW225" s="19"/>
      <c r="MDX225" s="28"/>
      <c r="MDY225" s="32"/>
      <c r="MDZ225" s="20"/>
      <c r="MEA225" s="18"/>
      <c r="MEB225" s="19"/>
      <c r="MEC225" s="28"/>
      <c r="MED225" s="32"/>
      <c r="MEE225" s="20"/>
      <c r="MEF225" s="18"/>
      <c r="MEG225" s="19"/>
      <c r="MEH225" s="28"/>
      <c r="MEI225" s="32"/>
      <c r="MEJ225" s="20"/>
      <c r="MEK225" s="18"/>
      <c r="MEL225" s="19"/>
      <c r="MEM225" s="28"/>
      <c r="MEN225" s="32"/>
      <c r="MEO225" s="20"/>
      <c r="MEP225" s="18"/>
      <c r="MEQ225" s="19"/>
      <c r="MER225" s="28"/>
      <c r="MES225" s="32"/>
      <c r="MET225" s="20"/>
      <c r="MEU225" s="18"/>
      <c r="MEV225" s="19"/>
      <c r="MEW225" s="28"/>
      <c r="MEX225" s="32"/>
      <c r="MEY225" s="20"/>
      <c r="MEZ225" s="18"/>
      <c r="MFA225" s="19"/>
      <c r="MFB225" s="28"/>
      <c r="MFC225" s="32"/>
      <c r="MFD225" s="20"/>
      <c r="MFE225" s="18"/>
      <c r="MFF225" s="19"/>
      <c r="MFG225" s="28"/>
      <c r="MFH225" s="32"/>
      <c r="MFI225" s="20"/>
      <c r="MFJ225" s="18"/>
      <c r="MFK225" s="19"/>
      <c r="MFL225" s="28"/>
      <c r="MFM225" s="32"/>
      <c r="MFN225" s="20"/>
      <c r="MFO225" s="18"/>
      <c r="MFP225" s="19"/>
      <c r="MFQ225" s="28"/>
      <c r="MFR225" s="32"/>
      <c r="MFS225" s="20"/>
      <c r="MFT225" s="18"/>
      <c r="MFU225" s="19"/>
      <c r="MFV225" s="28"/>
      <c r="MFW225" s="32"/>
      <c r="MFX225" s="20"/>
      <c r="MFY225" s="18"/>
      <c r="MFZ225" s="19"/>
      <c r="MGA225" s="28"/>
      <c r="MGB225" s="32"/>
      <c r="MGC225" s="20"/>
      <c r="MGD225" s="18"/>
      <c r="MGE225" s="19"/>
      <c r="MGF225" s="28"/>
      <c r="MGG225" s="32"/>
      <c r="MGH225" s="20"/>
      <c r="MGI225" s="18"/>
      <c r="MGJ225" s="19"/>
      <c r="MGK225" s="28"/>
      <c r="MGL225" s="32"/>
      <c r="MGM225" s="20"/>
      <c r="MGN225" s="18"/>
      <c r="MGO225" s="19"/>
      <c r="MGP225" s="28"/>
      <c r="MGQ225" s="32"/>
      <c r="MGR225" s="20"/>
      <c r="MGS225" s="18"/>
      <c r="MGT225" s="19"/>
      <c r="MGU225" s="28"/>
      <c r="MGV225" s="32"/>
      <c r="MGW225" s="20"/>
      <c r="MGX225" s="18"/>
      <c r="MGY225" s="19"/>
      <c r="MGZ225" s="28"/>
      <c r="MHA225" s="32"/>
      <c r="MHB225" s="20"/>
      <c r="MHC225" s="18"/>
      <c r="MHD225" s="19"/>
      <c r="MHE225" s="28"/>
      <c r="MHF225" s="32"/>
      <c r="MHG225" s="20"/>
      <c r="MHH225" s="18"/>
      <c r="MHI225" s="19"/>
      <c r="MHJ225" s="28"/>
      <c r="MHK225" s="32"/>
      <c r="MHL225" s="20"/>
      <c r="MHM225" s="18"/>
      <c r="MHN225" s="19"/>
      <c r="MHO225" s="28"/>
      <c r="MHP225" s="32"/>
      <c r="MHQ225" s="20"/>
      <c r="MHR225" s="18"/>
      <c r="MHS225" s="19"/>
      <c r="MHT225" s="28"/>
      <c r="MHU225" s="32"/>
      <c r="MHV225" s="20"/>
      <c r="MHW225" s="18"/>
      <c r="MHX225" s="19"/>
      <c r="MHY225" s="28"/>
      <c r="MHZ225" s="32"/>
      <c r="MIA225" s="20"/>
      <c r="MIB225" s="18"/>
      <c r="MIC225" s="19"/>
      <c r="MID225" s="28"/>
      <c r="MIE225" s="32"/>
      <c r="MIF225" s="20"/>
      <c r="MIG225" s="18"/>
      <c r="MIH225" s="19"/>
      <c r="MII225" s="28"/>
      <c r="MIJ225" s="32"/>
      <c r="MIK225" s="20"/>
      <c r="MIL225" s="18"/>
      <c r="MIM225" s="19"/>
      <c r="MIN225" s="28"/>
      <c r="MIO225" s="32"/>
      <c r="MIP225" s="20"/>
      <c r="MIQ225" s="18"/>
      <c r="MIR225" s="19"/>
      <c r="MIS225" s="28"/>
      <c r="MIT225" s="32"/>
      <c r="MIU225" s="20"/>
      <c r="MIV225" s="18"/>
      <c r="MIW225" s="19"/>
      <c r="MIX225" s="28"/>
      <c r="MIY225" s="32"/>
      <c r="MIZ225" s="20"/>
      <c r="MJA225" s="18"/>
      <c r="MJB225" s="19"/>
      <c r="MJC225" s="28"/>
      <c r="MJD225" s="32"/>
      <c r="MJE225" s="20"/>
      <c r="MJF225" s="18"/>
      <c r="MJG225" s="19"/>
      <c r="MJH225" s="28"/>
      <c r="MJI225" s="32"/>
      <c r="MJJ225" s="20"/>
      <c r="MJK225" s="18"/>
      <c r="MJL225" s="19"/>
      <c r="MJM225" s="28"/>
      <c r="MJN225" s="32"/>
      <c r="MJO225" s="20"/>
      <c r="MJP225" s="18"/>
      <c r="MJQ225" s="19"/>
      <c r="MJR225" s="28"/>
      <c r="MJS225" s="32"/>
      <c r="MJT225" s="20"/>
      <c r="MJU225" s="18"/>
      <c r="MJV225" s="19"/>
      <c r="MJW225" s="28"/>
      <c r="MJX225" s="32"/>
      <c r="MJY225" s="20"/>
      <c r="MJZ225" s="18"/>
      <c r="MKA225" s="19"/>
      <c r="MKB225" s="28"/>
      <c r="MKC225" s="32"/>
      <c r="MKD225" s="20"/>
      <c r="MKE225" s="18"/>
      <c r="MKF225" s="19"/>
      <c r="MKG225" s="28"/>
      <c r="MKH225" s="32"/>
      <c r="MKI225" s="20"/>
      <c r="MKJ225" s="18"/>
      <c r="MKK225" s="19"/>
      <c r="MKL225" s="28"/>
      <c r="MKM225" s="32"/>
      <c r="MKN225" s="20"/>
      <c r="MKO225" s="18"/>
      <c r="MKP225" s="19"/>
      <c r="MKQ225" s="28"/>
      <c r="MKR225" s="32"/>
      <c r="MKS225" s="20"/>
      <c r="MKT225" s="18"/>
      <c r="MKU225" s="19"/>
      <c r="MKV225" s="28"/>
      <c r="MKW225" s="32"/>
      <c r="MKX225" s="20"/>
      <c r="MKY225" s="18"/>
      <c r="MKZ225" s="19"/>
      <c r="MLA225" s="28"/>
      <c r="MLB225" s="32"/>
      <c r="MLC225" s="20"/>
      <c r="MLD225" s="18"/>
      <c r="MLE225" s="19"/>
      <c r="MLF225" s="28"/>
      <c r="MLG225" s="32"/>
      <c r="MLH225" s="20"/>
      <c r="MLI225" s="18"/>
      <c r="MLJ225" s="19"/>
      <c r="MLK225" s="28"/>
      <c r="MLL225" s="32"/>
      <c r="MLM225" s="20"/>
      <c r="MLN225" s="18"/>
      <c r="MLO225" s="19"/>
      <c r="MLP225" s="28"/>
      <c r="MLQ225" s="32"/>
      <c r="MLR225" s="20"/>
      <c r="MLS225" s="18"/>
      <c r="MLT225" s="19"/>
      <c r="MLU225" s="28"/>
      <c r="MLV225" s="32"/>
      <c r="MLW225" s="20"/>
      <c r="MLX225" s="18"/>
      <c r="MLY225" s="19"/>
      <c r="MLZ225" s="28"/>
      <c r="MMA225" s="32"/>
      <c r="MMB225" s="20"/>
      <c r="MMC225" s="18"/>
      <c r="MMD225" s="19"/>
      <c r="MME225" s="28"/>
      <c r="MMF225" s="32"/>
      <c r="MMG225" s="20"/>
      <c r="MMH225" s="18"/>
      <c r="MMI225" s="19"/>
      <c r="MMJ225" s="28"/>
      <c r="MMK225" s="32"/>
      <c r="MML225" s="20"/>
      <c r="MMM225" s="18"/>
      <c r="MMN225" s="19"/>
      <c r="MMO225" s="28"/>
      <c r="MMP225" s="32"/>
      <c r="MMQ225" s="20"/>
      <c r="MMR225" s="18"/>
      <c r="MMS225" s="19"/>
      <c r="MMT225" s="28"/>
      <c r="MMU225" s="32"/>
      <c r="MMV225" s="20"/>
      <c r="MMW225" s="18"/>
      <c r="MMX225" s="19"/>
      <c r="MMY225" s="28"/>
      <c r="MMZ225" s="32"/>
      <c r="MNA225" s="20"/>
      <c r="MNB225" s="18"/>
      <c r="MNC225" s="19"/>
      <c r="MND225" s="28"/>
      <c r="MNE225" s="32"/>
      <c r="MNF225" s="20"/>
      <c r="MNG225" s="18"/>
      <c r="MNH225" s="19"/>
      <c r="MNI225" s="28"/>
      <c r="MNJ225" s="32"/>
      <c r="MNK225" s="20"/>
      <c r="MNL225" s="18"/>
      <c r="MNM225" s="19"/>
      <c r="MNN225" s="28"/>
      <c r="MNO225" s="32"/>
      <c r="MNP225" s="20"/>
      <c r="MNQ225" s="18"/>
      <c r="MNR225" s="19"/>
      <c r="MNS225" s="28"/>
      <c r="MNT225" s="32"/>
      <c r="MNU225" s="20"/>
      <c r="MNV225" s="18"/>
      <c r="MNW225" s="19"/>
      <c r="MNX225" s="28"/>
      <c r="MNY225" s="32"/>
      <c r="MNZ225" s="20"/>
      <c r="MOA225" s="18"/>
      <c r="MOB225" s="19"/>
      <c r="MOC225" s="28"/>
      <c r="MOD225" s="32"/>
      <c r="MOE225" s="20"/>
      <c r="MOF225" s="18"/>
      <c r="MOG225" s="19"/>
      <c r="MOH225" s="28"/>
      <c r="MOI225" s="32"/>
      <c r="MOJ225" s="20"/>
      <c r="MOK225" s="18"/>
      <c r="MOL225" s="19"/>
      <c r="MOM225" s="28"/>
      <c r="MON225" s="32"/>
      <c r="MOO225" s="20"/>
      <c r="MOP225" s="18"/>
      <c r="MOQ225" s="19"/>
      <c r="MOR225" s="28"/>
      <c r="MOS225" s="32"/>
      <c r="MOT225" s="20"/>
      <c r="MOU225" s="18"/>
      <c r="MOV225" s="19"/>
      <c r="MOW225" s="28"/>
      <c r="MOX225" s="32"/>
      <c r="MOY225" s="20"/>
      <c r="MOZ225" s="18"/>
      <c r="MPA225" s="19"/>
      <c r="MPB225" s="28"/>
      <c r="MPC225" s="32"/>
      <c r="MPD225" s="20"/>
      <c r="MPE225" s="18"/>
      <c r="MPF225" s="19"/>
      <c r="MPG225" s="28"/>
      <c r="MPH225" s="32"/>
      <c r="MPI225" s="20"/>
      <c r="MPJ225" s="18"/>
      <c r="MPK225" s="19"/>
      <c r="MPL225" s="28"/>
      <c r="MPM225" s="32"/>
      <c r="MPN225" s="20"/>
      <c r="MPO225" s="18"/>
      <c r="MPP225" s="19"/>
      <c r="MPQ225" s="28"/>
      <c r="MPR225" s="32"/>
      <c r="MPS225" s="20"/>
      <c r="MPT225" s="18"/>
      <c r="MPU225" s="19"/>
      <c r="MPV225" s="28"/>
      <c r="MPW225" s="32"/>
      <c r="MPX225" s="20"/>
      <c r="MPY225" s="18"/>
      <c r="MPZ225" s="19"/>
      <c r="MQA225" s="28"/>
      <c r="MQB225" s="32"/>
      <c r="MQC225" s="20"/>
      <c r="MQD225" s="18"/>
      <c r="MQE225" s="19"/>
      <c r="MQF225" s="28"/>
      <c r="MQG225" s="32"/>
      <c r="MQH225" s="20"/>
      <c r="MQI225" s="18"/>
      <c r="MQJ225" s="19"/>
      <c r="MQK225" s="28"/>
      <c r="MQL225" s="32"/>
      <c r="MQM225" s="20"/>
      <c r="MQN225" s="18"/>
      <c r="MQO225" s="19"/>
      <c r="MQP225" s="28"/>
      <c r="MQQ225" s="32"/>
      <c r="MQR225" s="20"/>
      <c r="MQS225" s="18"/>
      <c r="MQT225" s="19"/>
      <c r="MQU225" s="28"/>
      <c r="MQV225" s="32"/>
      <c r="MQW225" s="20"/>
      <c r="MQX225" s="18"/>
      <c r="MQY225" s="19"/>
      <c r="MQZ225" s="28"/>
      <c r="MRA225" s="32"/>
      <c r="MRB225" s="20"/>
      <c r="MRC225" s="18"/>
      <c r="MRD225" s="19"/>
      <c r="MRE225" s="28"/>
      <c r="MRF225" s="32"/>
      <c r="MRG225" s="20"/>
      <c r="MRH225" s="18"/>
      <c r="MRI225" s="19"/>
      <c r="MRJ225" s="28"/>
      <c r="MRK225" s="32"/>
      <c r="MRL225" s="20"/>
      <c r="MRM225" s="18"/>
      <c r="MRN225" s="19"/>
      <c r="MRO225" s="28"/>
      <c r="MRP225" s="32"/>
      <c r="MRQ225" s="20"/>
      <c r="MRR225" s="18"/>
      <c r="MRS225" s="19"/>
      <c r="MRT225" s="28"/>
      <c r="MRU225" s="32"/>
      <c r="MRV225" s="20"/>
      <c r="MRW225" s="18"/>
      <c r="MRX225" s="19"/>
      <c r="MRY225" s="28"/>
      <c r="MRZ225" s="32"/>
      <c r="MSA225" s="20"/>
      <c r="MSB225" s="18"/>
      <c r="MSC225" s="19"/>
      <c r="MSD225" s="28"/>
      <c r="MSE225" s="32"/>
      <c r="MSF225" s="20"/>
      <c r="MSG225" s="18"/>
      <c r="MSH225" s="19"/>
      <c r="MSI225" s="28"/>
      <c r="MSJ225" s="32"/>
      <c r="MSK225" s="20"/>
      <c r="MSL225" s="18"/>
      <c r="MSM225" s="19"/>
      <c r="MSN225" s="28"/>
      <c r="MSO225" s="32"/>
      <c r="MSP225" s="20"/>
      <c r="MSQ225" s="18"/>
      <c r="MSR225" s="19"/>
      <c r="MSS225" s="28"/>
      <c r="MST225" s="32"/>
      <c r="MSU225" s="20"/>
      <c r="MSV225" s="18"/>
      <c r="MSW225" s="19"/>
      <c r="MSX225" s="28"/>
      <c r="MSY225" s="32"/>
      <c r="MSZ225" s="20"/>
      <c r="MTA225" s="18"/>
      <c r="MTB225" s="19"/>
      <c r="MTC225" s="28"/>
      <c r="MTD225" s="32"/>
      <c r="MTE225" s="20"/>
      <c r="MTF225" s="18"/>
      <c r="MTG225" s="19"/>
      <c r="MTH225" s="28"/>
      <c r="MTI225" s="32"/>
      <c r="MTJ225" s="20"/>
      <c r="MTK225" s="18"/>
      <c r="MTL225" s="19"/>
      <c r="MTM225" s="28"/>
      <c r="MTN225" s="32"/>
      <c r="MTO225" s="20"/>
      <c r="MTP225" s="18"/>
      <c r="MTQ225" s="19"/>
      <c r="MTR225" s="28"/>
      <c r="MTS225" s="32"/>
      <c r="MTT225" s="20"/>
      <c r="MTU225" s="18"/>
      <c r="MTV225" s="19"/>
      <c r="MTW225" s="28"/>
      <c r="MTX225" s="32"/>
      <c r="MTY225" s="20"/>
      <c r="MTZ225" s="18"/>
      <c r="MUA225" s="19"/>
      <c r="MUB225" s="28"/>
      <c r="MUC225" s="32"/>
      <c r="MUD225" s="20"/>
      <c r="MUE225" s="18"/>
      <c r="MUF225" s="19"/>
      <c r="MUG225" s="28"/>
      <c r="MUH225" s="32"/>
      <c r="MUI225" s="20"/>
      <c r="MUJ225" s="18"/>
      <c r="MUK225" s="19"/>
      <c r="MUL225" s="28"/>
      <c r="MUM225" s="32"/>
      <c r="MUN225" s="20"/>
      <c r="MUO225" s="18"/>
      <c r="MUP225" s="19"/>
      <c r="MUQ225" s="28"/>
      <c r="MUR225" s="32"/>
      <c r="MUS225" s="20"/>
      <c r="MUT225" s="18"/>
      <c r="MUU225" s="19"/>
      <c r="MUV225" s="28"/>
      <c r="MUW225" s="32"/>
      <c r="MUX225" s="20"/>
      <c r="MUY225" s="18"/>
      <c r="MUZ225" s="19"/>
      <c r="MVA225" s="28"/>
      <c r="MVB225" s="32"/>
      <c r="MVC225" s="20"/>
      <c r="MVD225" s="18"/>
      <c r="MVE225" s="19"/>
      <c r="MVF225" s="28"/>
      <c r="MVG225" s="32"/>
      <c r="MVH225" s="20"/>
      <c r="MVI225" s="18"/>
      <c r="MVJ225" s="19"/>
      <c r="MVK225" s="28"/>
      <c r="MVL225" s="32"/>
      <c r="MVM225" s="20"/>
      <c r="MVN225" s="18"/>
      <c r="MVO225" s="19"/>
      <c r="MVP225" s="28"/>
      <c r="MVQ225" s="32"/>
      <c r="MVR225" s="20"/>
      <c r="MVS225" s="18"/>
      <c r="MVT225" s="19"/>
      <c r="MVU225" s="28"/>
      <c r="MVV225" s="32"/>
      <c r="MVW225" s="20"/>
      <c r="MVX225" s="18"/>
      <c r="MVY225" s="19"/>
      <c r="MVZ225" s="28"/>
      <c r="MWA225" s="32"/>
      <c r="MWB225" s="20"/>
      <c r="MWC225" s="18"/>
      <c r="MWD225" s="19"/>
      <c r="MWE225" s="28"/>
      <c r="MWF225" s="32"/>
      <c r="MWG225" s="20"/>
      <c r="MWH225" s="18"/>
      <c r="MWI225" s="19"/>
      <c r="MWJ225" s="28"/>
      <c r="MWK225" s="32"/>
      <c r="MWL225" s="20"/>
      <c r="MWM225" s="18"/>
      <c r="MWN225" s="19"/>
      <c r="MWO225" s="28"/>
      <c r="MWP225" s="32"/>
      <c r="MWQ225" s="20"/>
      <c r="MWR225" s="18"/>
      <c r="MWS225" s="19"/>
      <c r="MWT225" s="28"/>
      <c r="MWU225" s="32"/>
      <c r="MWV225" s="20"/>
      <c r="MWW225" s="18"/>
      <c r="MWX225" s="19"/>
      <c r="MWY225" s="28"/>
      <c r="MWZ225" s="32"/>
      <c r="MXA225" s="20"/>
      <c r="MXB225" s="18"/>
      <c r="MXC225" s="19"/>
      <c r="MXD225" s="28"/>
      <c r="MXE225" s="32"/>
      <c r="MXF225" s="20"/>
      <c r="MXG225" s="18"/>
      <c r="MXH225" s="19"/>
      <c r="MXI225" s="28"/>
      <c r="MXJ225" s="32"/>
      <c r="MXK225" s="20"/>
      <c r="MXL225" s="18"/>
      <c r="MXM225" s="19"/>
      <c r="MXN225" s="28"/>
      <c r="MXO225" s="32"/>
      <c r="MXP225" s="20"/>
      <c r="MXQ225" s="18"/>
      <c r="MXR225" s="19"/>
      <c r="MXS225" s="28"/>
      <c r="MXT225" s="32"/>
      <c r="MXU225" s="20"/>
      <c r="MXV225" s="18"/>
      <c r="MXW225" s="19"/>
      <c r="MXX225" s="28"/>
      <c r="MXY225" s="32"/>
      <c r="MXZ225" s="20"/>
      <c r="MYA225" s="18"/>
      <c r="MYB225" s="19"/>
      <c r="MYC225" s="28"/>
      <c r="MYD225" s="32"/>
      <c r="MYE225" s="20"/>
      <c r="MYF225" s="18"/>
      <c r="MYG225" s="19"/>
      <c r="MYH225" s="28"/>
      <c r="MYI225" s="32"/>
      <c r="MYJ225" s="20"/>
      <c r="MYK225" s="18"/>
      <c r="MYL225" s="19"/>
      <c r="MYM225" s="28"/>
      <c r="MYN225" s="32"/>
      <c r="MYO225" s="20"/>
      <c r="MYP225" s="18"/>
      <c r="MYQ225" s="19"/>
      <c r="MYR225" s="28"/>
      <c r="MYS225" s="32"/>
      <c r="MYT225" s="20"/>
      <c r="MYU225" s="18"/>
      <c r="MYV225" s="19"/>
      <c r="MYW225" s="28"/>
      <c r="MYX225" s="32"/>
      <c r="MYY225" s="20"/>
      <c r="MYZ225" s="18"/>
      <c r="MZA225" s="19"/>
      <c r="MZB225" s="28"/>
      <c r="MZC225" s="32"/>
      <c r="MZD225" s="20"/>
      <c r="MZE225" s="18"/>
      <c r="MZF225" s="19"/>
      <c r="MZG225" s="28"/>
      <c r="MZH225" s="32"/>
      <c r="MZI225" s="20"/>
      <c r="MZJ225" s="18"/>
      <c r="MZK225" s="19"/>
      <c r="MZL225" s="28"/>
      <c r="MZM225" s="32"/>
      <c r="MZN225" s="20"/>
      <c r="MZO225" s="18"/>
      <c r="MZP225" s="19"/>
      <c r="MZQ225" s="28"/>
      <c r="MZR225" s="32"/>
      <c r="MZS225" s="20"/>
      <c r="MZT225" s="18"/>
      <c r="MZU225" s="19"/>
      <c r="MZV225" s="28"/>
      <c r="MZW225" s="32"/>
      <c r="MZX225" s="20"/>
      <c r="MZY225" s="18"/>
      <c r="MZZ225" s="19"/>
      <c r="NAA225" s="28"/>
      <c r="NAB225" s="32"/>
      <c r="NAC225" s="20"/>
      <c r="NAD225" s="18"/>
      <c r="NAE225" s="19"/>
      <c r="NAF225" s="28"/>
      <c r="NAG225" s="32"/>
      <c r="NAH225" s="20"/>
      <c r="NAI225" s="18"/>
      <c r="NAJ225" s="19"/>
      <c r="NAK225" s="28"/>
      <c r="NAL225" s="32"/>
      <c r="NAM225" s="20"/>
      <c r="NAN225" s="18"/>
      <c r="NAO225" s="19"/>
      <c r="NAP225" s="28"/>
      <c r="NAQ225" s="32"/>
      <c r="NAR225" s="20"/>
      <c r="NAS225" s="18"/>
      <c r="NAT225" s="19"/>
      <c r="NAU225" s="28"/>
      <c r="NAV225" s="32"/>
      <c r="NAW225" s="20"/>
      <c r="NAX225" s="18"/>
      <c r="NAY225" s="19"/>
      <c r="NAZ225" s="28"/>
      <c r="NBA225" s="32"/>
      <c r="NBB225" s="20"/>
      <c r="NBC225" s="18"/>
      <c r="NBD225" s="19"/>
      <c r="NBE225" s="28"/>
      <c r="NBF225" s="32"/>
      <c r="NBG225" s="20"/>
      <c r="NBH225" s="18"/>
      <c r="NBI225" s="19"/>
      <c r="NBJ225" s="28"/>
      <c r="NBK225" s="32"/>
      <c r="NBL225" s="20"/>
      <c r="NBM225" s="18"/>
      <c r="NBN225" s="19"/>
      <c r="NBO225" s="28"/>
      <c r="NBP225" s="32"/>
      <c r="NBQ225" s="20"/>
      <c r="NBR225" s="18"/>
      <c r="NBS225" s="19"/>
      <c r="NBT225" s="28"/>
      <c r="NBU225" s="32"/>
      <c r="NBV225" s="20"/>
      <c r="NBW225" s="18"/>
      <c r="NBX225" s="19"/>
      <c r="NBY225" s="28"/>
      <c r="NBZ225" s="32"/>
      <c r="NCA225" s="20"/>
      <c r="NCB225" s="18"/>
      <c r="NCC225" s="19"/>
      <c r="NCD225" s="28"/>
      <c r="NCE225" s="32"/>
      <c r="NCF225" s="20"/>
      <c r="NCG225" s="18"/>
      <c r="NCH225" s="19"/>
      <c r="NCI225" s="28"/>
      <c r="NCJ225" s="32"/>
      <c r="NCK225" s="20"/>
      <c r="NCL225" s="18"/>
      <c r="NCM225" s="19"/>
      <c r="NCN225" s="28"/>
      <c r="NCO225" s="32"/>
      <c r="NCP225" s="20"/>
      <c r="NCQ225" s="18"/>
      <c r="NCR225" s="19"/>
      <c r="NCS225" s="28"/>
      <c r="NCT225" s="32"/>
      <c r="NCU225" s="20"/>
      <c r="NCV225" s="18"/>
      <c r="NCW225" s="19"/>
      <c r="NCX225" s="28"/>
      <c r="NCY225" s="32"/>
      <c r="NCZ225" s="20"/>
      <c r="NDA225" s="18"/>
      <c r="NDB225" s="19"/>
      <c r="NDC225" s="28"/>
      <c r="NDD225" s="32"/>
      <c r="NDE225" s="20"/>
      <c r="NDF225" s="18"/>
      <c r="NDG225" s="19"/>
      <c r="NDH225" s="28"/>
      <c r="NDI225" s="32"/>
      <c r="NDJ225" s="20"/>
      <c r="NDK225" s="18"/>
      <c r="NDL225" s="19"/>
      <c r="NDM225" s="28"/>
      <c r="NDN225" s="32"/>
      <c r="NDO225" s="20"/>
      <c r="NDP225" s="18"/>
      <c r="NDQ225" s="19"/>
      <c r="NDR225" s="28"/>
      <c r="NDS225" s="32"/>
      <c r="NDT225" s="20"/>
      <c r="NDU225" s="18"/>
      <c r="NDV225" s="19"/>
      <c r="NDW225" s="28"/>
      <c r="NDX225" s="32"/>
      <c r="NDY225" s="20"/>
      <c r="NDZ225" s="18"/>
      <c r="NEA225" s="19"/>
      <c r="NEB225" s="28"/>
      <c r="NEC225" s="32"/>
      <c r="NED225" s="20"/>
      <c r="NEE225" s="18"/>
      <c r="NEF225" s="19"/>
      <c r="NEG225" s="28"/>
      <c r="NEH225" s="32"/>
      <c r="NEI225" s="20"/>
      <c r="NEJ225" s="18"/>
      <c r="NEK225" s="19"/>
      <c r="NEL225" s="28"/>
      <c r="NEM225" s="32"/>
      <c r="NEN225" s="20"/>
      <c r="NEO225" s="18"/>
      <c r="NEP225" s="19"/>
      <c r="NEQ225" s="28"/>
      <c r="NER225" s="32"/>
      <c r="NES225" s="20"/>
      <c r="NET225" s="18"/>
      <c r="NEU225" s="19"/>
      <c r="NEV225" s="28"/>
      <c r="NEW225" s="32"/>
      <c r="NEX225" s="20"/>
      <c r="NEY225" s="18"/>
      <c r="NEZ225" s="19"/>
      <c r="NFA225" s="28"/>
      <c r="NFB225" s="32"/>
      <c r="NFC225" s="20"/>
      <c r="NFD225" s="18"/>
      <c r="NFE225" s="19"/>
      <c r="NFF225" s="28"/>
      <c r="NFG225" s="32"/>
      <c r="NFH225" s="20"/>
      <c r="NFI225" s="18"/>
      <c r="NFJ225" s="19"/>
      <c r="NFK225" s="28"/>
      <c r="NFL225" s="32"/>
      <c r="NFM225" s="20"/>
      <c r="NFN225" s="18"/>
      <c r="NFO225" s="19"/>
      <c r="NFP225" s="28"/>
      <c r="NFQ225" s="32"/>
      <c r="NFR225" s="20"/>
      <c r="NFS225" s="18"/>
      <c r="NFT225" s="19"/>
      <c r="NFU225" s="28"/>
      <c r="NFV225" s="32"/>
      <c r="NFW225" s="20"/>
      <c r="NFX225" s="18"/>
      <c r="NFY225" s="19"/>
      <c r="NFZ225" s="28"/>
      <c r="NGA225" s="32"/>
      <c r="NGB225" s="20"/>
      <c r="NGC225" s="18"/>
      <c r="NGD225" s="19"/>
      <c r="NGE225" s="28"/>
      <c r="NGF225" s="32"/>
      <c r="NGG225" s="20"/>
      <c r="NGH225" s="18"/>
      <c r="NGI225" s="19"/>
      <c r="NGJ225" s="28"/>
      <c r="NGK225" s="32"/>
      <c r="NGL225" s="20"/>
      <c r="NGM225" s="18"/>
      <c r="NGN225" s="19"/>
      <c r="NGO225" s="28"/>
      <c r="NGP225" s="32"/>
      <c r="NGQ225" s="20"/>
      <c r="NGR225" s="18"/>
      <c r="NGS225" s="19"/>
      <c r="NGT225" s="28"/>
      <c r="NGU225" s="32"/>
      <c r="NGV225" s="20"/>
      <c r="NGW225" s="18"/>
      <c r="NGX225" s="19"/>
      <c r="NGY225" s="28"/>
      <c r="NGZ225" s="32"/>
      <c r="NHA225" s="20"/>
      <c r="NHB225" s="18"/>
      <c r="NHC225" s="19"/>
      <c r="NHD225" s="28"/>
      <c r="NHE225" s="32"/>
      <c r="NHF225" s="20"/>
      <c r="NHG225" s="18"/>
      <c r="NHH225" s="19"/>
      <c r="NHI225" s="28"/>
      <c r="NHJ225" s="32"/>
      <c r="NHK225" s="20"/>
      <c r="NHL225" s="18"/>
      <c r="NHM225" s="19"/>
      <c r="NHN225" s="28"/>
      <c r="NHO225" s="32"/>
      <c r="NHP225" s="20"/>
      <c r="NHQ225" s="18"/>
      <c r="NHR225" s="19"/>
      <c r="NHS225" s="28"/>
      <c r="NHT225" s="32"/>
      <c r="NHU225" s="20"/>
      <c r="NHV225" s="18"/>
      <c r="NHW225" s="19"/>
      <c r="NHX225" s="28"/>
      <c r="NHY225" s="32"/>
      <c r="NHZ225" s="20"/>
      <c r="NIA225" s="18"/>
      <c r="NIB225" s="19"/>
      <c r="NIC225" s="28"/>
      <c r="NID225" s="32"/>
      <c r="NIE225" s="20"/>
      <c r="NIF225" s="18"/>
      <c r="NIG225" s="19"/>
      <c r="NIH225" s="28"/>
      <c r="NII225" s="32"/>
      <c r="NIJ225" s="20"/>
      <c r="NIK225" s="18"/>
      <c r="NIL225" s="19"/>
      <c r="NIM225" s="28"/>
      <c r="NIN225" s="32"/>
      <c r="NIO225" s="20"/>
      <c r="NIP225" s="18"/>
      <c r="NIQ225" s="19"/>
      <c r="NIR225" s="28"/>
      <c r="NIS225" s="32"/>
      <c r="NIT225" s="20"/>
      <c r="NIU225" s="18"/>
      <c r="NIV225" s="19"/>
      <c r="NIW225" s="28"/>
      <c r="NIX225" s="32"/>
      <c r="NIY225" s="20"/>
      <c r="NIZ225" s="18"/>
      <c r="NJA225" s="19"/>
      <c r="NJB225" s="28"/>
      <c r="NJC225" s="32"/>
      <c r="NJD225" s="20"/>
      <c r="NJE225" s="18"/>
      <c r="NJF225" s="19"/>
      <c r="NJG225" s="28"/>
      <c r="NJH225" s="32"/>
      <c r="NJI225" s="20"/>
      <c r="NJJ225" s="18"/>
      <c r="NJK225" s="19"/>
      <c r="NJL225" s="28"/>
      <c r="NJM225" s="32"/>
      <c r="NJN225" s="20"/>
      <c r="NJO225" s="18"/>
      <c r="NJP225" s="19"/>
      <c r="NJQ225" s="28"/>
      <c r="NJR225" s="32"/>
      <c r="NJS225" s="20"/>
      <c r="NJT225" s="18"/>
      <c r="NJU225" s="19"/>
      <c r="NJV225" s="28"/>
      <c r="NJW225" s="32"/>
      <c r="NJX225" s="20"/>
      <c r="NJY225" s="18"/>
      <c r="NJZ225" s="19"/>
      <c r="NKA225" s="28"/>
      <c r="NKB225" s="32"/>
      <c r="NKC225" s="20"/>
      <c r="NKD225" s="18"/>
      <c r="NKE225" s="19"/>
      <c r="NKF225" s="28"/>
      <c r="NKG225" s="32"/>
      <c r="NKH225" s="20"/>
      <c r="NKI225" s="18"/>
      <c r="NKJ225" s="19"/>
      <c r="NKK225" s="28"/>
      <c r="NKL225" s="32"/>
      <c r="NKM225" s="20"/>
      <c r="NKN225" s="18"/>
      <c r="NKO225" s="19"/>
      <c r="NKP225" s="28"/>
      <c r="NKQ225" s="32"/>
      <c r="NKR225" s="20"/>
      <c r="NKS225" s="18"/>
      <c r="NKT225" s="19"/>
      <c r="NKU225" s="28"/>
      <c r="NKV225" s="32"/>
      <c r="NKW225" s="20"/>
      <c r="NKX225" s="18"/>
      <c r="NKY225" s="19"/>
      <c r="NKZ225" s="28"/>
      <c r="NLA225" s="32"/>
      <c r="NLB225" s="20"/>
      <c r="NLC225" s="18"/>
      <c r="NLD225" s="19"/>
      <c r="NLE225" s="28"/>
      <c r="NLF225" s="32"/>
      <c r="NLG225" s="20"/>
      <c r="NLH225" s="18"/>
      <c r="NLI225" s="19"/>
      <c r="NLJ225" s="28"/>
      <c r="NLK225" s="32"/>
      <c r="NLL225" s="20"/>
      <c r="NLM225" s="18"/>
      <c r="NLN225" s="19"/>
      <c r="NLO225" s="28"/>
      <c r="NLP225" s="32"/>
      <c r="NLQ225" s="20"/>
      <c r="NLR225" s="18"/>
      <c r="NLS225" s="19"/>
      <c r="NLT225" s="28"/>
      <c r="NLU225" s="32"/>
      <c r="NLV225" s="20"/>
      <c r="NLW225" s="18"/>
      <c r="NLX225" s="19"/>
      <c r="NLY225" s="28"/>
      <c r="NLZ225" s="32"/>
      <c r="NMA225" s="20"/>
      <c r="NMB225" s="18"/>
      <c r="NMC225" s="19"/>
      <c r="NMD225" s="28"/>
      <c r="NME225" s="32"/>
      <c r="NMF225" s="20"/>
      <c r="NMG225" s="18"/>
      <c r="NMH225" s="19"/>
      <c r="NMI225" s="28"/>
      <c r="NMJ225" s="32"/>
      <c r="NMK225" s="20"/>
      <c r="NML225" s="18"/>
      <c r="NMM225" s="19"/>
      <c r="NMN225" s="28"/>
      <c r="NMO225" s="32"/>
      <c r="NMP225" s="20"/>
      <c r="NMQ225" s="18"/>
      <c r="NMR225" s="19"/>
      <c r="NMS225" s="28"/>
      <c r="NMT225" s="32"/>
      <c r="NMU225" s="20"/>
      <c r="NMV225" s="18"/>
      <c r="NMW225" s="19"/>
      <c r="NMX225" s="28"/>
      <c r="NMY225" s="32"/>
      <c r="NMZ225" s="20"/>
      <c r="NNA225" s="18"/>
      <c r="NNB225" s="19"/>
      <c r="NNC225" s="28"/>
      <c r="NND225" s="32"/>
      <c r="NNE225" s="20"/>
      <c r="NNF225" s="18"/>
      <c r="NNG225" s="19"/>
      <c r="NNH225" s="28"/>
      <c r="NNI225" s="32"/>
      <c r="NNJ225" s="20"/>
      <c r="NNK225" s="18"/>
      <c r="NNL225" s="19"/>
      <c r="NNM225" s="28"/>
      <c r="NNN225" s="32"/>
      <c r="NNO225" s="20"/>
      <c r="NNP225" s="18"/>
      <c r="NNQ225" s="19"/>
      <c r="NNR225" s="28"/>
      <c r="NNS225" s="32"/>
      <c r="NNT225" s="20"/>
      <c r="NNU225" s="18"/>
      <c r="NNV225" s="19"/>
      <c r="NNW225" s="28"/>
      <c r="NNX225" s="32"/>
      <c r="NNY225" s="20"/>
      <c r="NNZ225" s="18"/>
      <c r="NOA225" s="19"/>
      <c r="NOB225" s="28"/>
      <c r="NOC225" s="32"/>
      <c r="NOD225" s="20"/>
      <c r="NOE225" s="18"/>
      <c r="NOF225" s="19"/>
      <c r="NOG225" s="28"/>
      <c r="NOH225" s="32"/>
      <c r="NOI225" s="20"/>
      <c r="NOJ225" s="18"/>
      <c r="NOK225" s="19"/>
      <c r="NOL225" s="28"/>
      <c r="NOM225" s="32"/>
      <c r="NON225" s="20"/>
      <c r="NOO225" s="18"/>
      <c r="NOP225" s="19"/>
      <c r="NOQ225" s="28"/>
      <c r="NOR225" s="32"/>
      <c r="NOS225" s="20"/>
      <c r="NOT225" s="18"/>
      <c r="NOU225" s="19"/>
      <c r="NOV225" s="28"/>
      <c r="NOW225" s="32"/>
      <c r="NOX225" s="20"/>
      <c r="NOY225" s="18"/>
      <c r="NOZ225" s="19"/>
      <c r="NPA225" s="28"/>
      <c r="NPB225" s="32"/>
      <c r="NPC225" s="20"/>
      <c r="NPD225" s="18"/>
      <c r="NPE225" s="19"/>
      <c r="NPF225" s="28"/>
      <c r="NPG225" s="32"/>
      <c r="NPH225" s="20"/>
      <c r="NPI225" s="18"/>
      <c r="NPJ225" s="19"/>
      <c r="NPK225" s="28"/>
      <c r="NPL225" s="32"/>
      <c r="NPM225" s="20"/>
      <c r="NPN225" s="18"/>
      <c r="NPO225" s="19"/>
      <c r="NPP225" s="28"/>
      <c r="NPQ225" s="32"/>
      <c r="NPR225" s="20"/>
      <c r="NPS225" s="18"/>
      <c r="NPT225" s="19"/>
      <c r="NPU225" s="28"/>
      <c r="NPV225" s="32"/>
      <c r="NPW225" s="20"/>
      <c r="NPX225" s="18"/>
      <c r="NPY225" s="19"/>
      <c r="NPZ225" s="28"/>
      <c r="NQA225" s="32"/>
      <c r="NQB225" s="20"/>
      <c r="NQC225" s="18"/>
      <c r="NQD225" s="19"/>
      <c r="NQE225" s="28"/>
      <c r="NQF225" s="32"/>
      <c r="NQG225" s="20"/>
      <c r="NQH225" s="18"/>
      <c r="NQI225" s="19"/>
      <c r="NQJ225" s="28"/>
      <c r="NQK225" s="32"/>
      <c r="NQL225" s="20"/>
      <c r="NQM225" s="18"/>
      <c r="NQN225" s="19"/>
      <c r="NQO225" s="28"/>
      <c r="NQP225" s="32"/>
      <c r="NQQ225" s="20"/>
      <c r="NQR225" s="18"/>
      <c r="NQS225" s="19"/>
      <c r="NQT225" s="28"/>
      <c r="NQU225" s="32"/>
      <c r="NQV225" s="20"/>
      <c r="NQW225" s="18"/>
      <c r="NQX225" s="19"/>
      <c r="NQY225" s="28"/>
      <c r="NQZ225" s="32"/>
      <c r="NRA225" s="20"/>
      <c r="NRB225" s="18"/>
      <c r="NRC225" s="19"/>
      <c r="NRD225" s="28"/>
      <c r="NRE225" s="32"/>
      <c r="NRF225" s="20"/>
      <c r="NRG225" s="18"/>
      <c r="NRH225" s="19"/>
      <c r="NRI225" s="28"/>
      <c r="NRJ225" s="32"/>
      <c r="NRK225" s="20"/>
      <c r="NRL225" s="18"/>
      <c r="NRM225" s="19"/>
      <c r="NRN225" s="28"/>
      <c r="NRO225" s="32"/>
      <c r="NRP225" s="20"/>
      <c r="NRQ225" s="18"/>
      <c r="NRR225" s="19"/>
      <c r="NRS225" s="28"/>
      <c r="NRT225" s="32"/>
      <c r="NRU225" s="20"/>
      <c r="NRV225" s="18"/>
      <c r="NRW225" s="19"/>
      <c r="NRX225" s="28"/>
      <c r="NRY225" s="32"/>
      <c r="NRZ225" s="20"/>
      <c r="NSA225" s="18"/>
      <c r="NSB225" s="19"/>
      <c r="NSC225" s="28"/>
      <c r="NSD225" s="32"/>
      <c r="NSE225" s="20"/>
      <c r="NSF225" s="18"/>
      <c r="NSG225" s="19"/>
      <c r="NSH225" s="28"/>
      <c r="NSI225" s="32"/>
      <c r="NSJ225" s="20"/>
      <c r="NSK225" s="18"/>
      <c r="NSL225" s="19"/>
      <c r="NSM225" s="28"/>
      <c r="NSN225" s="32"/>
      <c r="NSO225" s="20"/>
      <c r="NSP225" s="18"/>
      <c r="NSQ225" s="19"/>
      <c r="NSR225" s="28"/>
      <c r="NSS225" s="32"/>
      <c r="NST225" s="20"/>
      <c r="NSU225" s="18"/>
      <c r="NSV225" s="19"/>
      <c r="NSW225" s="28"/>
      <c r="NSX225" s="32"/>
      <c r="NSY225" s="20"/>
      <c r="NSZ225" s="18"/>
      <c r="NTA225" s="19"/>
      <c r="NTB225" s="28"/>
      <c r="NTC225" s="32"/>
      <c r="NTD225" s="20"/>
      <c r="NTE225" s="18"/>
      <c r="NTF225" s="19"/>
      <c r="NTG225" s="28"/>
      <c r="NTH225" s="32"/>
      <c r="NTI225" s="20"/>
      <c r="NTJ225" s="18"/>
      <c r="NTK225" s="19"/>
      <c r="NTL225" s="28"/>
      <c r="NTM225" s="32"/>
      <c r="NTN225" s="20"/>
      <c r="NTO225" s="18"/>
      <c r="NTP225" s="19"/>
      <c r="NTQ225" s="28"/>
      <c r="NTR225" s="32"/>
      <c r="NTS225" s="20"/>
      <c r="NTT225" s="18"/>
      <c r="NTU225" s="19"/>
      <c r="NTV225" s="28"/>
      <c r="NTW225" s="32"/>
      <c r="NTX225" s="20"/>
      <c r="NTY225" s="18"/>
      <c r="NTZ225" s="19"/>
      <c r="NUA225" s="28"/>
      <c r="NUB225" s="32"/>
      <c r="NUC225" s="20"/>
      <c r="NUD225" s="18"/>
      <c r="NUE225" s="19"/>
      <c r="NUF225" s="28"/>
      <c r="NUG225" s="32"/>
      <c r="NUH225" s="20"/>
      <c r="NUI225" s="18"/>
      <c r="NUJ225" s="19"/>
      <c r="NUK225" s="28"/>
      <c r="NUL225" s="32"/>
      <c r="NUM225" s="20"/>
      <c r="NUN225" s="18"/>
      <c r="NUO225" s="19"/>
      <c r="NUP225" s="28"/>
      <c r="NUQ225" s="32"/>
      <c r="NUR225" s="20"/>
      <c r="NUS225" s="18"/>
      <c r="NUT225" s="19"/>
      <c r="NUU225" s="28"/>
      <c r="NUV225" s="32"/>
      <c r="NUW225" s="20"/>
      <c r="NUX225" s="18"/>
      <c r="NUY225" s="19"/>
      <c r="NUZ225" s="28"/>
      <c r="NVA225" s="32"/>
      <c r="NVB225" s="20"/>
      <c r="NVC225" s="18"/>
      <c r="NVD225" s="19"/>
      <c r="NVE225" s="28"/>
      <c r="NVF225" s="32"/>
      <c r="NVG225" s="20"/>
      <c r="NVH225" s="18"/>
      <c r="NVI225" s="19"/>
      <c r="NVJ225" s="28"/>
      <c r="NVK225" s="32"/>
      <c r="NVL225" s="20"/>
      <c r="NVM225" s="18"/>
      <c r="NVN225" s="19"/>
      <c r="NVO225" s="28"/>
      <c r="NVP225" s="32"/>
      <c r="NVQ225" s="20"/>
      <c r="NVR225" s="18"/>
      <c r="NVS225" s="19"/>
      <c r="NVT225" s="28"/>
      <c r="NVU225" s="32"/>
      <c r="NVV225" s="20"/>
      <c r="NVW225" s="18"/>
      <c r="NVX225" s="19"/>
      <c r="NVY225" s="28"/>
      <c r="NVZ225" s="32"/>
      <c r="NWA225" s="20"/>
      <c r="NWB225" s="18"/>
      <c r="NWC225" s="19"/>
      <c r="NWD225" s="28"/>
      <c r="NWE225" s="32"/>
      <c r="NWF225" s="20"/>
      <c r="NWG225" s="18"/>
      <c r="NWH225" s="19"/>
      <c r="NWI225" s="28"/>
      <c r="NWJ225" s="32"/>
      <c r="NWK225" s="20"/>
      <c r="NWL225" s="18"/>
      <c r="NWM225" s="19"/>
      <c r="NWN225" s="28"/>
      <c r="NWO225" s="32"/>
      <c r="NWP225" s="20"/>
      <c r="NWQ225" s="18"/>
      <c r="NWR225" s="19"/>
      <c r="NWS225" s="28"/>
      <c r="NWT225" s="32"/>
      <c r="NWU225" s="20"/>
      <c r="NWV225" s="18"/>
      <c r="NWW225" s="19"/>
      <c r="NWX225" s="28"/>
      <c r="NWY225" s="32"/>
      <c r="NWZ225" s="20"/>
      <c r="NXA225" s="18"/>
      <c r="NXB225" s="19"/>
      <c r="NXC225" s="28"/>
      <c r="NXD225" s="32"/>
      <c r="NXE225" s="20"/>
      <c r="NXF225" s="18"/>
      <c r="NXG225" s="19"/>
      <c r="NXH225" s="28"/>
      <c r="NXI225" s="32"/>
      <c r="NXJ225" s="20"/>
      <c r="NXK225" s="18"/>
      <c r="NXL225" s="19"/>
      <c r="NXM225" s="28"/>
      <c r="NXN225" s="32"/>
      <c r="NXO225" s="20"/>
      <c r="NXP225" s="18"/>
      <c r="NXQ225" s="19"/>
      <c r="NXR225" s="28"/>
      <c r="NXS225" s="32"/>
      <c r="NXT225" s="20"/>
      <c r="NXU225" s="18"/>
      <c r="NXV225" s="19"/>
      <c r="NXW225" s="28"/>
      <c r="NXX225" s="32"/>
      <c r="NXY225" s="20"/>
      <c r="NXZ225" s="18"/>
      <c r="NYA225" s="19"/>
      <c r="NYB225" s="28"/>
      <c r="NYC225" s="32"/>
      <c r="NYD225" s="20"/>
      <c r="NYE225" s="18"/>
      <c r="NYF225" s="19"/>
      <c r="NYG225" s="28"/>
      <c r="NYH225" s="32"/>
      <c r="NYI225" s="20"/>
      <c r="NYJ225" s="18"/>
      <c r="NYK225" s="19"/>
      <c r="NYL225" s="28"/>
      <c r="NYM225" s="32"/>
      <c r="NYN225" s="20"/>
      <c r="NYO225" s="18"/>
      <c r="NYP225" s="19"/>
      <c r="NYQ225" s="28"/>
      <c r="NYR225" s="32"/>
      <c r="NYS225" s="20"/>
      <c r="NYT225" s="18"/>
      <c r="NYU225" s="19"/>
      <c r="NYV225" s="28"/>
      <c r="NYW225" s="32"/>
      <c r="NYX225" s="20"/>
      <c r="NYY225" s="18"/>
      <c r="NYZ225" s="19"/>
      <c r="NZA225" s="28"/>
      <c r="NZB225" s="32"/>
      <c r="NZC225" s="20"/>
      <c r="NZD225" s="18"/>
      <c r="NZE225" s="19"/>
      <c r="NZF225" s="28"/>
      <c r="NZG225" s="32"/>
      <c r="NZH225" s="20"/>
      <c r="NZI225" s="18"/>
      <c r="NZJ225" s="19"/>
      <c r="NZK225" s="28"/>
      <c r="NZL225" s="32"/>
      <c r="NZM225" s="20"/>
      <c r="NZN225" s="18"/>
      <c r="NZO225" s="19"/>
      <c r="NZP225" s="28"/>
      <c r="NZQ225" s="32"/>
      <c r="NZR225" s="20"/>
      <c r="NZS225" s="18"/>
      <c r="NZT225" s="19"/>
      <c r="NZU225" s="28"/>
      <c r="NZV225" s="32"/>
      <c r="NZW225" s="20"/>
      <c r="NZX225" s="18"/>
      <c r="NZY225" s="19"/>
      <c r="NZZ225" s="28"/>
      <c r="OAA225" s="32"/>
      <c r="OAB225" s="20"/>
      <c r="OAC225" s="18"/>
      <c r="OAD225" s="19"/>
      <c r="OAE225" s="28"/>
      <c r="OAF225" s="32"/>
      <c r="OAG225" s="20"/>
      <c r="OAH225" s="18"/>
      <c r="OAI225" s="19"/>
      <c r="OAJ225" s="28"/>
      <c r="OAK225" s="32"/>
      <c r="OAL225" s="20"/>
      <c r="OAM225" s="18"/>
      <c r="OAN225" s="19"/>
      <c r="OAO225" s="28"/>
      <c r="OAP225" s="32"/>
      <c r="OAQ225" s="20"/>
      <c r="OAR225" s="18"/>
      <c r="OAS225" s="19"/>
      <c r="OAT225" s="28"/>
      <c r="OAU225" s="32"/>
      <c r="OAV225" s="20"/>
      <c r="OAW225" s="18"/>
      <c r="OAX225" s="19"/>
      <c r="OAY225" s="28"/>
      <c r="OAZ225" s="32"/>
      <c r="OBA225" s="20"/>
      <c r="OBB225" s="18"/>
      <c r="OBC225" s="19"/>
      <c r="OBD225" s="28"/>
      <c r="OBE225" s="32"/>
      <c r="OBF225" s="20"/>
      <c r="OBG225" s="18"/>
      <c r="OBH225" s="19"/>
      <c r="OBI225" s="28"/>
      <c r="OBJ225" s="32"/>
      <c r="OBK225" s="20"/>
      <c r="OBL225" s="18"/>
      <c r="OBM225" s="19"/>
      <c r="OBN225" s="28"/>
      <c r="OBO225" s="32"/>
      <c r="OBP225" s="20"/>
      <c r="OBQ225" s="18"/>
      <c r="OBR225" s="19"/>
      <c r="OBS225" s="28"/>
      <c r="OBT225" s="32"/>
      <c r="OBU225" s="20"/>
      <c r="OBV225" s="18"/>
      <c r="OBW225" s="19"/>
      <c r="OBX225" s="28"/>
      <c r="OBY225" s="32"/>
      <c r="OBZ225" s="20"/>
      <c r="OCA225" s="18"/>
      <c r="OCB225" s="19"/>
      <c r="OCC225" s="28"/>
      <c r="OCD225" s="32"/>
      <c r="OCE225" s="20"/>
      <c r="OCF225" s="18"/>
      <c r="OCG225" s="19"/>
      <c r="OCH225" s="28"/>
      <c r="OCI225" s="32"/>
      <c r="OCJ225" s="20"/>
      <c r="OCK225" s="18"/>
      <c r="OCL225" s="19"/>
      <c r="OCM225" s="28"/>
      <c r="OCN225" s="32"/>
      <c r="OCO225" s="20"/>
      <c r="OCP225" s="18"/>
      <c r="OCQ225" s="19"/>
      <c r="OCR225" s="28"/>
      <c r="OCS225" s="32"/>
      <c r="OCT225" s="20"/>
      <c r="OCU225" s="18"/>
      <c r="OCV225" s="19"/>
      <c r="OCW225" s="28"/>
      <c r="OCX225" s="32"/>
      <c r="OCY225" s="20"/>
      <c r="OCZ225" s="18"/>
      <c r="ODA225" s="19"/>
      <c r="ODB225" s="28"/>
      <c r="ODC225" s="32"/>
      <c r="ODD225" s="20"/>
      <c r="ODE225" s="18"/>
      <c r="ODF225" s="19"/>
      <c r="ODG225" s="28"/>
      <c r="ODH225" s="32"/>
      <c r="ODI225" s="20"/>
      <c r="ODJ225" s="18"/>
      <c r="ODK225" s="19"/>
      <c r="ODL225" s="28"/>
      <c r="ODM225" s="32"/>
      <c r="ODN225" s="20"/>
      <c r="ODO225" s="18"/>
      <c r="ODP225" s="19"/>
      <c r="ODQ225" s="28"/>
      <c r="ODR225" s="32"/>
      <c r="ODS225" s="20"/>
      <c r="ODT225" s="18"/>
      <c r="ODU225" s="19"/>
      <c r="ODV225" s="28"/>
      <c r="ODW225" s="32"/>
      <c r="ODX225" s="20"/>
      <c r="ODY225" s="18"/>
      <c r="ODZ225" s="19"/>
      <c r="OEA225" s="28"/>
      <c r="OEB225" s="32"/>
      <c r="OEC225" s="20"/>
      <c r="OED225" s="18"/>
      <c r="OEE225" s="19"/>
      <c r="OEF225" s="28"/>
      <c r="OEG225" s="32"/>
      <c r="OEH225" s="20"/>
      <c r="OEI225" s="18"/>
      <c r="OEJ225" s="19"/>
      <c r="OEK225" s="28"/>
      <c r="OEL225" s="32"/>
      <c r="OEM225" s="20"/>
      <c r="OEN225" s="18"/>
      <c r="OEO225" s="19"/>
      <c r="OEP225" s="28"/>
      <c r="OEQ225" s="32"/>
      <c r="OER225" s="20"/>
      <c r="OES225" s="18"/>
      <c r="OET225" s="19"/>
      <c r="OEU225" s="28"/>
      <c r="OEV225" s="32"/>
      <c r="OEW225" s="20"/>
      <c r="OEX225" s="18"/>
      <c r="OEY225" s="19"/>
      <c r="OEZ225" s="28"/>
      <c r="OFA225" s="32"/>
      <c r="OFB225" s="20"/>
      <c r="OFC225" s="18"/>
      <c r="OFD225" s="19"/>
      <c r="OFE225" s="28"/>
      <c r="OFF225" s="32"/>
      <c r="OFG225" s="20"/>
      <c r="OFH225" s="18"/>
      <c r="OFI225" s="19"/>
      <c r="OFJ225" s="28"/>
      <c r="OFK225" s="32"/>
      <c r="OFL225" s="20"/>
      <c r="OFM225" s="18"/>
      <c r="OFN225" s="19"/>
      <c r="OFO225" s="28"/>
      <c r="OFP225" s="32"/>
      <c r="OFQ225" s="20"/>
      <c r="OFR225" s="18"/>
      <c r="OFS225" s="19"/>
      <c r="OFT225" s="28"/>
      <c r="OFU225" s="32"/>
      <c r="OFV225" s="20"/>
      <c r="OFW225" s="18"/>
      <c r="OFX225" s="19"/>
      <c r="OFY225" s="28"/>
      <c r="OFZ225" s="32"/>
      <c r="OGA225" s="20"/>
      <c r="OGB225" s="18"/>
      <c r="OGC225" s="19"/>
      <c r="OGD225" s="28"/>
      <c r="OGE225" s="32"/>
      <c r="OGF225" s="20"/>
      <c r="OGG225" s="18"/>
      <c r="OGH225" s="19"/>
      <c r="OGI225" s="28"/>
      <c r="OGJ225" s="32"/>
      <c r="OGK225" s="20"/>
      <c r="OGL225" s="18"/>
      <c r="OGM225" s="19"/>
      <c r="OGN225" s="28"/>
      <c r="OGO225" s="32"/>
      <c r="OGP225" s="20"/>
      <c r="OGQ225" s="18"/>
      <c r="OGR225" s="19"/>
      <c r="OGS225" s="28"/>
      <c r="OGT225" s="32"/>
      <c r="OGU225" s="20"/>
      <c r="OGV225" s="18"/>
      <c r="OGW225" s="19"/>
      <c r="OGX225" s="28"/>
      <c r="OGY225" s="32"/>
      <c r="OGZ225" s="20"/>
      <c r="OHA225" s="18"/>
      <c r="OHB225" s="19"/>
      <c r="OHC225" s="28"/>
      <c r="OHD225" s="32"/>
      <c r="OHE225" s="20"/>
      <c r="OHF225" s="18"/>
      <c r="OHG225" s="19"/>
      <c r="OHH225" s="28"/>
      <c r="OHI225" s="32"/>
      <c r="OHJ225" s="20"/>
      <c r="OHK225" s="18"/>
      <c r="OHL225" s="19"/>
      <c r="OHM225" s="28"/>
      <c r="OHN225" s="32"/>
      <c r="OHO225" s="20"/>
      <c r="OHP225" s="18"/>
      <c r="OHQ225" s="19"/>
      <c r="OHR225" s="28"/>
      <c r="OHS225" s="32"/>
      <c r="OHT225" s="20"/>
      <c r="OHU225" s="18"/>
      <c r="OHV225" s="19"/>
      <c r="OHW225" s="28"/>
      <c r="OHX225" s="32"/>
      <c r="OHY225" s="20"/>
      <c r="OHZ225" s="18"/>
      <c r="OIA225" s="19"/>
      <c r="OIB225" s="28"/>
      <c r="OIC225" s="32"/>
      <c r="OID225" s="20"/>
      <c r="OIE225" s="18"/>
      <c r="OIF225" s="19"/>
      <c r="OIG225" s="28"/>
      <c r="OIH225" s="32"/>
      <c r="OII225" s="20"/>
      <c r="OIJ225" s="18"/>
      <c r="OIK225" s="19"/>
      <c r="OIL225" s="28"/>
      <c r="OIM225" s="32"/>
      <c r="OIN225" s="20"/>
      <c r="OIO225" s="18"/>
      <c r="OIP225" s="19"/>
      <c r="OIQ225" s="28"/>
      <c r="OIR225" s="32"/>
      <c r="OIS225" s="20"/>
      <c r="OIT225" s="18"/>
      <c r="OIU225" s="19"/>
      <c r="OIV225" s="28"/>
      <c r="OIW225" s="32"/>
      <c r="OIX225" s="20"/>
      <c r="OIY225" s="18"/>
      <c r="OIZ225" s="19"/>
      <c r="OJA225" s="28"/>
      <c r="OJB225" s="32"/>
      <c r="OJC225" s="20"/>
      <c r="OJD225" s="18"/>
      <c r="OJE225" s="19"/>
      <c r="OJF225" s="28"/>
      <c r="OJG225" s="32"/>
      <c r="OJH225" s="20"/>
      <c r="OJI225" s="18"/>
      <c r="OJJ225" s="19"/>
      <c r="OJK225" s="28"/>
      <c r="OJL225" s="32"/>
      <c r="OJM225" s="20"/>
      <c r="OJN225" s="18"/>
      <c r="OJO225" s="19"/>
      <c r="OJP225" s="28"/>
      <c r="OJQ225" s="32"/>
      <c r="OJR225" s="20"/>
      <c r="OJS225" s="18"/>
      <c r="OJT225" s="19"/>
      <c r="OJU225" s="28"/>
      <c r="OJV225" s="32"/>
      <c r="OJW225" s="20"/>
      <c r="OJX225" s="18"/>
      <c r="OJY225" s="19"/>
      <c r="OJZ225" s="28"/>
      <c r="OKA225" s="32"/>
      <c r="OKB225" s="20"/>
      <c r="OKC225" s="18"/>
      <c r="OKD225" s="19"/>
      <c r="OKE225" s="28"/>
      <c r="OKF225" s="32"/>
      <c r="OKG225" s="20"/>
      <c r="OKH225" s="18"/>
      <c r="OKI225" s="19"/>
      <c r="OKJ225" s="28"/>
      <c r="OKK225" s="32"/>
      <c r="OKL225" s="20"/>
      <c r="OKM225" s="18"/>
      <c r="OKN225" s="19"/>
      <c r="OKO225" s="28"/>
      <c r="OKP225" s="32"/>
      <c r="OKQ225" s="20"/>
      <c r="OKR225" s="18"/>
      <c r="OKS225" s="19"/>
      <c r="OKT225" s="28"/>
      <c r="OKU225" s="32"/>
      <c r="OKV225" s="20"/>
      <c r="OKW225" s="18"/>
      <c r="OKX225" s="19"/>
      <c r="OKY225" s="28"/>
      <c r="OKZ225" s="32"/>
      <c r="OLA225" s="20"/>
      <c r="OLB225" s="18"/>
      <c r="OLC225" s="19"/>
      <c r="OLD225" s="28"/>
      <c r="OLE225" s="32"/>
      <c r="OLF225" s="20"/>
      <c r="OLG225" s="18"/>
      <c r="OLH225" s="19"/>
      <c r="OLI225" s="28"/>
      <c r="OLJ225" s="32"/>
      <c r="OLK225" s="20"/>
      <c r="OLL225" s="18"/>
      <c r="OLM225" s="19"/>
      <c r="OLN225" s="28"/>
      <c r="OLO225" s="32"/>
      <c r="OLP225" s="20"/>
      <c r="OLQ225" s="18"/>
      <c r="OLR225" s="19"/>
      <c r="OLS225" s="28"/>
      <c r="OLT225" s="32"/>
      <c r="OLU225" s="20"/>
      <c r="OLV225" s="18"/>
      <c r="OLW225" s="19"/>
      <c r="OLX225" s="28"/>
      <c r="OLY225" s="32"/>
      <c r="OLZ225" s="20"/>
      <c r="OMA225" s="18"/>
      <c r="OMB225" s="19"/>
      <c r="OMC225" s="28"/>
      <c r="OMD225" s="32"/>
      <c r="OME225" s="20"/>
      <c r="OMF225" s="18"/>
      <c r="OMG225" s="19"/>
      <c r="OMH225" s="28"/>
      <c r="OMI225" s="32"/>
      <c r="OMJ225" s="20"/>
      <c r="OMK225" s="18"/>
      <c r="OML225" s="19"/>
      <c r="OMM225" s="28"/>
      <c r="OMN225" s="32"/>
      <c r="OMO225" s="20"/>
      <c r="OMP225" s="18"/>
      <c r="OMQ225" s="19"/>
      <c r="OMR225" s="28"/>
      <c r="OMS225" s="32"/>
      <c r="OMT225" s="20"/>
      <c r="OMU225" s="18"/>
      <c r="OMV225" s="19"/>
      <c r="OMW225" s="28"/>
      <c r="OMX225" s="32"/>
      <c r="OMY225" s="20"/>
      <c r="OMZ225" s="18"/>
      <c r="ONA225" s="19"/>
      <c r="ONB225" s="28"/>
      <c r="ONC225" s="32"/>
      <c r="OND225" s="20"/>
      <c r="ONE225" s="18"/>
      <c r="ONF225" s="19"/>
      <c r="ONG225" s="28"/>
      <c r="ONH225" s="32"/>
      <c r="ONI225" s="20"/>
      <c r="ONJ225" s="18"/>
      <c r="ONK225" s="19"/>
      <c r="ONL225" s="28"/>
      <c r="ONM225" s="32"/>
      <c r="ONN225" s="20"/>
      <c r="ONO225" s="18"/>
      <c r="ONP225" s="19"/>
      <c r="ONQ225" s="28"/>
      <c r="ONR225" s="32"/>
      <c r="ONS225" s="20"/>
      <c r="ONT225" s="18"/>
      <c r="ONU225" s="19"/>
      <c r="ONV225" s="28"/>
      <c r="ONW225" s="32"/>
      <c r="ONX225" s="20"/>
      <c r="ONY225" s="18"/>
      <c r="ONZ225" s="19"/>
      <c r="OOA225" s="28"/>
      <c r="OOB225" s="32"/>
      <c r="OOC225" s="20"/>
      <c r="OOD225" s="18"/>
      <c r="OOE225" s="19"/>
      <c r="OOF225" s="28"/>
      <c r="OOG225" s="32"/>
      <c r="OOH225" s="20"/>
      <c r="OOI225" s="18"/>
      <c r="OOJ225" s="19"/>
      <c r="OOK225" s="28"/>
      <c r="OOL225" s="32"/>
      <c r="OOM225" s="20"/>
      <c r="OON225" s="18"/>
      <c r="OOO225" s="19"/>
      <c r="OOP225" s="28"/>
      <c r="OOQ225" s="32"/>
      <c r="OOR225" s="20"/>
      <c r="OOS225" s="18"/>
      <c r="OOT225" s="19"/>
      <c r="OOU225" s="28"/>
      <c r="OOV225" s="32"/>
      <c r="OOW225" s="20"/>
      <c r="OOX225" s="18"/>
      <c r="OOY225" s="19"/>
      <c r="OOZ225" s="28"/>
      <c r="OPA225" s="32"/>
      <c r="OPB225" s="20"/>
      <c r="OPC225" s="18"/>
      <c r="OPD225" s="19"/>
      <c r="OPE225" s="28"/>
      <c r="OPF225" s="32"/>
      <c r="OPG225" s="20"/>
      <c r="OPH225" s="18"/>
      <c r="OPI225" s="19"/>
      <c r="OPJ225" s="28"/>
      <c r="OPK225" s="32"/>
      <c r="OPL225" s="20"/>
      <c r="OPM225" s="18"/>
      <c r="OPN225" s="19"/>
      <c r="OPO225" s="28"/>
      <c r="OPP225" s="32"/>
      <c r="OPQ225" s="20"/>
      <c r="OPR225" s="18"/>
      <c r="OPS225" s="19"/>
      <c r="OPT225" s="28"/>
      <c r="OPU225" s="32"/>
      <c r="OPV225" s="20"/>
      <c r="OPW225" s="18"/>
      <c r="OPX225" s="19"/>
      <c r="OPY225" s="28"/>
      <c r="OPZ225" s="32"/>
      <c r="OQA225" s="20"/>
      <c r="OQB225" s="18"/>
      <c r="OQC225" s="19"/>
      <c r="OQD225" s="28"/>
      <c r="OQE225" s="32"/>
      <c r="OQF225" s="20"/>
      <c r="OQG225" s="18"/>
      <c r="OQH225" s="19"/>
      <c r="OQI225" s="28"/>
      <c r="OQJ225" s="32"/>
      <c r="OQK225" s="20"/>
      <c r="OQL225" s="18"/>
      <c r="OQM225" s="19"/>
      <c r="OQN225" s="28"/>
      <c r="OQO225" s="32"/>
      <c r="OQP225" s="20"/>
      <c r="OQQ225" s="18"/>
      <c r="OQR225" s="19"/>
      <c r="OQS225" s="28"/>
      <c r="OQT225" s="32"/>
      <c r="OQU225" s="20"/>
      <c r="OQV225" s="18"/>
      <c r="OQW225" s="19"/>
      <c r="OQX225" s="28"/>
      <c r="OQY225" s="32"/>
      <c r="OQZ225" s="20"/>
      <c r="ORA225" s="18"/>
      <c r="ORB225" s="19"/>
      <c r="ORC225" s="28"/>
      <c r="ORD225" s="32"/>
      <c r="ORE225" s="20"/>
      <c r="ORF225" s="18"/>
      <c r="ORG225" s="19"/>
      <c r="ORH225" s="28"/>
      <c r="ORI225" s="32"/>
      <c r="ORJ225" s="20"/>
      <c r="ORK225" s="18"/>
      <c r="ORL225" s="19"/>
      <c r="ORM225" s="28"/>
      <c r="ORN225" s="32"/>
      <c r="ORO225" s="20"/>
      <c r="ORP225" s="18"/>
      <c r="ORQ225" s="19"/>
      <c r="ORR225" s="28"/>
      <c r="ORS225" s="32"/>
      <c r="ORT225" s="20"/>
      <c r="ORU225" s="18"/>
      <c r="ORV225" s="19"/>
      <c r="ORW225" s="28"/>
      <c r="ORX225" s="32"/>
      <c r="ORY225" s="20"/>
      <c r="ORZ225" s="18"/>
      <c r="OSA225" s="19"/>
      <c r="OSB225" s="28"/>
      <c r="OSC225" s="32"/>
      <c r="OSD225" s="20"/>
      <c r="OSE225" s="18"/>
      <c r="OSF225" s="19"/>
      <c r="OSG225" s="28"/>
      <c r="OSH225" s="32"/>
      <c r="OSI225" s="20"/>
      <c r="OSJ225" s="18"/>
      <c r="OSK225" s="19"/>
      <c r="OSL225" s="28"/>
      <c r="OSM225" s="32"/>
      <c r="OSN225" s="20"/>
      <c r="OSO225" s="18"/>
      <c r="OSP225" s="19"/>
      <c r="OSQ225" s="28"/>
      <c r="OSR225" s="32"/>
      <c r="OSS225" s="20"/>
      <c r="OST225" s="18"/>
      <c r="OSU225" s="19"/>
      <c r="OSV225" s="28"/>
      <c r="OSW225" s="32"/>
      <c r="OSX225" s="20"/>
      <c r="OSY225" s="18"/>
      <c r="OSZ225" s="19"/>
      <c r="OTA225" s="28"/>
      <c r="OTB225" s="32"/>
      <c r="OTC225" s="20"/>
      <c r="OTD225" s="18"/>
      <c r="OTE225" s="19"/>
      <c r="OTF225" s="28"/>
      <c r="OTG225" s="32"/>
      <c r="OTH225" s="20"/>
      <c r="OTI225" s="18"/>
      <c r="OTJ225" s="19"/>
      <c r="OTK225" s="28"/>
      <c r="OTL225" s="32"/>
      <c r="OTM225" s="20"/>
      <c r="OTN225" s="18"/>
      <c r="OTO225" s="19"/>
      <c r="OTP225" s="28"/>
      <c r="OTQ225" s="32"/>
      <c r="OTR225" s="20"/>
      <c r="OTS225" s="18"/>
      <c r="OTT225" s="19"/>
      <c r="OTU225" s="28"/>
      <c r="OTV225" s="32"/>
      <c r="OTW225" s="20"/>
      <c r="OTX225" s="18"/>
      <c r="OTY225" s="19"/>
      <c r="OTZ225" s="28"/>
      <c r="OUA225" s="32"/>
      <c r="OUB225" s="20"/>
      <c r="OUC225" s="18"/>
      <c r="OUD225" s="19"/>
      <c r="OUE225" s="28"/>
      <c r="OUF225" s="32"/>
      <c r="OUG225" s="20"/>
      <c r="OUH225" s="18"/>
      <c r="OUI225" s="19"/>
      <c r="OUJ225" s="28"/>
      <c r="OUK225" s="32"/>
      <c r="OUL225" s="20"/>
      <c r="OUM225" s="18"/>
      <c r="OUN225" s="19"/>
      <c r="OUO225" s="28"/>
      <c r="OUP225" s="32"/>
      <c r="OUQ225" s="20"/>
      <c r="OUR225" s="18"/>
      <c r="OUS225" s="19"/>
      <c r="OUT225" s="28"/>
      <c r="OUU225" s="32"/>
      <c r="OUV225" s="20"/>
      <c r="OUW225" s="18"/>
      <c r="OUX225" s="19"/>
      <c r="OUY225" s="28"/>
      <c r="OUZ225" s="32"/>
      <c r="OVA225" s="20"/>
      <c r="OVB225" s="18"/>
      <c r="OVC225" s="19"/>
      <c r="OVD225" s="28"/>
      <c r="OVE225" s="32"/>
      <c r="OVF225" s="20"/>
      <c r="OVG225" s="18"/>
      <c r="OVH225" s="19"/>
      <c r="OVI225" s="28"/>
      <c r="OVJ225" s="32"/>
      <c r="OVK225" s="20"/>
      <c r="OVL225" s="18"/>
      <c r="OVM225" s="19"/>
      <c r="OVN225" s="28"/>
      <c r="OVO225" s="32"/>
      <c r="OVP225" s="20"/>
      <c r="OVQ225" s="18"/>
      <c r="OVR225" s="19"/>
      <c r="OVS225" s="28"/>
      <c r="OVT225" s="32"/>
      <c r="OVU225" s="20"/>
      <c r="OVV225" s="18"/>
      <c r="OVW225" s="19"/>
      <c r="OVX225" s="28"/>
      <c r="OVY225" s="32"/>
      <c r="OVZ225" s="20"/>
      <c r="OWA225" s="18"/>
      <c r="OWB225" s="19"/>
      <c r="OWC225" s="28"/>
      <c r="OWD225" s="32"/>
      <c r="OWE225" s="20"/>
      <c r="OWF225" s="18"/>
      <c r="OWG225" s="19"/>
      <c r="OWH225" s="28"/>
      <c r="OWI225" s="32"/>
      <c r="OWJ225" s="20"/>
      <c r="OWK225" s="18"/>
      <c r="OWL225" s="19"/>
      <c r="OWM225" s="28"/>
      <c r="OWN225" s="32"/>
      <c r="OWO225" s="20"/>
      <c r="OWP225" s="18"/>
      <c r="OWQ225" s="19"/>
      <c r="OWR225" s="28"/>
      <c r="OWS225" s="32"/>
      <c r="OWT225" s="20"/>
      <c r="OWU225" s="18"/>
      <c r="OWV225" s="19"/>
      <c r="OWW225" s="28"/>
      <c r="OWX225" s="32"/>
      <c r="OWY225" s="20"/>
      <c r="OWZ225" s="18"/>
      <c r="OXA225" s="19"/>
      <c r="OXB225" s="28"/>
      <c r="OXC225" s="32"/>
      <c r="OXD225" s="20"/>
      <c r="OXE225" s="18"/>
      <c r="OXF225" s="19"/>
      <c r="OXG225" s="28"/>
      <c r="OXH225" s="32"/>
      <c r="OXI225" s="20"/>
      <c r="OXJ225" s="18"/>
      <c r="OXK225" s="19"/>
      <c r="OXL225" s="28"/>
      <c r="OXM225" s="32"/>
      <c r="OXN225" s="20"/>
      <c r="OXO225" s="18"/>
      <c r="OXP225" s="19"/>
      <c r="OXQ225" s="28"/>
      <c r="OXR225" s="32"/>
      <c r="OXS225" s="20"/>
      <c r="OXT225" s="18"/>
      <c r="OXU225" s="19"/>
      <c r="OXV225" s="28"/>
      <c r="OXW225" s="32"/>
      <c r="OXX225" s="20"/>
      <c r="OXY225" s="18"/>
      <c r="OXZ225" s="19"/>
      <c r="OYA225" s="28"/>
      <c r="OYB225" s="32"/>
      <c r="OYC225" s="20"/>
      <c r="OYD225" s="18"/>
      <c r="OYE225" s="19"/>
      <c r="OYF225" s="28"/>
      <c r="OYG225" s="32"/>
      <c r="OYH225" s="20"/>
      <c r="OYI225" s="18"/>
      <c r="OYJ225" s="19"/>
      <c r="OYK225" s="28"/>
      <c r="OYL225" s="32"/>
      <c r="OYM225" s="20"/>
      <c r="OYN225" s="18"/>
      <c r="OYO225" s="19"/>
      <c r="OYP225" s="28"/>
      <c r="OYQ225" s="32"/>
      <c r="OYR225" s="20"/>
      <c r="OYS225" s="18"/>
      <c r="OYT225" s="19"/>
      <c r="OYU225" s="28"/>
      <c r="OYV225" s="32"/>
      <c r="OYW225" s="20"/>
      <c r="OYX225" s="18"/>
      <c r="OYY225" s="19"/>
      <c r="OYZ225" s="28"/>
      <c r="OZA225" s="32"/>
      <c r="OZB225" s="20"/>
      <c r="OZC225" s="18"/>
      <c r="OZD225" s="19"/>
      <c r="OZE225" s="28"/>
      <c r="OZF225" s="32"/>
      <c r="OZG225" s="20"/>
      <c r="OZH225" s="18"/>
      <c r="OZI225" s="19"/>
      <c r="OZJ225" s="28"/>
      <c r="OZK225" s="32"/>
      <c r="OZL225" s="20"/>
      <c r="OZM225" s="18"/>
      <c r="OZN225" s="19"/>
      <c r="OZO225" s="28"/>
      <c r="OZP225" s="32"/>
      <c r="OZQ225" s="20"/>
      <c r="OZR225" s="18"/>
      <c r="OZS225" s="19"/>
      <c r="OZT225" s="28"/>
      <c r="OZU225" s="32"/>
      <c r="OZV225" s="20"/>
      <c r="OZW225" s="18"/>
      <c r="OZX225" s="19"/>
      <c r="OZY225" s="28"/>
      <c r="OZZ225" s="32"/>
      <c r="PAA225" s="20"/>
      <c r="PAB225" s="18"/>
      <c r="PAC225" s="19"/>
      <c r="PAD225" s="28"/>
      <c r="PAE225" s="32"/>
      <c r="PAF225" s="20"/>
      <c r="PAG225" s="18"/>
      <c r="PAH225" s="19"/>
      <c r="PAI225" s="28"/>
      <c r="PAJ225" s="32"/>
      <c r="PAK225" s="20"/>
      <c r="PAL225" s="18"/>
      <c r="PAM225" s="19"/>
      <c r="PAN225" s="28"/>
      <c r="PAO225" s="32"/>
      <c r="PAP225" s="20"/>
      <c r="PAQ225" s="18"/>
      <c r="PAR225" s="19"/>
      <c r="PAS225" s="28"/>
      <c r="PAT225" s="32"/>
      <c r="PAU225" s="20"/>
      <c r="PAV225" s="18"/>
      <c r="PAW225" s="19"/>
      <c r="PAX225" s="28"/>
      <c r="PAY225" s="32"/>
      <c r="PAZ225" s="20"/>
      <c r="PBA225" s="18"/>
      <c r="PBB225" s="19"/>
      <c r="PBC225" s="28"/>
      <c r="PBD225" s="32"/>
      <c r="PBE225" s="20"/>
      <c r="PBF225" s="18"/>
      <c r="PBG225" s="19"/>
      <c r="PBH225" s="28"/>
      <c r="PBI225" s="32"/>
      <c r="PBJ225" s="20"/>
      <c r="PBK225" s="18"/>
      <c r="PBL225" s="19"/>
      <c r="PBM225" s="28"/>
      <c r="PBN225" s="32"/>
      <c r="PBO225" s="20"/>
      <c r="PBP225" s="18"/>
      <c r="PBQ225" s="19"/>
      <c r="PBR225" s="28"/>
      <c r="PBS225" s="32"/>
      <c r="PBT225" s="20"/>
      <c r="PBU225" s="18"/>
      <c r="PBV225" s="19"/>
      <c r="PBW225" s="28"/>
      <c r="PBX225" s="32"/>
      <c r="PBY225" s="20"/>
      <c r="PBZ225" s="18"/>
      <c r="PCA225" s="19"/>
      <c r="PCB225" s="28"/>
      <c r="PCC225" s="32"/>
      <c r="PCD225" s="20"/>
      <c r="PCE225" s="18"/>
      <c r="PCF225" s="19"/>
      <c r="PCG225" s="28"/>
      <c r="PCH225" s="32"/>
      <c r="PCI225" s="20"/>
      <c r="PCJ225" s="18"/>
      <c r="PCK225" s="19"/>
      <c r="PCL225" s="28"/>
      <c r="PCM225" s="32"/>
      <c r="PCN225" s="20"/>
      <c r="PCO225" s="18"/>
      <c r="PCP225" s="19"/>
      <c r="PCQ225" s="28"/>
      <c r="PCR225" s="32"/>
      <c r="PCS225" s="20"/>
      <c r="PCT225" s="18"/>
      <c r="PCU225" s="19"/>
      <c r="PCV225" s="28"/>
      <c r="PCW225" s="32"/>
      <c r="PCX225" s="20"/>
      <c r="PCY225" s="18"/>
      <c r="PCZ225" s="19"/>
      <c r="PDA225" s="28"/>
      <c r="PDB225" s="32"/>
      <c r="PDC225" s="20"/>
      <c r="PDD225" s="18"/>
      <c r="PDE225" s="19"/>
      <c r="PDF225" s="28"/>
      <c r="PDG225" s="32"/>
      <c r="PDH225" s="20"/>
      <c r="PDI225" s="18"/>
      <c r="PDJ225" s="19"/>
      <c r="PDK225" s="28"/>
      <c r="PDL225" s="32"/>
      <c r="PDM225" s="20"/>
      <c r="PDN225" s="18"/>
      <c r="PDO225" s="19"/>
      <c r="PDP225" s="28"/>
      <c r="PDQ225" s="32"/>
      <c r="PDR225" s="20"/>
      <c r="PDS225" s="18"/>
      <c r="PDT225" s="19"/>
      <c r="PDU225" s="28"/>
      <c r="PDV225" s="32"/>
      <c r="PDW225" s="20"/>
      <c r="PDX225" s="18"/>
      <c r="PDY225" s="19"/>
      <c r="PDZ225" s="28"/>
      <c r="PEA225" s="32"/>
      <c r="PEB225" s="20"/>
      <c r="PEC225" s="18"/>
      <c r="PED225" s="19"/>
      <c r="PEE225" s="28"/>
      <c r="PEF225" s="32"/>
      <c r="PEG225" s="20"/>
      <c r="PEH225" s="18"/>
      <c r="PEI225" s="19"/>
      <c r="PEJ225" s="28"/>
      <c r="PEK225" s="32"/>
      <c r="PEL225" s="20"/>
      <c r="PEM225" s="18"/>
      <c r="PEN225" s="19"/>
      <c r="PEO225" s="28"/>
      <c r="PEP225" s="32"/>
      <c r="PEQ225" s="20"/>
      <c r="PER225" s="18"/>
      <c r="PES225" s="19"/>
      <c r="PET225" s="28"/>
      <c r="PEU225" s="32"/>
      <c r="PEV225" s="20"/>
      <c r="PEW225" s="18"/>
      <c r="PEX225" s="19"/>
      <c r="PEY225" s="28"/>
      <c r="PEZ225" s="32"/>
      <c r="PFA225" s="20"/>
      <c r="PFB225" s="18"/>
      <c r="PFC225" s="19"/>
      <c r="PFD225" s="28"/>
      <c r="PFE225" s="32"/>
      <c r="PFF225" s="20"/>
      <c r="PFG225" s="18"/>
      <c r="PFH225" s="19"/>
      <c r="PFI225" s="28"/>
      <c r="PFJ225" s="32"/>
      <c r="PFK225" s="20"/>
      <c r="PFL225" s="18"/>
      <c r="PFM225" s="19"/>
      <c r="PFN225" s="28"/>
      <c r="PFO225" s="32"/>
      <c r="PFP225" s="20"/>
      <c r="PFQ225" s="18"/>
      <c r="PFR225" s="19"/>
      <c r="PFS225" s="28"/>
      <c r="PFT225" s="32"/>
      <c r="PFU225" s="20"/>
      <c r="PFV225" s="18"/>
      <c r="PFW225" s="19"/>
      <c r="PFX225" s="28"/>
      <c r="PFY225" s="32"/>
      <c r="PFZ225" s="20"/>
      <c r="PGA225" s="18"/>
      <c r="PGB225" s="19"/>
      <c r="PGC225" s="28"/>
      <c r="PGD225" s="32"/>
      <c r="PGE225" s="20"/>
      <c r="PGF225" s="18"/>
      <c r="PGG225" s="19"/>
      <c r="PGH225" s="28"/>
      <c r="PGI225" s="32"/>
      <c r="PGJ225" s="20"/>
      <c r="PGK225" s="18"/>
      <c r="PGL225" s="19"/>
      <c r="PGM225" s="28"/>
      <c r="PGN225" s="32"/>
      <c r="PGO225" s="20"/>
      <c r="PGP225" s="18"/>
      <c r="PGQ225" s="19"/>
      <c r="PGR225" s="28"/>
      <c r="PGS225" s="32"/>
      <c r="PGT225" s="20"/>
      <c r="PGU225" s="18"/>
      <c r="PGV225" s="19"/>
      <c r="PGW225" s="28"/>
      <c r="PGX225" s="32"/>
      <c r="PGY225" s="20"/>
      <c r="PGZ225" s="18"/>
      <c r="PHA225" s="19"/>
      <c r="PHB225" s="28"/>
      <c r="PHC225" s="32"/>
      <c r="PHD225" s="20"/>
      <c r="PHE225" s="18"/>
      <c r="PHF225" s="19"/>
      <c r="PHG225" s="28"/>
      <c r="PHH225" s="32"/>
      <c r="PHI225" s="20"/>
      <c r="PHJ225" s="18"/>
      <c r="PHK225" s="19"/>
      <c r="PHL225" s="28"/>
      <c r="PHM225" s="32"/>
      <c r="PHN225" s="20"/>
      <c r="PHO225" s="18"/>
      <c r="PHP225" s="19"/>
      <c r="PHQ225" s="28"/>
      <c r="PHR225" s="32"/>
      <c r="PHS225" s="20"/>
      <c r="PHT225" s="18"/>
      <c r="PHU225" s="19"/>
      <c r="PHV225" s="28"/>
      <c r="PHW225" s="32"/>
      <c r="PHX225" s="20"/>
      <c r="PHY225" s="18"/>
      <c r="PHZ225" s="19"/>
      <c r="PIA225" s="28"/>
      <c r="PIB225" s="32"/>
      <c r="PIC225" s="20"/>
      <c r="PID225" s="18"/>
      <c r="PIE225" s="19"/>
      <c r="PIF225" s="28"/>
      <c r="PIG225" s="32"/>
      <c r="PIH225" s="20"/>
      <c r="PII225" s="18"/>
      <c r="PIJ225" s="19"/>
      <c r="PIK225" s="28"/>
      <c r="PIL225" s="32"/>
      <c r="PIM225" s="20"/>
      <c r="PIN225" s="18"/>
      <c r="PIO225" s="19"/>
      <c r="PIP225" s="28"/>
      <c r="PIQ225" s="32"/>
      <c r="PIR225" s="20"/>
      <c r="PIS225" s="18"/>
      <c r="PIT225" s="19"/>
      <c r="PIU225" s="28"/>
      <c r="PIV225" s="32"/>
      <c r="PIW225" s="20"/>
      <c r="PIX225" s="18"/>
      <c r="PIY225" s="19"/>
      <c r="PIZ225" s="28"/>
      <c r="PJA225" s="32"/>
      <c r="PJB225" s="20"/>
      <c r="PJC225" s="18"/>
      <c r="PJD225" s="19"/>
      <c r="PJE225" s="28"/>
      <c r="PJF225" s="32"/>
      <c r="PJG225" s="20"/>
      <c r="PJH225" s="18"/>
      <c r="PJI225" s="19"/>
      <c r="PJJ225" s="28"/>
      <c r="PJK225" s="32"/>
      <c r="PJL225" s="20"/>
      <c r="PJM225" s="18"/>
      <c r="PJN225" s="19"/>
      <c r="PJO225" s="28"/>
      <c r="PJP225" s="32"/>
      <c r="PJQ225" s="20"/>
      <c r="PJR225" s="18"/>
      <c r="PJS225" s="19"/>
      <c r="PJT225" s="28"/>
      <c r="PJU225" s="32"/>
      <c r="PJV225" s="20"/>
      <c r="PJW225" s="18"/>
      <c r="PJX225" s="19"/>
      <c r="PJY225" s="28"/>
      <c r="PJZ225" s="32"/>
      <c r="PKA225" s="20"/>
      <c r="PKB225" s="18"/>
      <c r="PKC225" s="19"/>
      <c r="PKD225" s="28"/>
      <c r="PKE225" s="32"/>
      <c r="PKF225" s="20"/>
      <c r="PKG225" s="18"/>
      <c r="PKH225" s="19"/>
      <c r="PKI225" s="28"/>
      <c r="PKJ225" s="32"/>
      <c r="PKK225" s="20"/>
      <c r="PKL225" s="18"/>
      <c r="PKM225" s="19"/>
      <c r="PKN225" s="28"/>
      <c r="PKO225" s="32"/>
      <c r="PKP225" s="20"/>
      <c r="PKQ225" s="18"/>
      <c r="PKR225" s="19"/>
      <c r="PKS225" s="28"/>
      <c r="PKT225" s="32"/>
      <c r="PKU225" s="20"/>
      <c r="PKV225" s="18"/>
      <c r="PKW225" s="19"/>
      <c r="PKX225" s="28"/>
      <c r="PKY225" s="32"/>
      <c r="PKZ225" s="20"/>
      <c r="PLA225" s="18"/>
      <c r="PLB225" s="19"/>
      <c r="PLC225" s="28"/>
      <c r="PLD225" s="32"/>
      <c r="PLE225" s="20"/>
      <c r="PLF225" s="18"/>
      <c r="PLG225" s="19"/>
      <c r="PLH225" s="28"/>
      <c r="PLI225" s="32"/>
      <c r="PLJ225" s="20"/>
      <c r="PLK225" s="18"/>
      <c r="PLL225" s="19"/>
      <c r="PLM225" s="28"/>
      <c r="PLN225" s="32"/>
      <c r="PLO225" s="20"/>
      <c r="PLP225" s="18"/>
      <c r="PLQ225" s="19"/>
      <c r="PLR225" s="28"/>
      <c r="PLS225" s="32"/>
      <c r="PLT225" s="20"/>
      <c r="PLU225" s="18"/>
      <c r="PLV225" s="19"/>
      <c r="PLW225" s="28"/>
      <c r="PLX225" s="32"/>
      <c r="PLY225" s="20"/>
      <c r="PLZ225" s="18"/>
      <c r="PMA225" s="19"/>
      <c r="PMB225" s="28"/>
      <c r="PMC225" s="32"/>
      <c r="PMD225" s="20"/>
      <c r="PME225" s="18"/>
      <c r="PMF225" s="19"/>
      <c r="PMG225" s="28"/>
      <c r="PMH225" s="32"/>
      <c r="PMI225" s="20"/>
      <c r="PMJ225" s="18"/>
      <c r="PMK225" s="19"/>
      <c r="PML225" s="28"/>
      <c r="PMM225" s="32"/>
      <c r="PMN225" s="20"/>
      <c r="PMO225" s="18"/>
      <c r="PMP225" s="19"/>
      <c r="PMQ225" s="28"/>
      <c r="PMR225" s="32"/>
      <c r="PMS225" s="20"/>
      <c r="PMT225" s="18"/>
      <c r="PMU225" s="19"/>
      <c r="PMV225" s="28"/>
      <c r="PMW225" s="32"/>
      <c r="PMX225" s="20"/>
      <c r="PMY225" s="18"/>
      <c r="PMZ225" s="19"/>
      <c r="PNA225" s="28"/>
      <c r="PNB225" s="32"/>
      <c r="PNC225" s="20"/>
      <c r="PND225" s="18"/>
      <c r="PNE225" s="19"/>
      <c r="PNF225" s="28"/>
      <c r="PNG225" s="32"/>
      <c r="PNH225" s="20"/>
      <c r="PNI225" s="18"/>
      <c r="PNJ225" s="19"/>
      <c r="PNK225" s="28"/>
      <c r="PNL225" s="32"/>
      <c r="PNM225" s="20"/>
      <c r="PNN225" s="18"/>
      <c r="PNO225" s="19"/>
      <c r="PNP225" s="28"/>
      <c r="PNQ225" s="32"/>
      <c r="PNR225" s="20"/>
      <c r="PNS225" s="18"/>
      <c r="PNT225" s="19"/>
      <c r="PNU225" s="28"/>
      <c r="PNV225" s="32"/>
      <c r="PNW225" s="20"/>
      <c r="PNX225" s="18"/>
      <c r="PNY225" s="19"/>
      <c r="PNZ225" s="28"/>
      <c r="POA225" s="32"/>
      <c r="POB225" s="20"/>
      <c r="POC225" s="18"/>
      <c r="POD225" s="19"/>
      <c r="POE225" s="28"/>
      <c r="POF225" s="32"/>
      <c r="POG225" s="20"/>
      <c r="POH225" s="18"/>
      <c r="POI225" s="19"/>
      <c r="POJ225" s="28"/>
      <c r="POK225" s="32"/>
      <c r="POL225" s="20"/>
      <c r="POM225" s="18"/>
      <c r="PON225" s="19"/>
      <c r="POO225" s="28"/>
      <c r="POP225" s="32"/>
      <c r="POQ225" s="20"/>
      <c r="POR225" s="18"/>
      <c r="POS225" s="19"/>
      <c r="POT225" s="28"/>
      <c r="POU225" s="32"/>
      <c r="POV225" s="20"/>
      <c r="POW225" s="18"/>
      <c r="POX225" s="19"/>
      <c r="POY225" s="28"/>
      <c r="POZ225" s="32"/>
      <c r="PPA225" s="20"/>
      <c r="PPB225" s="18"/>
      <c r="PPC225" s="19"/>
      <c r="PPD225" s="28"/>
      <c r="PPE225" s="32"/>
      <c r="PPF225" s="20"/>
      <c r="PPG225" s="18"/>
      <c r="PPH225" s="19"/>
      <c r="PPI225" s="28"/>
      <c r="PPJ225" s="32"/>
      <c r="PPK225" s="20"/>
      <c r="PPL225" s="18"/>
      <c r="PPM225" s="19"/>
      <c r="PPN225" s="28"/>
      <c r="PPO225" s="32"/>
      <c r="PPP225" s="20"/>
      <c r="PPQ225" s="18"/>
      <c r="PPR225" s="19"/>
      <c r="PPS225" s="28"/>
      <c r="PPT225" s="32"/>
      <c r="PPU225" s="20"/>
      <c r="PPV225" s="18"/>
      <c r="PPW225" s="19"/>
      <c r="PPX225" s="28"/>
      <c r="PPY225" s="32"/>
      <c r="PPZ225" s="20"/>
      <c r="PQA225" s="18"/>
      <c r="PQB225" s="19"/>
      <c r="PQC225" s="28"/>
      <c r="PQD225" s="32"/>
      <c r="PQE225" s="20"/>
      <c r="PQF225" s="18"/>
      <c r="PQG225" s="19"/>
      <c r="PQH225" s="28"/>
      <c r="PQI225" s="32"/>
      <c r="PQJ225" s="20"/>
      <c r="PQK225" s="18"/>
      <c r="PQL225" s="19"/>
      <c r="PQM225" s="28"/>
      <c r="PQN225" s="32"/>
      <c r="PQO225" s="20"/>
      <c r="PQP225" s="18"/>
      <c r="PQQ225" s="19"/>
      <c r="PQR225" s="28"/>
      <c r="PQS225" s="32"/>
      <c r="PQT225" s="20"/>
      <c r="PQU225" s="18"/>
      <c r="PQV225" s="19"/>
      <c r="PQW225" s="28"/>
      <c r="PQX225" s="32"/>
      <c r="PQY225" s="20"/>
      <c r="PQZ225" s="18"/>
      <c r="PRA225" s="19"/>
      <c r="PRB225" s="28"/>
      <c r="PRC225" s="32"/>
      <c r="PRD225" s="20"/>
      <c r="PRE225" s="18"/>
      <c r="PRF225" s="19"/>
      <c r="PRG225" s="28"/>
      <c r="PRH225" s="32"/>
      <c r="PRI225" s="20"/>
      <c r="PRJ225" s="18"/>
      <c r="PRK225" s="19"/>
      <c r="PRL225" s="28"/>
      <c r="PRM225" s="32"/>
      <c r="PRN225" s="20"/>
      <c r="PRO225" s="18"/>
      <c r="PRP225" s="19"/>
      <c r="PRQ225" s="28"/>
      <c r="PRR225" s="32"/>
      <c r="PRS225" s="20"/>
      <c r="PRT225" s="18"/>
      <c r="PRU225" s="19"/>
      <c r="PRV225" s="28"/>
      <c r="PRW225" s="32"/>
      <c r="PRX225" s="20"/>
      <c r="PRY225" s="18"/>
      <c r="PRZ225" s="19"/>
      <c r="PSA225" s="28"/>
      <c r="PSB225" s="32"/>
      <c r="PSC225" s="20"/>
      <c r="PSD225" s="18"/>
      <c r="PSE225" s="19"/>
      <c r="PSF225" s="28"/>
      <c r="PSG225" s="32"/>
      <c r="PSH225" s="20"/>
      <c r="PSI225" s="18"/>
      <c r="PSJ225" s="19"/>
      <c r="PSK225" s="28"/>
      <c r="PSL225" s="32"/>
      <c r="PSM225" s="20"/>
      <c r="PSN225" s="18"/>
      <c r="PSO225" s="19"/>
      <c r="PSP225" s="28"/>
      <c r="PSQ225" s="32"/>
      <c r="PSR225" s="20"/>
      <c r="PSS225" s="18"/>
      <c r="PST225" s="19"/>
      <c r="PSU225" s="28"/>
      <c r="PSV225" s="32"/>
      <c r="PSW225" s="20"/>
      <c r="PSX225" s="18"/>
      <c r="PSY225" s="19"/>
      <c r="PSZ225" s="28"/>
      <c r="PTA225" s="32"/>
      <c r="PTB225" s="20"/>
      <c r="PTC225" s="18"/>
      <c r="PTD225" s="19"/>
      <c r="PTE225" s="28"/>
      <c r="PTF225" s="32"/>
      <c r="PTG225" s="20"/>
      <c r="PTH225" s="18"/>
      <c r="PTI225" s="19"/>
      <c r="PTJ225" s="28"/>
      <c r="PTK225" s="32"/>
      <c r="PTL225" s="20"/>
      <c r="PTM225" s="18"/>
      <c r="PTN225" s="19"/>
      <c r="PTO225" s="28"/>
      <c r="PTP225" s="32"/>
      <c r="PTQ225" s="20"/>
      <c r="PTR225" s="18"/>
      <c r="PTS225" s="19"/>
      <c r="PTT225" s="28"/>
      <c r="PTU225" s="32"/>
      <c r="PTV225" s="20"/>
      <c r="PTW225" s="18"/>
      <c r="PTX225" s="19"/>
      <c r="PTY225" s="28"/>
      <c r="PTZ225" s="32"/>
      <c r="PUA225" s="20"/>
      <c r="PUB225" s="18"/>
      <c r="PUC225" s="19"/>
      <c r="PUD225" s="28"/>
      <c r="PUE225" s="32"/>
      <c r="PUF225" s="20"/>
      <c r="PUG225" s="18"/>
      <c r="PUH225" s="19"/>
      <c r="PUI225" s="28"/>
      <c r="PUJ225" s="32"/>
      <c r="PUK225" s="20"/>
      <c r="PUL225" s="18"/>
      <c r="PUM225" s="19"/>
      <c r="PUN225" s="28"/>
      <c r="PUO225" s="32"/>
      <c r="PUP225" s="20"/>
      <c r="PUQ225" s="18"/>
      <c r="PUR225" s="19"/>
      <c r="PUS225" s="28"/>
      <c r="PUT225" s="32"/>
      <c r="PUU225" s="20"/>
      <c r="PUV225" s="18"/>
      <c r="PUW225" s="19"/>
      <c r="PUX225" s="28"/>
      <c r="PUY225" s="32"/>
      <c r="PUZ225" s="20"/>
      <c r="PVA225" s="18"/>
      <c r="PVB225" s="19"/>
      <c r="PVC225" s="28"/>
      <c r="PVD225" s="32"/>
      <c r="PVE225" s="20"/>
      <c r="PVF225" s="18"/>
      <c r="PVG225" s="19"/>
      <c r="PVH225" s="28"/>
      <c r="PVI225" s="32"/>
      <c r="PVJ225" s="20"/>
      <c r="PVK225" s="18"/>
      <c r="PVL225" s="19"/>
      <c r="PVM225" s="28"/>
      <c r="PVN225" s="32"/>
      <c r="PVO225" s="20"/>
      <c r="PVP225" s="18"/>
      <c r="PVQ225" s="19"/>
      <c r="PVR225" s="28"/>
      <c r="PVS225" s="32"/>
      <c r="PVT225" s="20"/>
      <c r="PVU225" s="18"/>
      <c r="PVV225" s="19"/>
      <c r="PVW225" s="28"/>
      <c r="PVX225" s="32"/>
      <c r="PVY225" s="20"/>
      <c r="PVZ225" s="18"/>
      <c r="PWA225" s="19"/>
      <c r="PWB225" s="28"/>
      <c r="PWC225" s="32"/>
      <c r="PWD225" s="20"/>
      <c r="PWE225" s="18"/>
      <c r="PWF225" s="19"/>
      <c r="PWG225" s="28"/>
      <c r="PWH225" s="32"/>
      <c r="PWI225" s="20"/>
      <c r="PWJ225" s="18"/>
      <c r="PWK225" s="19"/>
      <c r="PWL225" s="28"/>
      <c r="PWM225" s="32"/>
      <c r="PWN225" s="20"/>
      <c r="PWO225" s="18"/>
      <c r="PWP225" s="19"/>
      <c r="PWQ225" s="28"/>
      <c r="PWR225" s="32"/>
      <c r="PWS225" s="20"/>
      <c r="PWT225" s="18"/>
      <c r="PWU225" s="19"/>
      <c r="PWV225" s="28"/>
      <c r="PWW225" s="32"/>
      <c r="PWX225" s="20"/>
      <c r="PWY225" s="18"/>
      <c r="PWZ225" s="19"/>
      <c r="PXA225" s="28"/>
      <c r="PXB225" s="32"/>
      <c r="PXC225" s="20"/>
      <c r="PXD225" s="18"/>
      <c r="PXE225" s="19"/>
      <c r="PXF225" s="28"/>
      <c r="PXG225" s="32"/>
      <c r="PXH225" s="20"/>
      <c r="PXI225" s="18"/>
      <c r="PXJ225" s="19"/>
      <c r="PXK225" s="28"/>
      <c r="PXL225" s="32"/>
      <c r="PXM225" s="20"/>
      <c r="PXN225" s="18"/>
      <c r="PXO225" s="19"/>
      <c r="PXP225" s="28"/>
      <c r="PXQ225" s="32"/>
      <c r="PXR225" s="20"/>
      <c r="PXS225" s="18"/>
      <c r="PXT225" s="19"/>
      <c r="PXU225" s="28"/>
      <c r="PXV225" s="32"/>
      <c r="PXW225" s="20"/>
      <c r="PXX225" s="18"/>
      <c r="PXY225" s="19"/>
      <c r="PXZ225" s="28"/>
      <c r="PYA225" s="32"/>
      <c r="PYB225" s="20"/>
      <c r="PYC225" s="18"/>
      <c r="PYD225" s="19"/>
      <c r="PYE225" s="28"/>
      <c r="PYF225" s="32"/>
      <c r="PYG225" s="20"/>
      <c r="PYH225" s="18"/>
      <c r="PYI225" s="19"/>
      <c r="PYJ225" s="28"/>
      <c r="PYK225" s="32"/>
      <c r="PYL225" s="20"/>
      <c r="PYM225" s="18"/>
      <c r="PYN225" s="19"/>
      <c r="PYO225" s="28"/>
      <c r="PYP225" s="32"/>
      <c r="PYQ225" s="20"/>
      <c r="PYR225" s="18"/>
      <c r="PYS225" s="19"/>
      <c r="PYT225" s="28"/>
      <c r="PYU225" s="32"/>
      <c r="PYV225" s="20"/>
      <c r="PYW225" s="18"/>
      <c r="PYX225" s="19"/>
      <c r="PYY225" s="28"/>
      <c r="PYZ225" s="32"/>
      <c r="PZA225" s="20"/>
      <c r="PZB225" s="18"/>
      <c r="PZC225" s="19"/>
      <c r="PZD225" s="28"/>
      <c r="PZE225" s="32"/>
      <c r="PZF225" s="20"/>
      <c r="PZG225" s="18"/>
      <c r="PZH225" s="19"/>
      <c r="PZI225" s="28"/>
      <c r="PZJ225" s="32"/>
      <c r="PZK225" s="20"/>
      <c r="PZL225" s="18"/>
      <c r="PZM225" s="19"/>
      <c r="PZN225" s="28"/>
      <c r="PZO225" s="32"/>
      <c r="PZP225" s="20"/>
      <c r="PZQ225" s="18"/>
      <c r="PZR225" s="19"/>
      <c r="PZS225" s="28"/>
      <c r="PZT225" s="32"/>
      <c r="PZU225" s="20"/>
      <c r="PZV225" s="18"/>
      <c r="PZW225" s="19"/>
      <c r="PZX225" s="28"/>
      <c r="PZY225" s="32"/>
      <c r="PZZ225" s="20"/>
      <c r="QAA225" s="18"/>
      <c r="QAB225" s="19"/>
      <c r="QAC225" s="28"/>
      <c r="QAD225" s="32"/>
      <c r="QAE225" s="20"/>
      <c r="QAF225" s="18"/>
      <c r="QAG225" s="19"/>
      <c r="QAH225" s="28"/>
      <c r="QAI225" s="32"/>
      <c r="QAJ225" s="20"/>
      <c r="QAK225" s="18"/>
      <c r="QAL225" s="19"/>
      <c r="QAM225" s="28"/>
      <c r="QAN225" s="32"/>
      <c r="QAO225" s="20"/>
      <c r="QAP225" s="18"/>
      <c r="QAQ225" s="19"/>
      <c r="QAR225" s="28"/>
      <c r="QAS225" s="32"/>
      <c r="QAT225" s="20"/>
      <c r="QAU225" s="18"/>
      <c r="QAV225" s="19"/>
      <c r="QAW225" s="28"/>
      <c r="QAX225" s="32"/>
      <c r="QAY225" s="20"/>
      <c r="QAZ225" s="18"/>
      <c r="QBA225" s="19"/>
      <c r="QBB225" s="28"/>
      <c r="QBC225" s="32"/>
      <c r="QBD225" s="20"/>
      <c r="QBE225" s="18"/>
      <c r="QBF225" s="19"/>
      <c r="QBG225" s="28"/>
      <c r="QBH225" s="32"/>
      <c r="QBI225" s="20"/>
      <c r="QBJ225" s="18"/>
      <c r="QBK225" s="19"/>
      <c r="QBL225" s="28"/>
      <c r="QBM225" s="32"/>
      <c r="QBN225" s="20"/>
      <c r="QBO225" s="18"/>
      <c r="QBP225" s="19"/>
      <c r="QBQ225" s="28"/>
      <c r="QBR225" s="32"/>
      <c r="QBS225" s="20"/>
      <c r="QBT225" s="18"/>
      <c r="QBU225" s="19"/>
      <c r="QBV225" s="28"/>
      <c r="QBW225" s="32"/>
      <c r="QBX225" s="20"/>
      <c r="QBY225" s="18"/>
      <c r="QBZ225" s="19"/>
      <c r="QCA225" s="28"/>
      <c r="QCB225" s="32"/>
      <c r="QCC225" s="20"/>
      <c r="QCD225" s="18"/>
      <c r="QCE225" s="19"/>
      <c r="QCF225" s="28"/>
      <c r="QCG225" s="32"/>
      <c r="QCH225" s="20"/>
      <c r="QCI225" s="18"/>
      <c r="QCJ225" s="19"/>
      <c r="QCK225" s="28"/>
      <c r="QCL225" s="32"/>
      <c r="QCM225" s="20"/>
      <c r="QCN225" s="18"/>
      <c r="QCO225" s="19"/>
      <c r="QCP225" s="28"/>
      <c r="QCQ225" s="32"/>
      <c r="QCR225" s="20"/>
      <c r="QCS225" s="18"/>
      <c r="QCT225" s="19"/>
      <c r="QCU225" s="28"/>
      <c r="QCV225" s="32"/>
      <c r="QCW225" s="20"/>
      <c r="QCX225" s="18"/>
      <c r="QCY225" s="19"/>
      <c r="QCZ225" s="28"/>
      <c r="QDA225" s="32"/>
      <c r="QDB225" s="20"/>
      <c r="QDC225" s="18"/>
      <c r="QDD225" s="19"/>
      <c r="QDE225" s="28"/>
      <c r="QDF225" s="32"/>
      <c r="QDG225" s="20"/>
      <c r="QDH225" s="18"/>
      <c r="QDI225" s="19"/>
      <c r="QDJ225" s="28"/>
      <c r="QDK225" s="32"/>
      <c r="QDL225" s="20"/>
      <c r="QDM225" s="18"/>
      <c r="QDN225" s="19"/>
      <c r="QDO225" s="28"/>
      <c r="QDP225" s="32"/>
      <c r="QDQ225" s="20"/>
      <c r="QDR225" s="18"/>
      <c r="QDS225" s="19"/>
      <c r="QDT225" s="28"/>
      <c r="QDU225" s="32"/>
      <c r="QDV225" s="20"/>
      <c r="QDW225" s="18"/>
      <c r="QDX225" s="19"/>
      <c r="QDY225" s="28"/>
      <c r="QDZ225" s="32"/>
      <c r="QEA225" s="20"/>
      <c r="QEB225" s="18"/>
      <c r="QEC225" s="19"/>
      <c r="QED225" s="28"/>
      <c r="QEE225" s="32"/>
      <c r="QEF225" s="20"/>
      <c r="QEG225" s="18"/>
      <c r="QEH225" s="19"/>
      <c r="QEI225" s="28"/>
      <c r="QEJ225" s="32"/>
      <c r="QEK225" s="20"/>
      <c r="QEL225" s="18"/>
      <c r="QEM225" s="19"/>
      <c r="QEN225" s="28"/>
      <c r="QEO225" s="32"/>
      <c r="QEP225" s="20"/>
      <c r="QEQ225" s="18"/>
      <c r="QER225" s="19"/>
      <c r="QES225" s="28"/>
      <c r="QET225" s="32"/>
      <c r="QEU225" s="20"/>
      <c r="QEV225" s="18"/>
      <c r="QEW225" s="19"/>
      <c r="QEX225" s="28"/>
      <c r="QEY225" s="32"/>
      <c r="QEZ225" s="20"/>
      <c r="QFA225" s="18"/>
      <c r="QFB225" s="19"/>
      <c r="QFC225" s="28"/>
      <c r="QFD225" s="32"/>
      <c r="QFE225" s="20"/>
      <c r="QFF225" s="18"/>
      <c r="QFG225" s="19"/>
      <c r="QFH225" s="28"/>
      <c r="QFI225" s="32"/>
      <c r="QFJ225" s="20"/>
      <c r="QFK225" s="18"/>
      <c r="QFL225" s="19"/>
      <c r="QFM225" s="28"/>
      <c r="QFN225" s="32"/>
      <c r="QFO225" s="20"/>
      <c r="QFP225" s="18"/>
      <c r="QFQ225" s="19"/>
      <c r="QFR225" s="28"/>
      <c r="QFS225" s="32"/>
      <c r="QFT225" s="20"/>
      <c r="QFU225" s="18"/>
      <c r="QFV225" s="19"/>
      <c r="QFW225" s="28"/>
      <c r="QFX225" s="32"/>
      <c r="QFY225" s="20"/>
      <c r="QFZ225" s="18"/>
      <c r="QGA225" s="19"/>
      <c r="QGB225" s="28"/>
      <c r="QGC225" s="32"/>
      <c r="QGD225" s="20"/>
      <c r="QGE225" s="18"/>
      <c r="QGF225" s="19"/>
      <c r="QGG225" s="28"/>
      <c r="QGH225" s="32"/>
      <c r="QGI225" s="20"/>
      <c r="QGJ225" s="18"/>
      <c r="QGK225" s="19"/>
      <c r="QGL225" s="28"/>
      <c r="QGM225" s="32"/>
      <c r="QGN225" s="20"/>
      <c r="QGO225" s="18"/>
      <c r="QGP225" s="19"/>
      <c r="QGQ225" s="28"/>
      <c r="QGR225" s="32"/>
      <c r="QGS225" s="20"/>
      <c r="QGT225" s="18"/>
      <c r="QGU225" s="19"/>
      <c r="QGV225" s="28"/>
      <c r="QGW225" s="32"/>
      <c r="QGX225" s="20"/>
      <c r="QGY225" s="18"/>
      <c r="QGZ225" s="19"/>
      <c r="QHA225" s="28"/>
      <c r="QHB225" s="32"/>
      <c r="QHC225" s="20"/>
      <c r="QHD225" s="18"/>
      <c r="QHE225" s="19"/>
      <c r="QHF225" s="28"/>
      <c r="QHG225" s="32"/>
      <c r="QHH225" s="20"/>
      <c r="QHI225" s="18"/>
      <c r="QHJ225" s="19"/>
      <c r="QHK225" s="28"/>
      <c r="QHL225" s="32"/>
      <c r="QHM225" s="20"/>
      <c r="QHN225" s="18"/>
      <c r="QHO225" s="19"/>
      <c r="QHP225" s="28"/>
      <c r="QHQ225" s="32"/>
      <c r="QHR225" s="20"/>
      <c r="QHS225" s="18"/>
      <c r="QHT225" s="19"/>
      <c r="QHU225" s="28"/>
      <c r="QHV225" s="32"/>
      <c r="QHW225" s="20"/>
      <c r="QHX225" s="18"/>
      <c r="QHY225" s="19"/>
      <c r="QHZ225" s="28"/>
      <c r="QIA225" s="32"/>
      <c r="QIB225" s="20"/>
      <c r="QIC225" s="18"/>
      <c r="QID225" s="19"/>
      <c r="QIE225" s="28"/>
      <c r="QIF225" s="32"/>
      <c r="QIG225" s="20"/>
      <c r="QIH225" s="18"/>
      <c r="QII225" s="19"/>
      <c r="QIJ225" s="28"/>
      <c r="QIK225" s="32"/>
      <c r="QIL225" s="20"/>
      <c r="QIM225" s="18"/>
      <c r="QIN225" s="19"/>
      <c r="QIO225" s="28"/>
      <c r="QIP225" s="32"/>
      <c r="QIQ225" s="20"/>
      <c r="QIR225" s="18"/>
      <c r="QIS225" s="19"/>
      <c r="QIT225" s="28"/>
      <c r="QIU225" s="32"/>
      <c r="QIV225" s="20"/>
      <c r="QIW225" s="18"/>
      <c r="QIX225" s="19"/>
      <c r="QIY225" s="28"/>
      <c r="QIZ225" s="32"/>
      <c r="QJA225" s="20"/>
      <c r="QJB225" s="18"/>
      <c r="QJC225" s="19"/>
      <c r="QJD225" s="28"/>
      <c r="QJE225" s="32"/>
      <c r="QJF225" s="20"/>
      <c r="QJG225" s="18"/>
      <c r="QJH225" s="19"/>
      <c r="QJI225" s="28"/>
      <c r="QJJ225" s="32"/>
      <c r="QJK225" s="20"/>
      <c r="QJL225" s="18"/>
      <c r="QJM225" s="19"/>
      <c r="QJN225" s="28"/>
      <c r="QJO225" s="32"/>
      <c r="QJP225" s="20"/>
      <c r="QJQ225" s="18"/>
      <c r="QJR225" s="19"/>
      <c r="QJS225" s="28"/>
      <c r="QJT225" s="32"/>
      <c r="QJU225" s="20"/>
      <c r="QJV225" s="18"/>
      <c r="QJW225" s="19"/>
      <c r="QJX225" s="28"/>
      <c r="QJY225" s="32"/>
      <c r="QJZ225" s="20"/>
      <c r="QKA225" s="18"/>
      <c r="QKB225" s="19"/>
      <c r="QKC225" s="28"/>
      <c r="QKD225" s="32"/>
      <c r="QKE225" s="20"/>
      <c r="QKF225" s="18"/>
      <c r="QKG225" s="19"/>
      <c r="QKH225" s="28"/>
      <c r="QKI225" s="32"/>
      <c r="QKJ225" s="20"/>
      <c r="QKK225" s="18"/>
      <c r="QKL225" s="19"/>
      <c r="QKM225" s="28"/>
      <c r="QKN225" s="32"/>
      <c r="QKO225" s="20"/>
      <c r="QKP225" s="18"/>
      <c r="QKQ225" s="19"/>
      <c r="QKR225" s="28"/>
      <c r="QKS225" s="32"/>
      <c r="QKT225" s="20"/>
      <c r="QKU225" s="18"/>
      <c r="QKV225" s="19"/>
      <c r="QKW225" s="28"/>
      <c r="QKX225" s="32"/>
      <c r="QKY225" s="20"/>
      <c r="QKZ225" s="18"/>
      <c r="QLA225" s="19"/>
      <c r="QLB225" s="28"/>
      <c r="QLC225" s="32"/>
      <c r="QLD225" s="20"/>
      <c r="QLE225" s="18"/>
      <c r="QLF225" s="19"/>
      <c r="QLG225" s="28"/>
      <c r="QLH225" s="32"/>
      <c r="QLI225" s="20"/>
      <c r="QLJ225" s="18"/>
      <c r="QLK225" s="19"/>
      <c r="QLL225" s="28"/>
      <c r="QLM225" s="32"/>
      <c r="QLN225" s="20"/>
      <c r="QLO225" s="18"/>
      <c r="QLP225" s="19"/>
      <c r="QLQ225" s="28"/>
      <c r="QLR225" s="32"/>
      <c r="QLS225" s="20"/>
      <c r="QLT225" s="18"/>
      <c r="QLU225" s="19"/>
      <c r="QLV225" s="28"/>
      <c r="QLW225" s="32"/>
      <c r="QLX225" s="20"/>
      <c r="QLY225" s="18"/>
      <c r="QLZ225" s="19"/>
      <c r="QMA225" s="28"/>
      <c r="QMB225" s="32"/>
      <c r="QMC225" s="20"/>
      <c r="QMD225" s="18"/>
      <c r="QME225" s="19"/>
      <c r="QMF225" s="28"/>
      <c r="QMG225" s="32"/>
      <c r="QMH225" s="20"/>
      <c r="QMI225" s="18"/>
      <c r="QMJ225" s="19"/>
      <c r="QMK225" s="28"/>
      <c r="QML225" s="32"/>
      <c r="QMM225" s="20"/>
      <c r="QMN225" s="18"/>
      <c r="QMO225" s="19"/>
      <c r="QMP225" s="28"/>
      <c r="QMQ225" s="32"/>
      <c r="QMR225" s="20"/>
      <c r="QMS225" s="18"/>
      <c r="QMT225" s="19"/>
      <c r="QMU225" s="28"/>
      <c r="QMV225" s="32"/>
      <c r="QMW225" s="20"/>
      <c r="QMX225" s="18"/>
      <c r="QMY225" s="19"/>
      <c r="QMZ225" s="28"/>
      <c r="QNA225" s="32"/>
      <c r="QNB225" s="20"/>
      <c r="QNC225" s="18"/>
      <c r="QND225" s="19"/>
      <c r="QNE225" s="28"/>
      <c r="QNF225" s="32"/>
      <c r="QNG225" s="20"/>
      <c r="QNH225" s="18"/>
      <c r="QNI225" s="19"/>
      <c r="QNJ225" s="28"/>
      <c r="QNK225" s="32"/>
      <c r="QNL225" s="20"/>
      <c r="QNM225" s="18"/>
      <c r="QNN225" s="19"/>
      <c r="QNO225" s="28"/>
      <c r="QNP225" s="32"/>
      <c r="QNQ225" s="20"/>
      <c r="QNR225" s="18"/>
      <c r="QNS225" s="19"/>
      <c r="QNT225" s="28"/>
      <c r="QNU225" s="32"/>
      <c r="QNV225" s="20"/>
      <c r="QNW225" s="18"/>
      <c r="QNX225" s="19"/>
      <c r="QNY225" s="28"/>
      <c r="QNZ225" s="32"/>
      <c r="QOA225" s="20"/>
      <c r="QOB225" s="18"/>
      <c r="QOC225" s="19"/>
      <c r="QOD225" s="28"/>
      <c r="QOE225" s="32"/>
      <c r="QOF225" s="20"/>
      <c r="QOG225" s="18"/>
      <c r="QOH225" s="19"/>
      <c r="QOI225" s="28"/>
      <c r="QOJ225" s="32"/>
      <c r="QOK225" s="20"/>
      <c r="QOL225" s="18"/>
      <c r="QOM225" s="19"/>
      <c r="QON225" s="28"/>
      <c r="QOO225" s="32"/>
      <c r="QOP225" s="20"/>
      <c r="QOQ225" s="18"/>
      <c r="QOR225" s="19"/>
      <c r="QOS225" s="28"/>
      <c r="QOT225" s="32"/>
      <c r="QOU225" s="20"/>
      <c r="QOV225" s="18"/>
      <c r="QOW225" s="19"/>
      <c r="QOX225" s="28"/>
      <c r="QOY225" s="32"/>
      <c r="QOZ225" s="20"/>
      <c r="QPA225" s="18"/>
      <c r="QPB225" s="19"/>
      <c r="QPC225" s="28"/>
      <c r="QPD225" s="32"/>
      <c r="QPE225" s="20"/>
      <c r="QPF225" s="18"/>
      <c r="QPG225" s="19"/>
      <c r="QPH225" s="28"/>
      <c r="QPI225" s="32"/>
      <c r="QPJ225" s="20"/>
      <c r="QPK225" s="18"/>
      <c r="QPL225" s="19"/>
      <c r="QPM225" s="28"/>
      <c r="QPN225" s="32"/>
      <c r="QPO225" s="20"/>
      <c r="QPP225" s="18"/>
      <c r="QPQ225" s="19"/>
      <c r="QPR225" s="28"/>
      <c r="QPS225" s="32"/>
      <c r="QPT225" s="20"/>
      <c r="QPU225" s="18"/>
      <c r="QPV225" s="19"/>
      <c r="QPW225" s="28"/>
      <c r="QPX225" s="32"/>
      <c r="QPY225" s="20"/>
      <c r="QPZ225" s="18"/>
      <c r="QQA225" s="19"/>
      <c r="QQB225" s="28"/>
      <c r="QQC225" s="32"/>
      <c r="QQD225" s="20"/>
      <c r="QQE225" s="18"/>
      <c r="QQF225" s="19"/>
      <c r="QQG225" s="28"/>
      <c r="QQH225" s="32"/>
      <c r="QQI225" s="20"/>
      <c r="QQJ225" s="18"/>
      <c r="QQK225" s="19"/>
      <c r="QQL225" s="28"/>
      <c r="QQM225" s="32"/>
      <c r="QQN225" s="20"/>
      <c r="QQO225" s="18"/>
      <c r="QQP225" s="19"/>
      <c r="QQQ225" s="28"/>
      <c r="QQR225" s="32"/>
      <c r="QQS225" s="20"/>
      <c r="QQT225" s="18"/>
      <c r="QQU225" s="19"/>
      <c r="QQV225" s="28"/>
      <c r="QQW225" s="32"/>
      <c r="QQX225" s="20"/>
      <c r="QQY225" s="18"/>
      <c r="QQZ225" s="19"/>
      <c r="QRA225" s="28"/>
      <c r="QRB225" s="32"/>
      <c r="QRC225" s="20"/>
      <c r="QRD225" s="18"/>
      <c r="QRE225" s="19"/>
      <c r="QRF225" s="28"/>
      <c r="QRG225" s="32"/>
      <c r="QRH225" s="20"/>
      <c r="QRI225" s="18"/>
      <c r="QRJ225" s="19"/>
      <c r="QRK225" s="28"/>
      <c r="QRL225" s="32"/>
      <c r="QRM225" s="20"/>
      <c r="QRN225" s="18"/>
      <c r="QRO225" s="19"/>
      <c r="QRP225" s="28"/>
      <c r="QRQ225" s="32"/>
      <c r="QRR225" s="20"/>
      <c r="QRS225" s="18"/>
      <c r="QRT225" s="19"/>
      <c r="QRU225" s="28"/>
      <c r="QRV225" s="32"/>
      <c r="QRW225" s="20"/>
      <c r="QRX225" s="18"/>
      <c r="QRY225" s="19"/>
      <c r="QRZ225" s="28"/>
      <c r="QSA225" s="32"/>
      <c r="QSB225" s="20"/>
      <c r="QSC225" s="18"/>
      <c r="QSD225" s="19"/>
      <c r="QSE225" s="28"/>
      <c r="QSF225" s="32"/>
      <c r="QSG225" s="20"/>
      <c r="QSH225" s="18"/>
      <c r="QSI225" s="19"/>
      <c r="QSJ225" s="28"/>
      <c r="QSK225" s="32"/>
      <c r="QSL225" s="20"/>
      <c r="QSM225" s="18"/>
      <c r="QSN225" s="19"/>
      <c r="QSO225" s="28"/>
      <c r="QSP225" s="32"/>
      <c r="QSQ225" s="20"/>
      <c r="QSR225" s="18"/>
      <c r="QSS225" s="19"/>
      <c r="QST225" s="28"/>
      <c r="QSU225" s="32"/>
      <c r="QSV225" s="20"/>
      <c r="QSW225" s="18"/>
      <c r="QSX225" s="19"/>
      <c r="QSY225" s="28"/>
      <c r="QSZ225" s="32"/>
      <c r="QTA225" s="20"/>
      <c r="QTB225" s="18"/>
      <c r="QTC225" s="19"/>
      <c r="QTD225" s="28"/>
      <c r="QTE225" s="32"/>
      <c r="QTF225" s="20"/>
      <c r="QTG225" s="18"/>
      <c r="QTH225" s="19"/>
      <c r="QTI225" s="28"/>
      <c r="QTJ225" s="32"/>
      <c r="QTK225" s="20"/>
      <c r="QTL225" s="18"/>
      <c r="QTM225" s="19"/>
      <c r="QTN225" s="28"/>
      <c r="QTO225" s="32"/>
      <c r="QTP225" s="20"/>
      <c r="QTQ225" s="18"/>
      <c r="QTR225" s="19"/>
      <c r="QTS225" s="28"/>
      <c r="QTT225" s="32"/>
      <c r="QTU225" s="20"/>
      <c r="QTV225" s="18"/>
      <c r="QTW225" s="19"/>
      <c r="QTX225" s="28"/>
      <c r="QTY225" s="32"/>
      <c r="QTZ225" s="20"/>
      <c r="QUA225" s="18"/>
      <c r="QUB225" s="19"/>
      <c r="QUC225" s="28"/>
      <c r="QUD225" s="32"/>
      <c r="QUE225" s="20"/>
      <c r="QUF225" s="18"/>
      <c r="QUG225" s="19"/>
      <c r="QUH225" s="28"/>
      <c r="QUI225" s="32"/>
      <c r="QUJ225" s="20"/>
      <c r="QUK225" s="18"/>
      <c r="QUL225" s="19"/>
      <c r="QUM225" s="28"/>
      <c r="QUN225" s="32"/>
      <c r="QUO225" s="20"/>
      <c r="QUP225" s="18"/>
      <c r="QUQ225" s="19"/>
      <c r="QUR225" s="28"/>
      <c r="QUS225" s="32"/>
      <c r="QUT225" s="20"/>
      <c r="QUU225" s="18"/>
      <c r="QUV225" s="19"/>
      <c r="QUW225" s="28"/>
      <c r="QUX225" s="32"/>
      <c r="QUY225" s="20"/>
      <c r="QUZ225" s="18"/>
      <c r="QVA225" s="19"/>
      <c r="QVB225" s="28"/>
      <c r="QVC225" s="32"/>
      <c r="QVD225" s="20"/>
      <c r="QVE225" s="18"/>
      <c r="QVF225" s="19"/>
      <c r="QVG225" s="28"/>
      <c r="QVH225" s="32"/>
      <c r="QVI225" s="20"/>
      <c r="QVJ225" s="18"/>
      <c r="QVK225" s="19"/>
      <c r="QVL225" s="28"/>
      <c r="QVM225" s="32"/>
      <c r="QVN225" s="20"/>
      <c r="QVO225" s="18"/>
      <c r="QVP225" s="19"/>
      <c r="QVQ225" s="28"/>
      <c r="QVR225" s="32"/>
      <c r="QVS225" s="20"/>
      <c r="QVT225" s="18"/>
      <c r="QVU225" s="19"/>
      <c r="QVV225" s="28"/>
      <c r="QVW225" s="32"/>
      <c r="QVX225" s="20"/>
      <c r="QVY225" s="18"/>
      <c r="QVZ225" s="19"/>
      <c r="QWA225" s="28"/>
      <c r="QWB225" s="32"/>
      <c r="QWC225" s="20"/>
      <c r="QWD225" s="18"/>
      <c r="QWE225" s="19"/>
      <c r="QWF225" s="28"/>
      <c r="QWG225" s="32"/>
      <c r="QWH225" s="20"/>
      <c r="QWI225" s="18"/>
      <c r="QWJ225" s="19"/>
      <c r="QWK225" s="28"/>
      <c r="QWL225" s="32"/>
      <c r="QWM225" s="20"/>
      <c r="QWN225" s="18"/>
      <c r="QWO225" s="19"/>
      <c r="QWP225" s="28"/>
      <c r="QWQ225" s="32"/>
      <c r="QWR225" s="20"/>
      <c r="QWS225" s="18"/>
      <c r="QWT225" s="19"/>
      <c r="QWU225" s="28"/>
      <c r="QWV225" s="32"/>
      <c r="QWW225" s="20"/>
      <c r="QWX225" s="18"/>
      <c r="QWY225" s="19"/>
      <c r="QWZ225" s="28"/>
      <c r="QXA225" s="32"/>
      <c r="QXB225" s="20"/>
      <c r="QXC225" s="18"/>
      <c r="QXD225" s="19"/>
      <c r="QXE225" s="28"/>
      <c r="QXF225" s="32"/>
      <c r="QXG225" s="20"/>
      <c r="QXH225" s="18"/>
      <c r="QXI225" s="19"/>
      <c r="QXJ225" s="28"/>
      <c r="QXK225" s="32"/>
      <c r="QXL225" s="20"/>
      <c r="QXM225" s="18"/>
      <c r="QXN225" s="19"/>
      <c r="QXO225" s="28"/>
      <c r="QXP225" s="32"/>
      <c r="QXQ225" s="20"/>
      <c r="QXR225" s="18"/>
      <c r="QXS225" s="19"/>
      <c r="QXT225" s="28"/>
      <c r="QXU225" s="32"/>
      <c r="QXV225" s="20"/>
      <c r="QXW225" s="18"/>
      <c r="QXX225" s="19"/>
      <c r="QXY225" s="28"/>
      <c r="QXZ225" s="32"/>
      <c r="QYA225" s="20"/>
      <c r="QYB225" s="18"/>
      <c r="QYC225" s="19"/>
      <c r="QYD225" s="28"/>
      <c r="QYE225" s="32"/>
      <c r="QYF225" s="20"/>
      <c r="QYG225" s="18"/>
      <c r="QYH225" s="19"/>
      <c r="QYI225" s="28"/>
      <c r="QYJ225" s="32"/>
      <c r="QYK225" s="20"/>
      <c r="QYL225" s="18"/>
      <c r="QYM225" s="19"/>
      <c r="QYN225" s="28"/>
      <c r="QYO225" s="32"/>
      <c r="QYP225" s="20"/>
      <c r="QYQ225" s="18"/>
      <c r="QYR225" s="19"/>
      <c r="QYS225" s="28"/>
      <c r="QYT225" s="32"/>
      <c r="QYU225" s="20"/>
      <c r="QYV225" s="18"/>
      <c r="QYW225" s="19"/>
      <c r="QYX225" s="28"/>
      <c r="QYY225" s="32"/>
      <c r="QYZ225" s="20"/>
      <c r="QZA225" s="18"/>
      <c r="QZB225" s="19"/>
      <c r="QZC225" s="28"/>
      <c r="QZD225" s="32"/>
      <c r="QZE225" s="20"/>
      <c r="QZF225" s="18"/>
      <c r="QZG225" s="19"/>
      <c r="QZH225" s="28"/>
      <c r="QZI225" s="32"/>
      <c r="QZJ225" s="20"/>
      <c r="QZK225" s="18"/>
      <c r="QZL225" s="19"/>
      <c r="QZM225" s="28"/>
      <c r="QZN225" s="32"/>
      <c r="QZO225" s="20"/>
      <c r="QZP225" s="18"/>
      <c r="QZQ225" s="19"/>
      <c r="QZR225" s="28"/>
      <c r="QZS225" s="32"/>
      <c r="QZT225" s="20"/>
      <c r="QZU225" s="18"/>
      <c r="QZV225" s="19"/>
      <c r="QZW225" s="28"/>
      <c r="QZX225" s="32"/>
      <c r="QZY225" s="20"/>
      <c r="QZZ225" s="18"/>
      <c r="RAA225" s="19"/>
      <c r="RAB225" s="28"/>
      <c r="RAC225" s="32"/>
      <c r="RAD225" s="20"/>
      <c r="RAE225" s="18"/>
      <c r="RAF225" s="19"/>
      <c r="RAG225" s="28"/>
      <c r="RAH225" s="32"/>
      <c r="RAI225" s="20"/>
      <c r="RAJ225" s="18"/>
      <c r="RAK225" s="19"/>
      <c r="RAL225" s="28"/>
      <c r="RAM225" s="32"/>
      <c r="RAN225" s="20"/>
      <c r="RAO225" s="18"/>
      <c r="RAP225" s="19"/>
      <c r="RAQ225" s="28"/>
      <c r="RAR225" s="32"/>
      <c r="RAS225" s="20"/>
      <c r="RAT225" s="18"/>
      <c r="RAU225" s="19"/>
      <c r="RAV225" s="28"/>
      <c r="RAW225" s="32"/>
      <c r="RAX225" s="20"/>
      <c r="RAY225" s="18"/>
      <c r="RAZ225" s="19"/>
      <c r="RBA225" s="28"/>
      <c r="RBB225" s="32"/>
      <c r="RBC225" s="20"/>
      <c r="RBD225" s="18"/>
      <c r="RBE225" s="19"/>
      <c r="RBF225" s="28"/>
      <c r="RBG225" s="32"/>
      <c r="RBH225" s="20"/>
      <c r="RBI225" s="18"/>
      <c r="RBJ225" s="19"/>
      <c r="RBK225" s="28"/>
      <c r="RBL225" s="32"/>
      <c r="RBM225" s="20"/>
      <c r="RBN225" s="18"/>
      <c r="RBO225" s="19"/>
      <c r="RBP225" s="28"/>
      <c r="RBQ225" s="32"/>
      <c r="RBR225" s="20"/>
      <c r="RBS225" s="18"/>
      <c r="RBT225" s="19"/>
      <c r="RBU225" s="28"/>
      <c r="RBV225" s="32"/>
      <c r="RBW225" s="20"/>
      <c r="RBX225" s="18"/>
      <c r="RBY225" s="19"/>
      <c r="RBZ225" s="28"/>
      <c r="RCA225" s="32"/>
      <c r="RCB225" s="20"/>
      <c r="RCC225" s="18"/>
      <c r="RCD225" s="19"/>
      <c r="RCE225" s="28"/>
      <c r="RCF225" s="32"/>
      <c r="RCG225" s="20"/>
      <c r="RCH225" s="18"/>
      <c r="RCI225" s="19"/>
      <c r="RCJ225" s="28"/>
      <c r="RCK225" s="32"/>
      <c r="RCL225" s="20"/>
      <c r="RCM225" s="18"/>
      <c r="RCN225" s="19"/>
      <c r="RCO225" s="28"/>
      <c r="RCP225" s="32"/>
      <c r="RCQ225" s="20"/>
      <c r="RCR225" s="18"/>
      <c r="RCS225" s="19"/>
      <c r="RCT225" s="28"/>
      <c r="RCU225" s="32"/>
      <c r="RCV225" s="20"/>
      <c r="RCW225" s="18"/>
      <c r="RCX225" s="19"/>
      <c r="RCY225" s="28"/>
      <c r="RCZ225" s="32"/>
      <c r="RDA225" s="20"/>
      <c r="RDB225" s="18"/>
      <c r="RDC225" s="19"/>
      <c r="RDD225" s="28"/>
      <c r="RDE225" s="32"/>
      <c r="RDF225" s="20"/>
      <c r="RDG225" s="18"/>
      <c r="RDH225" s="19"/>
      <c r="RDI225" s="28"/>
      <c r="RDJ225" s="32"/>
      <c r="RDK225" s="20"/>
      <c r="RDL225" s="18"/>
      <c r="RDM225" s="19"/>
      <c r="RDN225" s="28"/>
      <c r="RDO225" s="32"/>
      <c r="RDP225" s="20"/>
      <c r="RDQ225" s="18"/>
      <c r="RDR225" s="19"/>
      <c r="RDS225" s="28"/>
      <c r="RDT225" s="32"/>
      <c r="RDU225" s="20"/>
      <c r="RDV225" s="18"/>
      <c r="RDW225" s="19"/>
      <c r="RDX225" s="28"/>
      <c r="RDY225" s="32"/>
      <c r="RDZ225" s="20"/>
      <c r="REA225" s="18"/>
      <c r="REB225" s="19"/>
      <c r="REC225" s="28"/>
      <c r="RED225" s="32"/>
      <c r="REE225" s="20"/>
      <c r="REF225" s="18"/>
      <c r="REG225" s="19"/>
      <c r="REH225" s="28"/>
      <c r="REI225" s="32"/>
      <c r="REJ225" s="20"/>
      <c r="REK225" s="18"/>
      <c r="REL225" s="19"/>
      <c r="REM225" s="28"/>
      <c r="REN225" s="32"/>
      <c r="REO225" s="20"/>
      <c r="REP225" s="18"/>
      <c r="REQ225" s="19"/>
      <c r="RER225" s="28"/>
      <c r="RES225" s="32"/>
      <c r="RET225" s="20"/>
      <c r="REU225" s="18"/>
      <c r="REV225" s="19"/>
      <c r="REW225" s="28"/>
      <c r="REX225" s="32"/>
      <c r="REY225" s="20"/>
      <c r="REZ225" s="18"/>
      <c r="RFA225" s="19"/>
      <c r="RFB225" s="28"/>
      <c r="RFC225" s="32"/>
      <c r="RFD225" s="20"/>
      <c r="RFE225" s="18"/>
      <c r="RFF225" s="19"/>
      <c r="RFG225" s="28"/>
      <c r="RFH225" s="32"/>
      <c r="RFI225" s="20"/>
      <c r="RFJ225" s="18"/>
      <c r="RFK225" s="19"/>
      <c r="RFL225" s="28"/>
      <c r="RFM225" s="32"/>
      <c r="RFN225" s="20"/>
      <c r="RFO225" s="18"/>
      <c r="RFP225" s="19"/>
      <c r="RFQ225" s="28"/>
      <c r="RFR225" s="32"/>
      <c r="RFS225" s="20"/>
      <c r="RFT225" s="18"/>
      <c r="RFU225" s="19"/>
      <c r="RFV225" s="28"/>
      <c r="RFW225" s="32"/>
      <c r="RFX225" s="20"/>
      <c r="RFY225" s="18"/>
      <c r="RFZ225" s="19"/>
      <c r="RGA225" s="28"/>
      <c r="RGB225" s="32"/>
      <c r="RGC225" s="20"/>
      <c r="RGD225" s="18"/>
      <c r="RGE225" s="19"/>
      <c r="RGF225" s="28"/>
      <c r="RGG225" s="32"/>
      <c r="RGH225" s="20"/>
      <c r="RGI225" s="18"/>
      <c r="RGJ225" s="19"/>
      <c r="RGK225" s="28"/>
      <c r="RGL225" s="32"/>
      <c r="RGM225" s="20"/>
      <c r="RGN225" s="18"/>
      <c r="RGO225" s="19"/>
      <c r="RGP225" s="28"/>
      <c r="RGQ225" s="32"/>
      <c r="RGR225" s="20"/>
      <c r="RGS225" s="18"/>
      <c r="RGT225" s="19"/>
      <c r="RGU225" s="28"/>
      <c r="RGV225" s="32"/>
      <c r="RGW225" s="20"/>
      <c r="RGX225" s="18"/>
      <c r="RGY225" s="19"/>
      <c r="RGZ225" s="28"/>
      <c r="RHA225" s="32"/>
      <c r="RHB225" s="20"/>
      <c r="RHC225" s="18"/>
      <c r="RHD225" s="19"/>
      <c r="RHE225" s="28"/>
      <c r="RHF225" s="32"/>
      <c r="RHG225" s="20"/>
      <c r="RHH225" s="18"/>
      <c r="RHI225" s="19"/>
      <c r="RHJ225" s="28"/>
      <c r="RHK225" s="32"/>
      <c r="RHL225" s="20"/>
      <c r="RHM225" s="18"/>
      <c r="RHN225" s="19"/>
      <c r="RHO225" s="28"/>
      <c r="RHP225" s="32"/>
      <c r="RHQ225" s="20"/>
      <c r="RHR225" s="18"/>
      <c r="RHS225" s="19"/>
      <c r="RHT225" s="28"/>
      <c r="RHU225" s="32"/>
      <c r="RHV225" s="20"/>
      <c r="RHW225" s="18"/>
      <c r="RHX225" s="19"/>
      <c r="RHY225" s="28"/>
      <c r="RHZ225" s="32"/>
      <c r="RIA225" s="20"/>
      <c r="RIB225" s="18"/>
      <c r="RIC225" s="19"/>
      <c r="RID225" s="28"/>
      <c r="RIE225" s="32"/>
      <c r="RIF225" s="20"/>
      <c r="RIG225" s="18"/>
      <c r="RIH225" s="19"/>
      <c r="RII225" s="28"/>
      <c r="RIJ225" s="32"/>
      <c r="RIK225" s="20"/>
      <c r="RIL225" s="18"/>
      <c r="RIM225" s="19"/>
      <c r="RIN225" s="28"/>
      <c r="RIO225" s="32"/>
      <c r="RIP225" s="20"/>
      <c r="RIQ225" s="18"/>
      <c r="RIR225" s="19"/>
      <c r="RIS225" s="28"/>
      <c r="RIT225" s="32"/>
      <c r="RIU225" s="20"/>
      <c r="RIV225" s="18"/>
      <c r="RIW225" s="19"/>
      <c r="RIX225" s="28"/>
      <c r="RIY225" s="32"/>
      <c r="RIZ225" s="20"/>
      <c r="RJA225" s="18"/>
      <c r="RJB225" s="19"/>
      <c r="RJC225" s="28"/>
      <c r="RJD225" s="32"/>
      <c r="RJE225" s="20"/>
      <c r="RJF225" s="18"/>
      <c r="RJG225" s="19"/>
      <c r="RJH225" s="28"/>
      <c r="RJI225" s="32"/>
      <c r="RJJ225" s="20"/>
      <c r="RJK225" s="18"/>
      <c r="RJL225" s="19"/>
      <c r="RJM225" s="28"/>
      <c r="RJN225" s="32"/>
      <c r="RJO225" s="20"/>
      <c r="RJP225" s="18"/>
      <c r="RJQ225" s="19"/>
      <c r="RJR225" s="28"/>
      <c r="RJS225" s="32"/>
      <c r="RJT225" s="20"/>
      <c r="RJU225" s="18"/>
      <c r="RJV225" s="19"/>
      <c r="RJW225" s="28"/>
      <c r="RJX225" s="32"/>
      <c r="RJY225" s="20"/>
      <c r="RJZ225" s="18"/>
      <c r="RKA225" s="19"/>
      <c r="RKB225" s="28"/>
      <c r="RKC225" s="32"/>
      <c r="RKD225" s="20"/>
      <c r="RKE225" s="18"/>
      <c r="RKF225" s="19"/>
      <c r="RKG225" s="28"/>
      <c r="RKH225" s="32"/>
      <c r="RKI225" s="20"/>
      <c r="RKJ225" s="18"/>
      <c r="RKK225" s="19"/>
      <c r="RKL225" s="28"/>
      <c r="RKM225" s="32"/>
      <c r="RKN225" s="20"/>
      <c r="RKO225" s="18"/>
      <c r="RKP225" s="19"/>
      <c r="RKQ225" s="28"/>
      <c r="RKR225" s="32"/>
      <c r="RKS225" s="20"/>
      <c r="RKT225" s="18"/>
      <c r="RKU225" s="19"/>
      <c r="RKV225" s="28"/>
      <c r="RKW225" s="32"/>
      <c r="RKX225" s="20"/>
      <c r="RKY225" s="18"/>
      <c r="RKZ225" s="19"/>
      <c r="RLA225" s="28"/>
      <c r="RLB225" s="32"/>
      <c r="RLC225" s="20"/>
      <c r="RLD225" s="18"/>
      <c r="RLE225" s="19"/>
      <c r="RLF225" s="28"/>
      <c r="RLG225" s="32"/>
      <c r="RLH225" s="20"/>
      <c r="RLI225" s="18"/>
      <c r="RLJ225" s="19"/>
      <c r="RLK225" s="28"/>
      <c r="RLL225" s="32"/>
      <c r="RLM225" s="20"/>
      <c r="RLN225" s="18"/>
      <c r="RLO225" s="19"/>
      <c r="RLP225" s="28"/>
      <c r="RLQ225" s="32"/>
      <c r="RLR225" s="20"/>
      <c r="RLS225" s="18"/>
      <c r="RLT225" s="19"/>
      <c r="RLU225" s="28"/>
      <c r="RLV225" s="32"/>
      <c r="RLW225" s="20"/>
      <c r="RLX225" s="18"/>
      <c r="RLY225" s="19"/>
      <c r="RLZ225" s="28"/>
      <c r="RMA225" s="32"/>
      <c r="RMB225" s="20"/>
      <c r="RMC225" s="18"/>
      <c r="RMD225" s="19"/>
      <c r="RME225" s="28"/>
      <c r="RMF225" s="32"/>
      <c r="RMG225" s="20"/>
      <c r="RMH225" s="18"/>
      <c r="RMI225" s="19"/>
      <c r="RMJ225" s="28"/>
      <c r="RMK225" s="32"/>
      <c r="RML225" s="20"/>
      <c r="RMM225" s="18"/>
      <c r="RMN225" s="19"/>
      <c r="RMO225" s="28"/>
      <c r="RMP225" s="32"/>
      <c r="RMQ225" s="20"/>
      <c r="RMR225" s="18"/>
      <c r="RMS225" s="19"/>
      <c r="RMT225" s="28"/>
      <c r="RMU225" s="32"/>
      <c r="RMV225" s="20"/>
      <c r="RMW225" s="18"/>
      <c r="RMX225" s="19"/>
      <c r="RMY225" s="28"/>
      <c r="RMZ225" s="32"/>
      <c r="RNA225" s="20"/>
      <c r="RNB225" s="18"/>
      <c r="RNC225" s="19"/>
      <c r="RND225" s="28"/>
      <c r="RNE225" s="32"/>
      <c r="RNF225" s="20"/>
      <c r="RNG225" s="18"/>
      <c r="RNH225" s="19"/>
      <c r="RNI225" s="28"/>
      <c r="RNJ225" s="32"/>
      <c r="RNK225" s="20"/>
      <c r="RNL225" s="18"/>
      <c r="RNM225" s="19"/>
      <c r="RNN225" s="28"/>
      <c r="RNO225" s="32"/>
      <c r="RNP225" s="20"/>
      <c r="RNQ225" s="18"/>
      <c r="RNR225" s="19"/>
      <c r="RNS225" s="28"/>
      <c r="RNT225" s="32"/>
      <c r="RNU225" s="20"/>
      <c r="RNV225" s="18"/>
      <c r="RNW225" s="19"/>
      <c r="RNX225" s="28"/>
      <c r="RNY225" s="32"/>
      <c r="RNZ225" s="20"/>
      <c r="ROA225" s="18"/>
      <c r="ROB225" s="19"/>
      <c r="ROC225" s="28"/>
      <c r="ROD225" s="32"/>
      <c r="ROE225" s="20"/>
      <c r="ROF225" s="18"/>
      <c r="ROG225" s="19"/>
      <c r="ROH225" s="28"/>
      <c r="ROI225" s="32"/>
      <c r="ROJ225" s="20"/>
      <c r="ROK225" s="18"/>
      <c r="ROL225" s="19"/>
      <c r="ROM225" s="28"/>
      <c r="RON225" s="32"/>
      <c r="ROO225" s="20"/>
      <c r="ROP225" s="18"/>
      <c r="ROQ225" s="19"/>
      <c r="ROR225" s="28"/>
      <c r="ROS225" s="32"/>
      <c r="ROT225" s="20"/>
      <c r="ROU225" s="18"/>
      <c r="ROV225" s="19"/>
      <c r="ROW225" s="28"/>
      <c r="ROX225" s="32"/>
      <c r="ROY225" s="20"/>
      <c r="ROZ225" s="18"/>
      <c r="RPA225" s="19"/>
      <c r="RPB225" s="28"/>
      <c r="RPC225" s="32"/>
      <c r="RPD225" s="20"/>
      <c r="RPE225" s="18"/>
      <c r="RPF225" s="19"/>
      <c r="RPG225" s="28"/>
      <c r="RPH225" s="32"/>
      <c r="RPI225" s="20"/>
      <c r="RPJ225" s="18"/>
      <c r="RPK225" s="19"/>
      <c r="RPL225" s="28"/>
      <c r="RPM225" s="32"/>
      <c r="RPN225" s="20"/>
      <c r="RPO225" s="18"/>
      <c r="RPP225" s="19"/>
      <c r="RPQ225" s="28"/>
      <c r="RPR225" s="32"/>
      <c r="RPS225" s="20"/>
      <c r="RPT225" s="18"/>
      <c r="RPU225" s="19"/>
      <c r="RPV225" s="28"/>
      <c r="RPW225" s="32"/>
      <c r="RPX225" s="20"/>
      <c r="RPY225" s="18"/>
      <c r="RPZ225" s="19"/>
      <c r="RQA225" s="28"/>
      <c r="RQB225" s="32"/>
      <c r="RQC225" s="20"/>
      <c r="RQD225" s="18"/>
      <c r="RQE225" s="19"/>
      <c r="RQF225" s="28"/>
      <c r="RQG225" s="32"/>
      <c r="RQH225" s="20"/>
      <c r="RQI225" s="18"/>
      <c r="RQJ225" s="19"/>
      <c r="RQK225" s="28"/>
      <c r="RQL225" s="32"/>
      <c r="RQM225" s="20"/>
      <c r="RQN225" s="18"/>
      <c r="RQO225" s="19"/>
      <c r="RQP225" s="28"/>
      <c r="RQQ225" s="32"/>
      <c r="RQR225" s="20"/>
      <c r="RQS225" s="18"/>
      <c r="RQT225" s="19"/>
      <c r="RQU225" s="28"/>
      <c r="RQV225" s="32"/>
      <c r="RQW225" s="20"/>
      <c r="RQX225" s="18"/>
      <c r="RQY225" s="19"/>
      <c r="RQZ225" s="28"/>
      <c r="RRA225" s="32"/>
      <c r="RRB225" s="20"/>
      <c r="RRC225" s="18"/>
      <c r="RRD225" s="19"/>
      <c r="RRE225" s="28"/>
      <c r="RRF225" s="32"/>
      <c r="RRG225" s="20"/>
      <c r="RRH225" s="18"/>
      <c r="RRI225" s="19"/>
      <c r="RRJ225" s="28"/>
      <c r="RRK225" s="32"/>
      <c r="RRL225" s="20"/>
      <c r="RRM225" s="18"/>
      <c r="RRN225" s="19"/>
      <c r="RRO225" s="28"/>
      <c r="RRP225" s="32"/>
      <c r="RRQ225" s="20"/>
      <c r="RRR225" s="18"/>
      <c r="RRS225" s="19"/>
      <c r="RRT225" s="28"/>
      <c r="RRU225" s="32"/>
      <c r="RRV225" s="20"/>
      <c r="RRW225" s="18"/>
      <c r="RRX225" s="19"/>
      <c r="RRY225" s="28"/>
      <c r="RRZ225" s="32"/>
      <c r="RSA225" s="20"/>
      <c r="RSB225" s="18"/>
      <c r="RSC225" s="19"/>
      <c r="RSD225" s="28"/>
      <c r="RSE225" s="32"/>
      <c r="RSF225" s="20"/>
      <c r="RSG225" s="18"/>
      <c r="RSH225" s="19"/>
      <c r="RSI225" s="28"/>
      <c r="RSJ225" s="32"/>
      <c r="RSK225" s="20"/>
      <c r="RSL225" s="18"/>
      <c r="RSM225" s="19"/>
      <c r="RSN225" s="28"/>
      <c r="RSO225" s="32"/>
      <c r="RSP225" s="20"/>
      <c r="RSQ225" s="18"/>
      <c r="RSR225" s="19"/>
      <c r="RSS225" s="28"/>
      <c r="RST225" s="32"/>
      <c r="RSU225" s="20"/>
      <c r="RSV225" s="18"/>
      <c r="RSW225" s="19"/>
      <c r="RSX225" s="28"/>
      <c r="RSY225" s="32"/>
      <c r="RSZ225" s="20"/>
      <c r="RTA225" s="18"/>
      <c r="RTB225" s="19"/>
      <c r="RTC225" s="28"/>
      <c r="RTD225" s="32"/>
      <c r="RTE225" s="20"/>
      <c r="RTF225" s="18"/>
      <c r="RTG225" s="19"/>
      <c r="RTH225" s="28"/>
      <c r="RTI225" s="32"/>
      <c r="RTJ225" s="20"/>
      <c r="RTK225" s="18"/>
      <c r="RTL225" s="19"/>
      <c r="RTM225" s="28"/>
      <c r="RTN225" s="32"/>
      <c r="RTO225" s="20"/>
      <c r="RTP225" s="18"/>
      <c r="RTQ225" s="19"/>
      <c r="RTR225" s="28"/>
      <c r="RTS225" s="32"/>
      <c r="RTT225" s="20"/>
      <c r="RTU225" s="18"/>
      <c r="RTV225" s="19"/>
      <c r="RTW225" s="28"/>
      <c r="RTX225" s="32"/>
      <c r="RTY225" s="20"/>
      <c r="RTZ225" s="18"/>
      <c r="RUA225" s="19"/>
      <c r="RUB225" s="28"/>
      <c r="RUC225" s="32"/>
      <c r="RUD225" s="20"/>
      <c r="RUE225" s="18"/>
      <c r="RUF225" s="19"/>
      <c r="RUG225" s="28"/>
      <c r="RUH225" s="32"/>
      <c r="RUI225" s="20"/>
      <c r="RUJ225" s="18"/>
      <c r="RUK225" s="19"/>
      <c r="RUL225" s="28"/>
      <c r="RUM225" s="32"/>
      <c r="RUN225" s="20"/>
      <c r="RUO225" s="18"/>
      <c r="RUP225" s="19"/>
      <c r="RUQ225" s="28"/>
      <c r="RUR225" s="32"/>
      <c r="RUS225" s="20"/>
      <c r="RUT225" s="18"/>
      <c r="RUU225" s="19"/>
      <c r="RUV225" s="28"/>
      <c r="RUW225" s="32"/>
      <c r="RUX225" s="20"/>
      <c r="RUY225" s="18"/>
      <c r="RUZ225" s="19"/>
      <c r="RVA225" s="28"/>
      <c r="RVB225" s="32"/>
      <c r="RVC225" s="20"/>
      <c r="RVD225" s="18"/>
      <c r="RVE225" s="19"/>
      <c r="RVF225" s="28"/>
      <c r="RVG225" s="32"/>
      <c r="RVH225" s="20"/>
      <c r="RVI225" s="18"/>
      <c r="RVJ225" s="19"/>
      <c r="RVK225" s="28"/>
      <c r="RVL225" s="32"/>
      <c r="RVM225" s="20"/>
      <c r="RVN225" s="18"/>
      <c r="RVO225" s="19"/>
      <c r="RVP225" s="28"/>
      <c r="RVQ225" s="32"/>
      <c r="RVR225" s="20"/>
      <c r="RVS225" s="18"/>
      <c r="RVT225" s="19"/>
      <c r="RVU225" s="28"/>
      <c r="RVV225" s="32"/>
      <c r="RVW225" s="20"/>
      <c r="RVX225" s="18"/>
      <c r="RVY225" s="19"/>
      <c r="RVZ225" s="28"/>
      <c r="RWA225" s="32"/>
      <c r="RWB225" s="20"/>
      <c r="RWC225" s="18"/>
      <c r="RWD225" s="19"/>
      <c r="RWE225" s="28"/>
      <c r="RWF225" s="32"/>
      <c r="RWG225" s="20"/>
      <c r="RWH225" s="18"/>
      <c r="RWI225" s="19"/>
      <c r="RWJ225" s="28"/>
      <c r="RWK225" s="32"/>
      <c r="RWL225" s="20"/>
      <c r="RWM225" s="18"/>
      <c r="RWN225" s="19"/>
      <c r="RWO225" s="28"/>
      <c r="RWP225" s="32"/>
      <c r="RWQ225" s="20"/>
      <c r="RWR225" s="18"/>
      <c r="RWS225" s="19"/>
      <c r="RWT225" s="28"/>
      <c r="RWU225" s="32"/>
      <c r="RWV225" s="20"/>
      <c r="RWW225" s="18"/>
      <c r="RWX225" s="19"/>
      <c r="RWY225" s="28"/>
      <c r="RWZ225" s="32"/>
      <c r="RXA225" s="20"/>
      <c r="RXB225" s="18"/>
      <c r="RXC225" s="19"/>
      <c r="RXD225" s="28"/>
      <c r="RXE225" s="32"/>
      <c r="RXF225" s="20"/>
      <c r="RXG225" s="18"/>
      <c r="RXH225" s="19"/>
      <c r="RXI225" s="28"/>
      <c r="RXJ225" s="32"/>
      <c r="RXK225" s="20"/>
      <c r="RXL225" s="18"/>
      <c r="RXM225" s="19"/>
      <c r="RXN225" s="28"/>
      <c r="RXO225" s="32"/>
      <c r="RXP225" s="20"/>
      <c r="RXQ225" s="18"/>
      <c r="RXR225" s="19"/>
      <c r="RXS225" s="28"/>
      <c r="RXT225" s="32"/>
      <c r="RXU225" s="20"/>
      <c r="RXV225" s="18"/>
      <c r="RXW225" s="19"/>
      <c r="RXX225" s="28"/>
      <c r="RXY225" s="32"/>
      <c r="RXZ225" s="20"/>
      <c r="RYA225" s="18"/>
      <c r="RYB225" s="19"/>
      <c r="RYC225" s="28"/>
      <c r="RYD225" s="32"/>
      <c r="RYE225" s="20"/>
      <c r="RYF225" s="18"/>
      <c r="RYG225" s="19"/>
      <c r="RYH225" s="28"/>
      <c r="RYI225" s="32"/>
      <c r="RYJ225" s="20"/>
      <c r="RYK225" s="18"/>
      <c r="RYL225" s="19"/>
      <c r="RYM225" s="28"/>
      <c r="RYN225" s="32"/>
      <c r="RYO225" s="20"/>
      <c r="RYP225" s="18"/>
      <c r="RYQ225" s="19"/>
      <c r="RYR225" s="28"/>
      <c r="RYS225" s="32"/>
      <c r="RYT225" s="20"/>
      <c r="RYU225" s="18"/>
      <c r="RYV225" s="19"/>
      <c r="RYW225" s="28"/>
      <c r="RYX225" s="32"/>
      <c r="RYY225" s="20"/>
      <c r="RYZ225" s="18"/>
      <c r="RZA225" s="19"/>
      <c r="RZB225" s="28"/>
      <c r="RZC225" s="32"/>
      <c r="RZD225" s="20"/>
      <c r="RZE225" s="18"/>
      <c r="RZF225" s="19"/>
      <c r="RZG225" s="28"/>
      <c r="RZH225" s="32"/>
      <c r="RZI225" s="20"/>
      <c r="RZJ225" s="18"/>
      <c r="RZK225" s="19"/>
      <c r="RZL225" s="28"/>
      <c r="RZM225" s="32"/>
      <c r="RZN225" s="20"/>
      <c r="RZO225" s="18"/>
      <c r="RZP225" s="19"/>
      <c r="RZQ225" s="28"/>
      <c r="RZR225" s="32"/>
      <c r="RZS225" s="20"/>
      <c r="RZT225" s="18"/>
      <c r="RZU225" s="19"/>
      <c r="RZV225" s="28"/>
      <c r="RZW225" s="32"/>
      <c r="RZX225" s="20"/>
      <c r="RZY225" s="18"/>
      <c r="RZZ225" s="19"/>
      <c r="SAA225" s="28"/>
      <c r="SAB225" s="32"/>
      <c r="SAC225" s="20"/>
      <c r="SAD225" s="18"/>
      <c r="SAE225" s="19"/>
      <c r="SAF225" s="28"/>
      <c r="SAG225" s="32"/>
      <c r="SAH225" s="20"/>
      <c r="SAI225" s="18"/>
      <c r="SAJ225" s="19"/>
      <c r="SAK225" s="28"/>
      <c r="SAL225" s="32"/>
      <c r="SAM225" s="20"/>
      <c r="SAN225" s="18"/>
      <c r="SAO225" s="19"/>
      <c r="SAP225" s="28"/>
      <c r="SAQ225" s="32"/>
      <c r="SAR225" s="20"/>
      <c r="SAS225" s="18"/>
      <c r="SAT225" s="19"/>
      <c r="SAU225" s="28"/>
      <c r="SAV225" s="32"/>
      <c r="SAW225" s="20"/>
      <c r="SAX225" s="18"/>
      <c r="SAY225" s="19"/>
      <c r="SAZ225" s="28"/>
      <c r="SBA225" s="32"/>
      <c r="SBB225" s="20"/>
      <c r="SBC225" s="18"/>
      <c r="SBD225" s="19"/>
      <c r="SBE225" s="28"/>
      <c r="SBF225" s="32"/>
      <c r="SBG225" s="20"/>
      <c r="SBH225" s="18"/>
      <c r="SBI225" s="19"/>
      <c r="SBJ225" s="28"/>
      <c r="SBK225" s="32"/>
      <c r="SBL225" s="20"/>
      <c r="SBM225" s="18"/>
      <c r="SBN225" s="19"/>
      <c r="SBO225" s="28"/>
      <c r="SBP225" s="32"/>
      <c r="SBQ225" s="20"/>
      <c r="SBR225" s="18"/>
      <c r="SBS225" s="19"/>
      <c r="SBT225" s="28"/>
      <c r="SBU225" s="32"/>
      <c r="SBV225" s="20"/>
      <c r="SBW225" s="18"/>
      <c r="SBX225" s="19"/>
      <c r="SBY225" s="28"/>
      <c r="SBZ225" s="32"/>
      <c r="SCA225" s="20"/>
      <c r="SCB225" s="18"/>
      <c r="SCC225" s="19"/>
      <c r="SCD225" s="28"/>
      <c r="SCE225" s="32"/>
      <c r="SCF225" s="20"/>
      <c r="SCG225" s="18"/>
      <c r="SCH225" s="19"/>
      <c r="SCI225" s="28"/>
      <c r="SCJ225" s="32"/>
      <c r="SCK225" s="20"/>
      <c r="SCL225" s="18"/>
      <c r="SCM225" s="19"/>
      <c r="SCN225" s="28"/>
      <c r="SCO225" s="32"/>
      <c r="SCP225" s="20"/>
      <c r="SCQ225" s="18"/>
      <c r="SCR225" s="19"/>
      <c r="SCS225" s="28"/>
      <c r="SCT225" s="32"/>
      <c r="SCU225" s="20"/>
      <c r="SCV225" s="18"/>
      <c r="SCW225" s="19"/>
      <c r="SCX225" s="28"/>
      <c r="SCY225" s="32"/>
      <c r="SCZ225" s="20"/>
      <c r="SDA225" s="18"/>
      <c r="SDB225" s="19"/>
      <c r="SDC225" s="28"/>
      <c r="SDD225" s="32"/>
      <c r="SDE225" s="20"/>
      <c r="SDF225" s="18"/>
      <c r="SDG225" s="19"/>
      <c r="SDH225" s="28"/>
      <c r="SDI225" s="32"/>
      <c r="SDJ225" s="20"/>
      <c r="SDK225" s="18"/>
      <c r="SDL225" s="19"/>
      <c r="SDM225" s="28"/>
      <c r="SDN225" s="32"/>
      <c r="SDO225" s="20"/>
      <c r="SDP225" s="18"/>
      <c r="SDQ225" s="19"/>
      <c r="SDR225" s="28"/>
      <c r="SDS225" s="32"/>
      <c r="SDT225" s="20"/>
      <c r="SDU225" s="18"/>
      <c r="SDV225" s="19"/>
      <c r="SDW225" s="28"/>
      <c r="SDX225" s="32"/>
      <c r="SDY225" s="20"/>
      <c r="SDZ225" s="18"/>
      <c r="SEA225" s="19"/>
      <c r="SEB225" s="28"/>
      <c r="SEC225" s="32"/>
      <c r="SED225" s="20"/>
      <c r="SEE225" s="18"/>
      <c r="SEF225" s="19"/>
      <c r="SEG225" s="28"/>
      <c r="SEH225" s="32"/>
      <c r="SEI225" s="20"/>
      <c r="SEJ225" s="18"/>
      <c r="SEK225" s="19"/>
      <c r="SEL225" s="28"/>
      <c r="SEM225" s="32"/>
      <c r="SEN225" s="20"/>
      <c r="SEO225" s="18"/>
      <c r="SEP225" s="19"/>
      <c r="SEQ225" s="28"/>
      <c r="SER225" s="32"/>
      <c r="SES225" s="20"/>
      <c r="SET225" s="18"/>
      <c r="SEU225" s="19"/>
      <c r="SEV225" s="28"/>
      <c r="SEW225" s="32"/>
      <c r="SEX225" s="20"/>
      <c r="SEY225" s="18"/>
      <c r="SEZ225" s="19"/>
      <c r="SFA225" s="28"/>
      <c r="SFB225" s="32"/>
      <c r="SFC225" s="20"/>
      <c r="SFD225" s="18"/>
      <c r="SFE225" s="19"/>
      <c r="SFF225" s="28"/>
      <c r="SFG225" s="32"/>
      <c r="SFH225" s="20"/>
      <c r="SFI225" s="18"/>
      <c r="SFJ225" s="19"/>
      <c r="SFK225" s="28"/>
      <c r="SFL225" s="32"/>
      <c r="SFM225" s="20"/>
      <c r="SFN225" s="18"/>
      <c r="SFO225" s="19"/>
      <c r="SFP225" s="28"/>
      <c r="SFQ225" s="32"/>
      <c r="SFR225" s="20"/>
      <c r="SFS225" s="18"/>
      <c r="SFT225" s="19"/>
      <c r="SFU225" s="28"/>
      <c r="SFV225" s="32"/>
      <c r="SFW225" s="20"/>
      <c r="SFX225" s="18"/>
      <c r="SFY225" s="19"/>
      <c r="SFZ225" s="28"/>
      <c r="SGA225" s="32"/>
      <c r="SGB225" s="20"/>
      <c r="SGC225" s="18"/>
      <c r="SGD225" s="19"/>
      <c r="SGE225" s="28"/>
      <c r="SGF225" s="32"/>
      <c r="SGG225" s="20"/>
      <c r="SGH225" s="18"/>
      <c r="SGI225" s="19"/>
      <c r="SGJ225" s="28"/>
      <c r="SGK225" s="32"/>
      <c r="SGL225" s="20"/>
      <c r="SGM225" s="18"/>
      <c r="SGN225" s="19"/>
      <c r="SGO225" s="28"/>
      <c r="SGP225" s="32"/>
      <c r="SGQ225" s="20"/>
      <c r="SGR225" s="18"/>
      <c r="SGS225" s="19"/>
      <c r="SGT225" s="28"/>
      <c r="SGU225" s="32"/>
      <c r="SGV225" s="20"/>
      <c r="SGW225" s="18"/>
      <c r="SGX225" s="19"/>
      <c r="SGY225" s="28"/>
      <c r="SGZ225" s="32"/>
      <c r="SHA225" s="20"/>
      <c r="SHB225" s="18"/>
      <c r="SHC225" s="19"/>
      <c r="SHD225" s="28"/>
      <c r="SHE225" s="32"/>
      <c r="SHF225" s="20"/>
      <c r="SHG225" s="18"/>
      <c r="SHH225" s="19"/>
      <c r="SHI225" s="28"/>
      <c r="SHJ225" s="32"/>
      <c r="SHK225" s="20"/>
      <c r="SHL225" s="18"/>
      <c r="SHM225" s="19"/>
      <c r="SHN225" s="28"/>
      <c r="SHO225" s="32"/>
      <c r="SHP225" s="20"/>
      <c r="SHQ225" s="18"/>
      <c r="SHR225" s="19"/>
      <c r="SHS225" s="28"/>
      <c r="SHT225" s="32"/>
      <c r="SHU225" s="20"/>
      <c r="SHV225" s="18"/>
      <c r="SHW225" s="19"/>
      <c r="SHX225" s="28"/>
      <c r="SHY225" s="32"/>
      <c r="SHZ225" s="20"/>
      <c r="SIA225" s="18"/>
      <c r="SIB225" s="19"/>
      <c r="SIC225" s="28"/>
      <c r="SID225" s="32"/>
      <c r="SIE225" s="20"/>
      <c r="SIF225" s="18"/>
      <c r="SIG225" s="19"/>
      <c r="SIH225" s="28"/>
      <c r="SII225" s="32"/>
      <c r="SIJ225" s="20"/>
      <c r="SIK225" s="18"/>
      <c r="SIL225" s="19"/>
      <c r="SIM225" s="28"/>
      <c r="SIN225" s="32"/>
      <c r="SIO225" s="20"/>
      <c r="SIP225" s="18"/>
      <c r="SIQ225" s="19"/>
      <c r="SIR225" s="28"/>
      <c r="SIS225" s="32"/>
      <c r="SIT225" s="20"/>
      <c r="SIU225" s="18"/>
      <c r="SIV225" s="19"/>
      <c r="SIW225" s="28"/>
      <c r="SIX225" s="32"/>
      <c r="SIY225" s="20"/>
      <c r="SIZ225" s="18"/>
      <c r="SJA225" s="19"/>
      <c r="SJB225" s="28"/>
      <c r="SJC225" s="32"/>
      <c r="SJD225" s="20"/>
      <c r="SJE225" s="18"/>
      <c r="SJF225" s="19"/>
      <c r="SJG225" s="28"/>
      <c r="SJH225" s="32"/>
      <c r="SJI225" s="20"/>
      <c r="SJJ225" s="18"/>
      <c r="SJK225" s="19"/>
      <c r="SJL225" s="28"/>
      <c r="SJM225" s="32"/>
      <c r="SJN225" s="20"/>
      <c r="SJO225" s="18"/>
      <c r="SJP225" s="19"/>
      <c r="SJQ225" s="28"/>
      <c r="SJR225" s="32"/>
      <c r="SJS225" s="20"/>
      <c r="SJT225" s="18"/>
      <c r="SJU225" s="19"/>
      <c r="SJV225" s="28"/>
      <c r="SJW225" s="32"/>
      <c r="SJX225" s="20"/>
      <c r="SJY225" s="18"/>
      <c r="SJZ225" s="19"/>
      <c r="SKA225" s="28"/>
      <c r="SKB225" s="32"/>
      <c r="SKC225" s="20"/>
      <c r="SKD225" s="18"/>
      <c r="SKE225" s="19"/>
      <c r="SKF225" s="28"/>
      <c r="SKG225" s="32"/>
      <c r="SKH225" s="20"/>
      <c r="SKI225" s="18"/>
      <c r="SKJ225" s="19"/>
      <c r="SKK225" s="28"/>
      <c r="SKL225" s="32"/>
      <c r="SKM225" s="20"/>
      <c r="SKN225" s="18"/>
      <c r="SKO225" s="19"/>
      <c r="SKP225" s="28"/>
      <c r="SKQ225" s="32"/>
      <c r="SKR225" s="20"/>
      <c r="SKS225" s="18"/>
      <c r="SKT225" s="19"/>
      <c r="SKU225" s="28"/>
      <c r="SKV225" s="32"/>
      <c r="SKW225" s="20"/>
      <c r="SKX225" s="18"/>
      <c r="SKY225" s="19"/>
      <c r="SKZ225" s="28"/>
      <c r="SLA225" s="32"/>
      <c r="SLB225" s="20"/>
      <c r="SLC225" s="18"/>
      <c r="SLD225" s="19"/>
      <c r="SLE225" s="28"/>
      <c r="SLF225" s="32"/>
      <c r="SLG225" s="20"/>
      <c r="SLH225" s="18"/>
      <c r="SLI225" s="19"/>
      <c r="SLJ225" s="28"/>
      <c r="SLK225" s="32"/>
      <c r="SLL225" s="20"/>
      <c r="SLM225" s="18"/>
      <c r="SLN225" s="19"/>
      <c r="SLO225" s="28"/>
      <c r="SLP225" s="32"/>
      <c r="SLQ225" s="20"/>
      <c r="SLR225" s="18"/>
      <c r="SLS225" s="19"/>
      <c r="SLT225" s="28"/>
      <c r="SLU225" s="32"/>
      <c r="SLV225" s="20"/>
      <c r="SLW225" s="18"/>
      <c r="SLX225" s="19"/>
      <c r="SLY225" s="28"/>
      <c r="SLZ225" s="32"/>
      <c r="SMA225" s="20"/>
      <c r="SMB225" s="18"/>
      <c r="SMC225" s="19"/>
      <c r="SMD225" s="28"/>
      <c r="SME225" s="32"/>
      <c r="SMF225" s="20"/>
      <c r="SMG225" s="18"/>
      <c r="SMH225" s="19"/>
      <c r="SMI225" s="28"/>
      <c r="SMJ225" s="32"/>
      <c r="SMK225" s="20"/>
      <c r="SML225" s="18"/>
      <c r="SMM225" s="19"/>
      <c r="SMN225" s="28"/>
      <c r="SMO225" s="32"/>
      <c r="SMP225" s="20"/>
      <c r="SMQ225" s="18"/>
      <c r="SMR225" s="19"/>
      <c r="SMS225" s="28"/>
      <c r="SMT225" s="32"/>
      <c r="SMU225" s="20"/>
      <c r="SMV225" s="18"/>
      <c r="SMW225" s="19"/>
      <c r="SMX225" s="28"/>
      <c r="SMY225" s="32"/>
      <c r="SMZ225" s="20"/>
      <c r="SNA225" s="18"/>
      <c r="SNB225" s="19"/>
      <c r="SNC225" s="28"/>
      <c r="SND225" s="32"/>
      <c r="SNE225" s="20"/>
      <c r="SNF225" s="18"/>
      <c r="SNG225" s="19"/>
      <c r="SNH225" s="28"/>
      <c r="SNI225" s="32"/>
      <c r="SNJ225" s="20"/>
      <c r="SNK225" s="18"/>
      <c r="SNL225" s="19"/>
      <c r="SNM225" s="28"/>
      <c r="SNN225" s="32"/>
      <c r="SNO225" s="20"/>
      <c r="SNP225" s="18"/>
      <c r="SNQ225" s="19"/>
      <c r="SNR225" s="28"/>
      <c r="SNS225" s="32"/>
      <c r="SNT225" s="20"/>
      <c r="SNU225" s="18"/>
      <c r="SNV225" s="19"/>
      <c r="SNW225" s="28"/>
      <c r="SNX225" s="32"/>
      <c r="SNY225" s="20"/>
      <c r="SNZ225" s="18"/>
      <c r="SOA225" s="19"/>
      <c r="SOB225" s="28"/>
      <c r="SOC225" s="32"/>
      <c r="SOD225" s="20"/>
      <c r="SOE225" s="18"/>
      <c r="SOF225" s="19"/>
      <c r="SOG225" s="28"/>
      <c r="SOH225" s="32"/>
      <c r="SOI225" s="20"/>
      <c r="SOJ225" s="18"/>
      <c r="SOK225" s="19"/>
      <c r="SOL225" s="28"/>
      <c r="SOM225" s="32"/>
      <c r="SON225" s="20"/>
      <c r="SOO225" s="18"/>
      <c r="SOP225" s="19"/>
      <c r="SOQ225" s="28"/>
      <c r="SOR225" s="32"/>
      <c r="SOS225" s="20"/>
      <c r="SOT225" s="18"/>
      <c r="SOU225" s="19"/>
      <c r="SOV225" s="28"/>
      <c r="SOW225" s="32"/>
      <c r="SOX225" s="20"/>
      <c r="SOY225" s="18"/>
      <c r="SOZ225" s="19"/>
      <c r="SPA225" s="28"/>
      <c r="SPB225" s="32"/>
      <c r="SPC225" s="20"/>
      <c r="SPD225" s="18"/>
      <c r="SPE225" s="19"/>
      <c r="SPF225" s="28"/>
      <c r="SPG225" s="32"/>
      <c r="SPH225" s="20"/>
      <c r="SPI225" s="18"/>
      <c r="SPJ225" s="19"/>
      <c r="SPK225" s="28"/>
      <c r="SPL225" s="32"/>
      <c r="SPM225" s="20"/>
      <c r="SPN225" s="18"/>
      <c r="SPO225" s="19"/>
      <c r="SPP225" s="28"/>
      <c r="SPQ225" s="32"/>
      <c r="SPR225" s="20"/>
      <c r="SPS225" s="18"/>
      <c r="SPT225" s="19"/>
      <c r="SPU225" s="28"/>
      <c r="SPV225" s="32"/>
      <c r="SPW225" s="20"/>
      <c r="SPX225" s="18"/>
      <c r="SPY225" s="19"/>
      <c r="SPZ225" s="28"/>
      <c r="SQA225" s="32"/>
      <c r="SQB225" s="20"/>
      <c r="SQC225" s="18"/>
      <c r="SQD225" s="19"/>
      <c r="SQE225" s="28"/>
      <c r="SQF225" s="32"/>
      <c r="SQG225" s="20"/>
      <c r="SQH225" s="18"/>
      <c r="SQI225" s="19"/>
      <c r="SQJ225" s="28"/>
      <c r="SQK225" s="32"/>
      <c r="SQL225" s="20"/>
      <c r="SQM225" s="18"/>
      <c r="SQN225" s="19"/>
      <c r="SQO225" s="28"/>
      <c r="SQP225" s="32"/>
      <c r="SQQ225" s="20"/>
      <c r="SQR225" s="18"/>
      <c r="SQS225" s="19"/>
      <c r="SQT225" s="28"/>
      <c r="SQU225" s="32"/>
      <c r="SQV225" s="20"/>
      <c r="SQW225" s="18"/>
      <c r="SQX225" s="19"/>
      <c r="SQY225" s="28"/>
      <c r="SQZ225" s="32"/>
      <c r="SRA225" s="20"/>
      <c r="SRB225" s="18"/>
      <c r="SRC225" s="19"/>
      <c r="SRD225" s="28"/>
      <c r="SRE225" s="32"/>
      <c r="SRF225" s="20"/>
      <c r="SRG225" s="18"/>
      <c r="SRH225" s="19"/>
      <c r="SRI225" s="28"/>
      <c r="SRJ225" s="32"/>
      <c r="SRK225" s="20"/>
      <c r="SRL225" s="18"/>
      <c r="SRM225" s="19"/>
      <c r="SRN225" s="28"/>
      <c r="SRO225" s="32"/>
      <c r="SRP225" s="20"/>
      <c r="SRQ225" s="18"/>
      <c r="SRR225" s="19"/>
      <c r="SRS225" s="28"/>
      <c r="SRT225" s="32"/>
      <c r="SRU225" s="20"/>
      <c r="SRV225" s="18"/>
      <c r="SRW225" s="19"/>
      <c r="SRX225" s="28"/>
      <c r="SRY225" s="32"/>
      <c r="SRZ225" s="20"/>
      <c r="SSA225" s="18"/>
      <c r="SSB225" s="19"/>
      <c r="SSC225" s="28"/>
      <c r="SSD225" s="32"/>
      <c r="SSE225" s="20"/>
      <c r="SSF225" s="18"/>
      <c r="SSG225" s="19"/>
      <c r="SSH225" s="28"/>
      <c r="SSI225" s="32"/>
      <c r="SSJ225" s="20"/>
      <c r="SSK225" s="18"/>
      <c r="SSL225" s="19"/>
      <c r="SSM225" s="28"/>
      <c r="SSN225" s="32"/>
      <c r="SSO225" s="20"/>
      <c r="SSP225" s="18"/>
      <c r="SSQ225" s="19"/>
      <c r="SSR225" s="28"/>
      <c r="SSS225" s="32"/>
      <c r="SST225" s="20"/>
      <c r="SSU225" s="18"/>
      <c r="SSV225" s="19"/>
      <c r="SSW225" s="28"/>
      <c r="SSX225" s="32"/>
      <c r="SSY225" s="20"/>
      <c r="SSZ225" s="18"/>
      <c r="STA225" s="19"/>
      <c r="STB225" s="28"/>
      <c r="STC225" s="32"/>
      <c r="STD225" s="20"/>
      <c r="STE225" s="18"/>
      <c r="STF225" s="19"/>
      <c r="STG225" s="28"/>
      <c r="STH225" s="32"/>
      <c r="STI225" s="20"/>
      <c r="STJ225" s="18"/>
      <c r="STK225" s="19"/>
      <c r="STL225" s="28"/>
      <c r="STM225" s="32"/>
      <c r="STN225" s="20"/>
      <c r="STO225" s="18"/>
      <c r="STP225" s="19"/>
      <c r="STQ225" s="28"/>
      <c r="STR225" s="32"/>
      <c r="STS225" s="20"/>
      <c r="STT225" s="18"/>
      <c r="STU225" s="19"/>
      <c r="STV225" s="28"/>
      <c r="STW225" s="32"/>
      <c r="STX225" s="20"/>
      <c r="STY225" s="18"/>
      <c r="STZ225" s="19"/>
      <c r="SUA225" s="28"/>
      <c r="SUB225" s="32"/>
      <c r="SUC225" s="20"/>
      <c r="SUD225" s="18"/>
      <c r="SUE225" s="19"/>
      <c r="SUF225" s="28"/>
      <c r="SUG225" s="32"/>
      <c r="SUH225" s="20"/>
      <c r="SUI225" s="18"/>
      <c r="SUJ225" s="19"/>
      <c r="SUK225" s="28"/>
      <c r="SUL225" s="32"/>
      <c r="SUM225" s="20"/>
      <c r="SUN225" s="18"/>
      <c r="SUO225" s="19"/>
      <c r="SUP225" s="28"/>
      <c r="SUQ225" s="32"/>
      <c r="SUR225" s="20"/>
      <c r="SUS225" s="18"/>
      <c r="SUT225" s="19"/>
      <c r="SUU225" s="28"/>
      <c r="SUV225" s="32"/>
      <c r="SUW225" s="20"/>
      <c r="SUX225" s="18"/>
      <c r="SUY225" s="19"/>
      <c r="SUZ225" s="28"/>
      <c r="SVA225" s="32"/>
      <c r="SVB225" s="20"/>
      <c r="SVC225" s="18"/>
      <c r="SVD225" s="19"/>
      <c r="SVE225" s="28"/>
      <c r="SVF225" s="32"/>
      <c r="SVG225" s="20"/>
      <c r="SVH225" s="18"/>
      <c r="SVI225" s="19"/>
      <c r="SVJ225" s="28"/>
      <c r="SVK225" s="32"/>
      <c r="SVL225" s="20"/>
      <c r="SVM225" s="18"/>
      <c r="SVN225" s="19"/>
      <c r="SVO225" s="28"/>
      <c r="SVP225" s="32"/>
      <c r="SVQ225" s="20"/>
      <c r="SVR225" s="18"/>
      <c r="SVS225" s="19"/>
      <c r="SVT225" s="28"/>
      <c r="SVU225" s="32"/>
      <c r="SVV225" s="20"/>
      <c r="SVW225" s="18"/>
      <c r="SVX225" s="19"/>
      <c r="SVY225" s="28"/>
      <c r="SVZ225" s="32"/>
      <c r="SWA225" s="20"/>
      <c r="SWB225" s="18"/>
      <c r="SWC225" s="19"/>
      <c r="SWD225" s="28"/>
      <c r="SWE225" s="32"/>
      <c r="SWF225" s="20"/>
      <c r="SWG225" s="18"/>
      <c r="SWH225" s="19"/>
      <c r="SWI225" s="28"/>
      <c r="SWJ225" s="32"/>
      <c r="SWK225" s="20"/>
      <c r="SWL225" s="18"/>
      <c r="SWM225" s="19"/>
      <c r="SWN225" s="28"/>
      <c r="SWO225" s="32"/>
      <c r="SWP225" s="20"/>
      <c r="SWQ225" s="18"/>
      <c r="SWR225" s="19"/>
      <c r="SWS225" s="28"/>
      <c r="SWT225" s="32"/>
      <c r="SWU225" s="20"/>
      <c r="SWV225" s="18"/>
      <c r="SWW225" s="19"/>
      <c r="SWX225" s="28"/>
      <c r="SWY225" s="32"/>
      <c r="SWZ225" s="20"/>
      <c r="SXA225" s="18"/>
      <c r="SXB225" s="19"/>
      <c r="SXC225" s="28"/>
      <c r="SXD225" s="32"/>
      <c r="SXE225" s="20"/>
      <c r="SXF225" s="18"/>
      <c r="SXG225" s="19"/>
      <c r="SXH225" s="28"/>
      <c r="SXI225" s="32"/>
      <c r="SXJ225" s="20"/>
      <c r="SXK225" s="18"/>
      <c r="SXL225" s="19"/>
      <c r="SXM225" s="28"/>
      <c r="SXN225" s="32"/>
      <c r="SXO225" s="20"/>
      <c r="SXP225" s="18"/>
      <c r="SXQ225" s="19"/>
      <c r="SXR225" s="28"/>
      <c r="SXS225" s="32"/>
      <c r="SXT225" s="20"/>
      <c r="SXU225" s="18"/>
      <c r="SXV225" s="19"/>
      <c r="SXW225" s="28"/>
      <c r="SXX225" s="32"/>
      <c r="SXY225" s="20"/>
      <c r="SXZ225" s="18"/>
      <c r="SYA225" s="19"/>
      <c r="SYB225" s="28"/>
      <c r="SYC225" s="32"/>
      <c r="SYD225" s="20"/>
      <c r="SYE225" s="18"/>
      <c r="SYF225" s="19"/>
      <c r="SYG225" s="28"/>
      <c r="SYH225" s="32"/>
      <c r="SYI225" s="20"/>
      <c r="SYJ225" s="18"/>
      <c r="SYK225" s="19"/>
      <c r="SYL225" s="28"/>
      <c r="SYM225" s="32"/>
      <c r="SYN225" s="20"/>
      <c r="SYO225" s="18"/>
      <c r="SYP225" s="19"/>
      <c r="SYQ225" s="28"/>
      <c r="SYR225" s="32"/>
      <c r="SYS225" s="20"/>
      <c r="SYT225" s="18"/>
      <c r="SYU225" s="19"/>
      <c r="SYV225" s="28"/>
      <c r="SYW225" s="32"/>
      <c r="SYX225" s="20"/>
      <c r="SYY225" s="18"/>
      <c r="SYZ225" s="19"/>
      <c r="SZA225" s="28"/>
      <c r="SZB225" s="32"/>
      <c r="SZC225" s="20"/>
      <c r="SZD225" s="18"/>
      <c r="SZE225" s="19"/>
      <c r="SZF225" s="28"/>
      <c r="SZG225" s="32"/>
      <c r="SZH225" s="20"/>
      <c r="SZI225" s="18"/>
      <c r="SZJ225" s="19"/>
      <c r="SZK225" s="28"/>
      <c r="SZL225" s="32"/>
      <c r="SZM225" s="20"/>
      <c r="SZN225" s="18"/>
      <c r="SZO225" s="19"/>
      <c r="SZP225" s="28"/>
      <c r="SZQ225" s="32"/>
      <c r="SZR225" s="20"/>
      <c r="SZS225" s="18"/>
      <c r="SZT225" s="19"/>
      <c r="SZU225" s="28"/>
      <c r="SZV225" s="32"/>
      <c r="SZW225" s="20"/>
      <c r="SZX225" s="18"/>
      <c r="SZY225" s="19"/>
      <c r="SZZ225" s="28"/>
      <c r="TAA225" s="32"/>
      <c r="TAB225" s="20"/>
      <c r="TAC225" s="18"/>
      <c r="TAD225" s="19"/>
      <c r="TAE225" s="28"/>
      <c r="TAF225" s="32"/>
      <c r="TAG225" s="20"/>
      <c r="TAH225" s="18"/>
      <c r="TAI225" s="19"/>
      <c r="TAJ225" s="28"/>
      <c r="TAK225" s="32"/>
      <c r="TAL225" s="20"/>
      <c r="TAM225" s="18"/>
      <c r="TAN225" s="19"/>
      <c r="TAO225" s="28"/>
      <c r="TAP225" s="32"/>
      <c r="TAQ225" s="20"/>
      <c r="TAR225" s="18"/>
      <c r="TAS225" s="19"/>
      <c r="TAT225" s="28"/>
      <c r="TAU225" s="32"/>
      <c r="TAV225" s="20"/>
      <c r="TAW225" s="18"/>
      <c r="TAX225" s="19"/>
      <c r="TAY225" s="28"/>
      <c r="TAZ225" s="32"/>
      <c r="TBA225" s="20"/>
      <c r="TBB225" s="18"/>
      <c r="TBC225" s="19"/>
      <c r="TBD225" s="28"/>
      <c r="TBE225" s="32"/>
      <c r="TBF225" s="20"/>
      <c r="TBG225" s="18"/>
      <c r="TBH225" s="19"/>
      <c r="TBI225" s="28"/>
      <c r="TBJ225" s="32"/>
      <c r="TBK225" s="20"/>
      <c r="TBL225" s="18"/>
      <c r="TBM225" s="19"/>
      <c r="TBN225" s="28"/>
      <c r="TBO225" s="32"/>
      <c r="TBP225" s="20"/>
      <c r="TBQ225" s="18"/>
      <c r="TBR225" s="19"/>
      <c r="TBS225" s="28"/>
      <c r="TBT225" s="32"/>
      <c r="TBU225" s="20"/>
      <c r="TBV225" s="18"/>
      <c r="TBW225" s="19"/>
      <c r="TBX225" s="28"/>
      <c r="TBY225" s="32"/>
      <c r="TBZ225" s="20"/>
      <c r="TCA225" s="18"/>
      <c r="TCB225" s="19"/>
      <c r="TCC225" s="28"/>
      <c r="TCD225" s="32"/>
      <c r="TCE225" s="20"/>
      <c r="TCF225" s="18"/>
      <c r="TCG225" s="19"/>
      <c r="TCH225" s="28"/>
      <c r="TCI225" s="32"/>
      <c r="TCJ225" s="20"/>
      <c r="TCK225" s="18"/>
      <c r="TCL225" s="19"/>
      <c r="TCM225" s="28"/>
      <c r="TCN225" s="32"/>
      <c r="TCO225" s="20"/>
      <c r="TCP225" s="18"/>
      <c r="TCQ225" s="19"/>
      <c r="TCR225" s="28"/>
      <c r="TCS225" s="32"/>
      <c r="TCT225" s="20"/>
      <c r="TCU225" s="18"/>
      <c r="TCV225" s="19"/>
      <c r="TCW225" s="28"/>
      <c r="TCX225" s="32"/>
      <c r="TCY225" s="20"/>
      <c r="TCZ225" s="18"/>
      <c r="TDA225" s="19"/>
      <c r="TDB225" s="28"/>
      <c r="TDC225" s="32"/>
      <c r="TDD225" s="20"/>
      <c r="TDE225" s="18"/>
      <c r="TDF225" s="19"/>
      <c r="TDG225" s="28"/>
      <c r="TDH225" s="32"/>
      <c r="TDI225" s="20"/>
      <c r="TDJ225" s="18"/>
      <c r="TDK225" s="19"/>
      <c r="TDL225" s="28"/>
      <c r="TDM225" s="32"/>
      <c r="TDN225" s="20"/>
      <c r="TDO225" s="18"/>
      <c r="TDP225" s="19"/>
      <c r="TDQ225" s="28"/>
      <c r="TDR225" s="32"/>
      <c r="TDS225" s="20"/>
      <c r="TDT225" s="18"/>
      <c r="TDU225" s="19"/>
      <c r="TDV225" s="28"/>
      <c r="TDW225" s="32"/>
      <c r="TDX225" s="20"/>
      <c r="TDY225" s="18"/>
      <c r="TDZ225" s="19"/>
      <c r="TEA225" s="28"/>
      <c r="TEB225" s="32"/>
      <c r="TEC225" s="20"/>
      <c r="TED225" s="18"/>
      <c r="TEE225" s="19"/>
      <c r="TEF225" s="28"/>
      <c r="TEG225" s="32"/>
      <c r="TEH225" s="20"/>
      <c r="TEI225" s="18"/>
      <c r="TEJ225" s="19"/>
      <c r="TEK225" s="28"/>
      <c r="TEL225" s="32"/>
      <c r="TEM225" s="20"/>
      <c r="TEN225" s="18"/>
      <c r="TEO225" s="19"/>
      <c r="TEP225" s="28"/>
      <c r="TEQ225" s="32"/>
      <c r="TER225" s="20"/>
      <c r="TES225" s="18"/>
      <c r="TET225" s="19"/>
      <c r="TEU225" s="28"/>
      <c r="TEV225" s="32"/>
      <c r="TEW225" s="20"/>
      <c r="TEX225" s="18"/>
      <c r="TEY225" s="19"/>
      <c r="TEZ225" s="28"/>
      <c r="TFA225" s="32"/>
      <c r="TFB225" s="20"/>
      <c r="TFC225" s="18"/>
      <c r="TFD225" s="19"/>
      <c r="TFE225" s="28"/>
      <c r="TFF225" s="32"/>
      <c r="TFG225" s="20"/>
      <c r="TFH225" s="18"/>
      <c r="TFI225" s="19"/>
      <c r="TFJ225" s="28"/>
      <c r="TFK225" s="32"/>
      <c r="TFL225" s="20"/>
      <c r="TFM225" s="18"/>
      <c r="TFN225" s="19"/>
      <c r="TFO225" s="28"/>
      <c r="TFP225" s="32"/>
      <c r="TFQ225" s="20"/>
      <c r="TFR225" s="18"/>
      <c r="TFS225" s="19"/>
      <c r="TFT225" s="28"/>
      <c r="TFU225" s="32"/>
      <c r="TFV225" s="20"/>
      <c r="TFW225" s="18"/>
      <c r="TFX225" s="19"/>
      <c r="TFY225" s="28"/>
      <c r="TFZ225" s="32"/>
      <c r="TGA225" s="20"/>
      <c r="TGB225" s="18"/>
      <c r="TGC225" s="19"/>
      <c r="TGD225" s="28"/>
      <c r="TGE225" s="32"/>
      <c r="TGF225" s="20"/>
      <c r="TGG225" s="18"/>
      <c r="TGH225" s="19"/>
      <c r="TGI225" s="28"/>
      <c r="TGJ225" s="32"/>
      <c r="TGK225" s="20"/>
      <c r="TGL225" s="18"/>
      <c r="TGM225" s="19"/>
      <c r="TGN225" s="28"/>
      <c r="TGO225" s="32"/>
      <c r="TGP225" s="20"/>
      <c r="TGQ225" s="18"/>
      <c r="TGR225" s="19"/>
      <c r="TGS225" s="28"/>
      <c r="TGT225" s="32"/>
      <c r="TGU225" s="20"/>
      <c r="TGV225" s="18"/>
      <c r="TGW225" s="19"/>
      <c r="TGX225" s="28"/>
      <c r="TGY225" s="32"/>
      <c r="TGZ225" s="20"/>
      <c r="THA225" s="18"/>
      <c r="THB225" s="19"/>
      <c r="THC225" s="28"/>
      <c r="THD225" s="32"/>
      <c r="THE225" s="20"/>
      <c r="THF225" s="18"/>
      <c r="THG225" s="19"/>
      <c r="THH225" s="28"/>
      <c r="THI225" s="32"/>
      <c r="THJ225" s="20"/>
      <c r="THK225" s="18"/>
      <c r="THL225" s="19"/>
      <c r="THM225" s="28"/>
      <c r="THN225" s="32"/>
      <c r="THO225" s="20"/>
      <c r="THP225" s="18"/>
      <c r="THQ225" s="19"/>
      <c r="THR225" s="28"/>
      <c r="THS225" s="32"/>
      <c r="THT225" s="20"/>
      <c r="THU225" s="18"/>
      <c r="THV225" s="19"/>
      <c r="THW225" s="28"/>
      <c r="THX225" s="32"/>
      <c r="THY225" s="20"/>
      <c r="THZ225" s="18"/>
      <c r="TIA225" s="19"/>
      <c r="TIB225" s="28"/>
      <c r="TIC225" s="32"/>
      <c r="TID225" s="20"/>
      <c r="TIE225" s="18"/>
      <c r="TIF225" s="19"/>
      <c r="TIG225" s="28"/>
      <c r="TIH225" s="32"/>
      <c r="TII225" s="20"/>
      <c r="TIJ225" s="18"/>
      <c r="TIK225" s="19"/>
      <c r="TIL225" s="28"/>
      <c r="TIM225" s="32"/>
      <c r="TIN225" s="20"/>
      <c r="TIO225" s="18"/>
      <c r="TIP225" s="19"/>
      <c r="TIQ225" s="28"/>
      <c r="TIR225" s="32"/>
      <c r="TIS225" s="20"/>
      <c r="TIT225" s="18"/>
      <c r="TIU225" s="19"/>
      <c r="TIV225" s="28"/>
      <c r="TIW225" s="32"/>
      <c r="TIX225" s="20"/>
      <c r="TIY225" s="18"/>
      <c r="TIZ225" s="19"/>
      <c r="TJA225" s="28"/>
      <c r="TJB225" s="32"/>
      <c r="TJC225" s="20"/>
      <c r="TJD225" s="18"/>
      <c r="TJE225" s="19"/>
      <c r="TJF225" s="28"/>
      <c r="TJG225" s="32"/>
      <c r="TJH225" s="20"/>
      <c r="TJI225" s="18"/>
      <c r="TJJ225" s="19"/>
      <c r="TJK225" s="28"/>
      <c r="TJL225" s="32"/>
      <c r="TJM225" s="20"/>
      <c r="TJN225" s="18"/>
      <c r="TJO225" s="19"/>
      <c r="TJP225" s="28"/>
      <c r="TJQ225" s="32"/>
      <c r="TJR225" s="20"/>
      <c r="TJS225" s="18"/>
      <c r="TJT225" s="19"/>
      <c r="TJU225" s="28"/>
      <c r="TJV225" s="32"/>
      <c r="TJW225" s="20"/>
      <c r="TJX225" s="18"/>
      <c r="TJY225" s="19"/>
      <c r="TJZ225" s="28"/>
      <c r="TKA225" s="32"/>
      <c r="TKB225" s="20"/>
      <c r="TKC225" s="18"/>
      <c r="TKD225" s="19"/>
      <c r="TKE225" s="28"/>
      <c r="TKF225" s="32"/>
      <c r="TKG225" s="20"/>
      <c r="TKH225" s="18"/>
      <c r="TKI225" s="19"/>
      <c r="TKJ225" s="28"/>
      <c r="TKK225" s="32"/>
      <c r="TKL225" s="20"/>
      <c r="TKM225" s="18"/>
      <c r="TKN225" s="19"/>
      <c r="TKO225" s="28"/>
      <c r="TKP225" s="32"/>
      <c r="TKQ225" s="20"/>
      <c r="TKR225" s="18"/>
      <c r="TKS225" s="19"/>
      <c r="TKT225" s="28"/>
      <c r="TKU225" s="32"/>
      <c r="TKV225" s="20"/>
      <c r="TKW225" s="18"/>
      <c r="TKX225" s="19"/>
      <c r="TKY225" s="28"/>
      <c r="TKZ225" s="32"/>
      <c r="TLA225" s="20"/>
      <c r="TLB225" s="18"/>
      <c r="TLC225" s="19"/>
      <c r="TLD225" s="28"/>
      <c r="TLE225" s="32"/>
      <c r="TLF225" s="20"/>
      <c r="TLG225" s="18"/>
      <c r="TLH225" s="19"/>
      <c r="TLI225" s="28"/>
      <c r="TLJ225" s="32"/>
      <c r="TLK225" s="20"/>
      <c r="TLL225" s="18"/>
      <c r="TLM225" s="19"/>
      <c r="TLN225" s="28"/>
      <c r="TLO225" s="32"/>
      <c r="TLP225" s="20"/>
      <c r="TLQ225" s="18"/>
      <c r="TLR225" s="19"/>
      <c r="TLS225" s="28"/>
      <c r="TLT225" s="32"/>
      <c r="TLU225" s="20"/>
      <c r="TLV225" s="18"/>
      <c r="TLW225" s="19"/>
      <c r="TLX225" s="28"/>
      <c r="TLY225" s="32"/>
      <c r="TLZ225" s="20"/>
      <c r="TMA225" s="18"/>
      <c r="TMB225" s="19"/>
      <c r="TMC225" s="28"/>
      <c r="TMD225" s="32"/>
      <c r="TME225" s="20"/>
      <c r="TMF225" s="18"/>
      <c r="TMG225" s="19"/>
      <c r="TMH225" s="28"/>
      <c r="TMI225" s="32"/>
      <c r="TMJ225" s="20"/>
      <c r="TMK225" s="18"/>
      <c r="TML225" s="19"/>
      <c r="TMM225" s="28"/>
      <c r="TMN225" s="32"/>
      <c r="TMO225" s="20"/>
      <c r="TMP225" s="18"/>
      <c r="TMQ225" s="19"/>
      <c r="TMR225" s="28"/>
      <c r="TMS225" s="32"/>
      <c r="TMT225" s="20"/>
      <c r="TMU225" s="18"/>
      <c r="TMV225" s="19"/>
      <c r="TMW225" s="28"/>
      <c r="TMX225" s="32"/>
      <c r="TMY225" s="20"/>
      <c r="TMZ225" s="18"/>
      <c r="TNA225" s="19"/>
      <c r="TNB225" s="28"/>
      <c r="TNC225" s="32"/>
      <c r="TND225" s="20"/>
      <c r="TNE225" s="18"/>
      <c r="TNF225" s="19"/>
      <c r="TNG225" s="28"/>
      <c r="TNH225" s="32"/>
      <c r="TNI225" s="20"/>
      <c r="TNJ225" s="18"/>
      <c r="TNK225" s="19"/>
      <c r="TNL225" s="28"/>
      <c r="TNM225" s="32"/>
      <c r="TNN225" s="20"/>
      <c r="TNO225" s="18"/>
      <c r="TNP225" s="19"/>
      <c r="TNQ225" s="28"/>
      <c r="TNR225" s="32"/>
      <c r="TNS225" s="20"/>
      <c r="TNT225" s="18"/>
      <c r="TNU225" s="19"/>
      <c r="TNV225" s="28"/>
      <c r="TNW225" s="32"/>
      <c r="TNX225" s="20"/>
      <c r="TNY225" s="18"/>
      <c r="TNZ225" s="19"/>
      <c r="TOA225" s="28"/>
      <c r="TOB225" s="32"/>
      <c r="TOC225" s="20"/>
      <c r="TOD225" s="18"/>
      <c r="TOE225" s="19"/>
      <c r="TOF225" s="28"/>
      <c r="TOG225" s="32"/>
      <c r="TOH225" s="20"/>
      <c r="TOI225" s="18"/>
      <c r="TOJ225" s="19"/>
      <c r="TOK225" s="28"/>
      <c r="TOL225" s="32"/>
      <c r="TOM225" s="20"/>
      <c r="TON225" s="18"/>
      <c r="TOO225" s="19"/>
      <c r="TOP225" s="28"/>
      <c r="TOQ225" s="32"/>
      <c r="TOR225" s="20"/>
      <c r="TOS225" s="18"/>
      <c r="TOT225" s="19"/>
      <c r="TOU225" s="28"/>
      <c r="TOV225" s="32"/>
      <c r="TOW225" s="20"/>
      <c r="TOX225" s="18"/>
      <c r="TOY225" s="19"/>
      <c r="TOZ225" s="28"/>
      <c r="TPA225" s="32"/>
      <c r="TPB225" s="20"/>
      <c r="TPC225" s="18"/>
      <c r="TPD225" s="19"/>
      <c r="TPE225" s="28"/>
      <c r="TPF225" s="32"/>
      <c r="TPG225" s="20"/>
      <c r="TPH225" s="18"/>
      <c r="TPI225" s="19"/>
      <c r="TPJ225" s="28"/>
      <c r="TPK225" s="32"/>
      <c r="TPL225" s="20"/>
      <c r="TPM225" s="18"/>
      <c r="TPN225" s="19"/>
      <c r="TPO225" s="28"/>
      <c r="TPP225" s="32"/>
      <c r="TPQ225" s="20"/>
      <c r="TPR225" s="18"/>
      <c r="TPS225" s="19"/>
      <c r="TPT225" s="28"/>
      <c r="TPU225" s="32"/>
      <c r="TPV225" s="20"/>
      <c r="TPW225" s="18"/>
      <c r="TPX225" s="19"/>
      <c r="TPY225" s="28"/>
      <c r="TPZ225" s="32"/>
      <c r="TQA225" s="20"/>
      <c r="TQB225" s="18"/>
      <c r="TQC225" s="19"/>
      <c r="TQD225" s="28"/>
      <c r="TQE225" s="32"/>
      <c r="TQF225" s="20"/>
      <c r="TQG225" s="18"/>
      <c r="TQH225" s="19"/>
      <c r="TQI225" s="28"/>
      <c r="TQJ225" s="32"/>
      <c r="TQK225" s="20"/>
      <c r="TQL225" s="18"/>
      <c r="TQM225" s="19"/>
      <c r="TQN225" s="28"/>
      <c r="TQO225" s="32"/>
      <c r="TQP225" s="20"/>
      <c r="TQQ225" s="18"/>
      <c r="TQR225" s="19"/>
      <c r="TQS225" s="28"/>
      <c r="TQT225" s="32"/>
      <c r="TQU225" s="20"/>
      <c r="TQV225" s="18"/>
      <c r="TQW225" s="19"/>
      <c r="TQX225" s="28"/>
      <c r="TQY225" s="32"/>
      <c r="TQZ225" s="20"/>
      <c r="TRA225" s="18"/>
      <c r="TRB225" s="19"/>
      <c r="TRC225" s="28"/>
      <c r="TRD225" s="32"/>
      <c r="TRE225" s="20"/>
      <c r="TRF225" s="18"/>
      <c r="TRG225" s="19"/>
      <c r="TRH225" s="28"/>
      <c r="TRI225" s="32"/>
      <c r="TRJ225" s="20"/>
      <c r="TRK225" s="18"/>
      <c r="TRL225" s="19"/>
      <c r="TRM225" s="28"/>
      <c r="TRN225" s="32"/>
      <c r="TRO225" s="20"/>
      <c r="TRP225" s="18"/>
      <c r="TRQ225" s="19"/>
      <c r="TRR225" s="28"/>
      <c r="TRS225" s="32"/>
      <c r="TRT225" s="20"/>
      <c r="TRU225" s="18"/>
      <c r="TRV225" s="19"/>
      <c r="TRW225" s="28"/>
      <c r="TRX225" s="32"/>
      <c r="TRY225" s="20"/>
      <c r="TRZ225" s="18"/>
      <c r="TSA225" s="19"/>
      <c r="TSB225" s="28"/>
      <c r="TSC225" s="32"/>
      <c r="TSD225" s="20"/>
      <c r="TSE225" s="18"/>
      <c r="TSF225" s="19"/>
      <c r="TSG225" s="28"/>
      <c r="TSH225" s="32"/>
      <c r="TSI225" s="20"/>
      <c r="TSJ225" s="18"/>
      <c r="TSK225" s="19"/>
      <c r="TSL225" s="28"/>
      <c r="TSM225" s="32"/>
      <c r="TSN225" s="20"/>
      <c r="TSO225" s="18"/>
      <c r="TSP225" s="19"/>
      <c r="TSQ225" s="28"/>
      <c r="TSR225" s="32"/>
      <c r="TSS225" s="20"/>
      <c r="TST225" s="18"/>
      <c r="TSU225" s="19"/>
      <c r="TSV225" s="28"/>
      <c r="TSW225" s="32"/>
      <c r="TSX225" s="20"/>
      <c r="TSY225" s="18"/>
      <c r="TSZ225" s="19"/>
      <c r="TTA225" s="28"/>
      <c r="TTB225" s="32"/>
      <c r="TTC225" s="20"/>
      <c r="TTD225" s="18"/>
      <c r="TTE225" s="19"/>
      <c r="TTF225" s="28"/>
      <c r="TTG225" s="32"/>
      <c r="TTH225" s="20"/>
      <c r="TTI225" s="18"/>
      <c r="TTJ225" s="19"/>
      <c r="TTK225" s="28"/>
      <c r="TTL225" s="32"/>
      <c r="TTM225" s="20"/>
      <c r="TTN225" s="18"/>
      <c r="TTO225" s="19"/>
      <c r="TTP225" s="28"/>
      <c r="TTQ225" s="32"/>
      <c r="TTR225" s="20"/>
      <c r="TTS225" s="18"/>
      <c r="TTT225" s="19"/>
      <c r="TTU225" s="28"/>
      <c r="TTV225" s="32"/>
      <c r="TTW225" s="20"/>
      <c r="TTX225" s="18"/>
      <c r="TTY225" s="19"/>
      <c r="TTZ225" s="28"/>
      <c r="TUA225" s="32"/>
      <c r="TUB225" s="20"/>
      <c r="TUC225" s="18"/>
      <c r="TUD225" s="19"/>
      <c r="TUE225" s="28"/>
      <c r="TUF225" s="32"/>
      <c r="TUG225" s="20"/>
      <c r="TUH225" s="18"/>
      <c r="TUI225" s="19"/>
      <c r="TUJ225" s="28"/>
      <c r="TUK225" s="32"/>
      <c r="TUL225" s="20"/>
      <c r="TUM225" s="18"/>
      <c r="TUN225" s="19"/>
      <c r="TUO225" s="28"/>
      <c r="TUP225" s="32"/>
      <c r="TUQ225" s="20"/>
      <c r="TUR225" s="18"/>
      <c r="TUS225" s="19"/>
      <c r="TUT225" s="28"/>
      <c r="TUU225" s="32"/>
      <c r="TUV225" s="20"/>
      <c r="TUW225" s="18"/>
      <c r="TUX225" s="19"/>
      <c r="TUY225" s="28"/>
      <c r="TUZ225" s="32"/>
      <c r="TVA225" s="20"/>
      <c r="TVB225" s="18"/>
      <c r="TVC225" s="19"/>
      <c r="TVD225" s="28"/>
      <c r="TVE225" s="32"/>
      <c r="TVF225" s="20"/>
      <c r="TVG225" s="18"/>
      <c r="TVH225" s="19"/>
      <c r="TVI225" s="28"/>
      <c r="TVJ225" s="32"/>
      <c r="TVK225" s="20"/>
      <c r="TVL225" s="18"/>
      <c r="TVM225" s="19"/>
      <c r="TVN225" s="28"/>
      <c r="TVO225" s="32"/>
      <c r="TVP225" s="20"/>
      <c r="TVQ225" s="18"/>
      <c r="TVR225" s="19"/>
      <c r="TVS225" s="28"/>
      <c r="TVT225" s="32"/>
      <c r="TVU225" s="20"/>
      <c r="TVV225" s="18"/>
      <c r="TVW225" s="19"/>
      <c r="TVX225" s="28"/>
      <c r="TVY225" s="32"/>
      <c r="TVZ225" s="20"/>
      <c r="TWA225" s="18"/>
      <c r="TWB225" s="19"/>
      <c r="TWC225" s="28"/>
      <c r="TWD225" s="32"/>
      <c r="TWE225" s="20"/>
      <c r="TWF225" s="18"/>
      <c r="TWG225" s="19"/>
      <c r="TWH225" s="28"/>
      <c r="TWI225" s="32"/>
      <c r="TWJ225" s="20"/>
      <c r="TWK225" s="18"/>
      <c r="TWL225" s="19"/>
      <c r="TWM225" s="28"/>
      <c r="TWN225" s="32"/>
      <c r="TWO225" s="20"/>
      <c r="TWP225" s="18"/>
      <c r="TWQ225" s="19"/>
      <c r="TWR225" s="28"/>
      <c r="TWS225" s="32"/>
      <c r="TWT225" s="20"/>
      <c r="TWU225" s="18"/>
      <c r="TWV225" s="19"/>
      <c r="TWW225" s="28"/>
      <c r="TWX225" s="32"/>
      <c r="TWY225" s="20"/>
      <c r="TWZ225" s="18"/>
      <c r="TXA225" s="19"/>
      <c r="TXB225" s="28"/>
      <c r="TXC225" s="32"/>
      <c r="TXD225" s="20"/>
      <c r="TXE225" s="18"/>
      <c r="TXF225" s="19"/>
      <c r="TXG225" s="28"/>
      <c r="TXH225" s="32"/>
      <c r="TXI225" s="20"/>
      <c r="TXJ225" s="18"/>
      <c r="TXK225" s="19"/>
      <c r="TXL225" s="28"/>
      <c r="TXM225" s="32"/>
      <c r="TXN225" s="20"/>
      <c r="TXO225" s="18"/>
      <c r="TXP225" s="19"/>
      <c r="TXQ225" s="28"/>
      <c r="TXR225" s="32"/>
      <c r="TXS225" s="20"/>
      <c r="TXT225" s="18"/>
      <c r="TXU225" s="19"/>
      <c r="TXV225" s="28"/>
      <c r="TXW225" s="32"/>
      <c r="TXX225" s="20"/>
      <c r="TXY225" s="18"/>
      <c r="TXZ225" s="19"/>
      <c r="TYA225" s="28"/>
      <c r="TYB225" s="32"/>
      <c r="TYC225" s="20"/>
      <c r="TYD225" s="18"/>
      <c r="TYE225" s="19"/>
      <c r="TYF225" s="28"/>
      <c r="TYG225" s="32"/>
      <c r="TYH225" s="20"/>
      <c r="TYI225" s="18"/>
      <c r="TYJ225" s="19"/>
      <c r="TYK225" s="28"/>
      <c r="TYL225" s="32"/>
      <c r="TYM225" s="20"/>
      <c r="TYN225" s="18"/>
      <c r="TYO225" s="19"/>
      <c r="TYP225" s="28"/>
      <c r="TYQ225" s="32"/>
      <c r="TYR225" s="20"/>
      <c r="TYS225" s="18"/>
      <c r="TYT225" s="19"/>
      <c r="TYU225" s="28"/>
      <c r="TYV225" s="32"/>
      <c r="TYW225" s="20"/>
      <c r="TYX225" s="18"/>
      <c r="TYY225" s="19"/>
      <c r="TYZ225" s="28"/>
      <c r="TZA225" s="32"/>
      <c r="TZB225" s="20"/>
      <c r="TZC225" s="18"/>
      <c r="TZD225" s="19"/>
      <c r="TZE225" s="28"/>
      <c r="TZF225" s="32"/>
      <c r="TZG225" s="20"/>
      <c r="TZH225" s="18"/>
      <c r="TZI225" s="19"/>
      <c r="TZJ225" s="28"/>
      <c r="TZK225" s="32"/>
      <c r="TZL225" s="20"/>
      <c r="TZM225" s="18"/>
      <c r="TZN225" s="19"/>
      <c r="TZO225" s="28"/>
      <c r="TZP225" s="32"/>
      <c r="TZQ225" s="20"/>
      <c r="TZR225" s="18"/>
      <c r="TZS225" s="19"/>
      <c r="TZT225" s="28"/>
      <c r="TZU225" s="32"/>
      <c r="TZV225" s="20"/>
      <c r="TZW225" s="18"/>
      <c r="TZX225" s="19"/>
      <c r="TZY225" s="28"/>
      <c r="TZZ225" s="32"/>
      <c r="UAA225" s="20"/>
      <c r="UAB225" s="18"/>
      <c r="UAC225" s="19"/>
      <c r="UAD225" s="28"/>
      <c r="UAE225" s="32"/>
      <c r="UAF225" s="20"/>
      <c r="UAG225" s="18"/>
      <c r="UAH225" s="19"/>
      <c r="UAI225" s="28"/>
      <c r="UAJ225" s="32"/>
      <c r="UAK225" s="20"/>
      <c r="UAL225" s="18"/>
      <c r="UAM225" s="19"/>
      <c r="UAN225" s="28"/>
      <c r="UAO225" s="32"/>
      <c r="UAP225" s="20"/>
      <c r="UAQ225" s="18"/>
      <c r="UAR225" s="19"/>
      <c r="UAS225" s="28"/>
      <c r="UAT225" s="32"/>
      <c r="UAU225" s="20"/>
      <c r="UAV225" s="18"/>
      <c r="UAW225" s="19"/>
      <c r="UAX225" s="28"/>
      <c r="UAY225" s="32"/>
      <c r="UAZ225" s="20"/>
      <c r="UBA225" s="18"/>
      <c r="UBB225" s="19"/>
      <c r="UBC225" s="28"/>
      <c r="UBD225" s="32"/>
      <c r="UBE225" s="20"/>
      <c r="UBF225" s="18"/>
      <c r="UBG225" s="19"/>
      <c r="UBH225" s="28"/>
      <c r="UBI225" s="32"/>
      <c r="UBJ225" s="20"/>
      <c r="UBK225" s="18"/>
      <c r="UBL225" s="19"/>
      <c r="UBM225" s="28"/>
      <c r="UBN225" s="32"/>
      <c r="UBO225" s="20"/>
      <c r="UBP225" s="18"/>
      <c r="UBQ225" s="19"/>
      <c r="UBR225" s="28"/>
      <c r="UBS225" s="32"/>
      <c r="UBT225" s="20"/>
      <c r="UBU225" s="18"/>
      <c r="UBV225" s="19"/>
      <c r="UBW225" s="28"/>
      <c r="UBX225" s="32"/>
      <c r="UBY225" s="20"/>
      <c r="UBZ225" s="18"/>
      <c r="UCA225" s="19"/>
      <c r="UCB225" s="28"/>
      <c r="UCC225" s="32"/>
      <c r="UCD225" s="20"/>
      <c r="UCE225" s="18"/>
      <c r="UCF225" s="19"/>
      <c r="UCG225" s="28"/>
      <c r="UCH225" s="32"/>
      <c r="UCI225" s="20"/>
      <c r="UCJ225" s="18"/>
      <c r="UCK225" s="19"/>
      <c r="UCL225" s="28"/>
      <c r="UCM225" s="32"/>
      <c r="UCN225" s="20"/>
      <c r="UCO225" s="18"/>
      <c r="UCP225" s="19"/>
      <c r="UCQ225" s="28"/>
      <c r="UCR225" s="32"/>
      <c r="UCS225" s="20"/>
      <c r="UCT225" s="18"/>
      <c r="UCU225" s="19"/>
      <c r="UCV225" s="28"/>
      <c r="UCW225" s="32"/>
      <c r="UCX225" s="20"/>
      <c r="UCY225" s="18"/>
      <c r="UCZ225" s="19"/>
      <c r="UDA225" s="28"/>
      <c r="UDB225" s="32"/>
      <c r="UDC225" s="20"/>
      <c r="UDD225" s="18"/>
      <c r="UDE225" s="19"/>
      <c r="UDF225" s="28"/>
      <c r="UDG225" s="32"/>
      <c r="UDH225" s="20"/>
      <c r="UDI225" s="18"/>
      <c r="UDJ225" s="19"/>
      <c r="UDK225" s="28"/>
      <c r="UDL225" s="32"/>
      <c r="UDM225" s="20"/>
      <c r="UDN225" s="18"/>
      <c r="UDO225" s="19"/>
      <c r="UDP225" s="28"/>
      <c r="UDQ225" s="32"/>
      <c r="UDR225" s="20"/>
      <c r="UDS225" s="18"/>
      <c r="UDT225" s="19"/>
      <c r="UDU225" s="28"/>
      <c r="UDV225" s="32"/>
      <c r="UDW225" s="20"/>
      <c r="UDX225" s="18"/>
      <c r="UDY225" s="19"/>
      <c r="UDZ225" s="28"/>
      <c r="UEA225" s="32"/>
      <c r="UEB225" s="20"/>
      <c r="UEC225" s="18"/>
      <c r="UED225" s="19"/>
      <c r="UEE225" s="28"/>
      <c r="UEF225" s="32"/>
      <c r="UEG225" s="20"/>
      <c r="UEH225" s="18"/>
      <c r="UEI225" s="19"/>
      <c r="UEJ225" s="28"/>
      <c r="UEK225" s="32"/>
      <c r="UEL225" s="20"/>
      <c r="UEM225" s="18"/>
      <c r="UEN225" s="19"/>
      <c r="UEO225" s="28"/>
      <c r="UEP225" s="32"/>
      <c r="UEQ225" s="20"/>
      <c r="UER225" s="18"/>
      <c r="UES225" s="19"/>
      <c r="UET225" s="28"/>
      <c r="UEU225" s="32"/>
      <c r="UEV225" s="20"/>
      <c r="UEW225" s="18"/>
      <c r="UEX225" s="19"/>
      <c r="UEY225" s="28"/>
      <c r="UEZ225" s="32"/>
      <c r="UFA225" s="20"/>
      <c r="UFB225" s="18"/>
      <c r="UFC225" s="19"/>
      <c r="UFD225" s="28"/>
      <c r="UFE225" s="32"/>
      <c r="UFF225" s="20"/>
      <c r="UFG225" s="18"/>
      <c r="UFH225" s="19"/>
      <c r="UFI225" s="28"/>
      <c r="UFJ225" s="32"/>
      <c r="UFK225" s="20"/>
      <c r="UFL225" s="18"/>
      <c r="UFM225" s="19"/>
      <c r="UFN225" s="28"/>
      <c r="UFO225" s="32"/>
      <c r="UFP225" s="20"/>
      <c r="UFQ225" s="18"/>
      <c r="UFR225" s="19"/>
      <c r="UFS225" s="28"/>
      <c r="UFT225" s="32"/>
      <c r="UFU225" s="20"/>
      <c r="UFV225" s="18"/>
      <c r="UFW225" s="19"/>
      <c r="UFX225" s="28"/>
      <c r="UFY225" s="32"/>
      <c r="UFZ225" s="20"/>
      <c r="UGA225" s="18"/>
      <c r="UGB225" s="19"/>
      <c r="UGC225" s="28"/>
      <c r="UGD225" s="32"/>
      <c r="UGE225" s="20"/>
      <c r="UGF225" s="18"/>
      <c r="UGG225" s="19"/>
      <c r="UGH225" s="28"/>
      <c r="UGI225" s="32"/>
      <c r="UGJ225" s="20"/>
      <c r="UGK225" s="18"/>
      <c r="UGL225" s="19"/>
      <c r="UGM225" s="28"/>
      <c r="UGN225" s="32"/>
      <c r="UGO225" s="20"/>
      <c r="UGP225" s="18"/>
      <c r="UGQ225" s="19"/>
      <c r="UGR225" s="28"/>
      <c r="UGS225" s="32"/>
      <c r="UGT225" s="20"/>
      <c r="UGU225" s="18"/>
      <c r="UGV225" s="19"/>
      <c r="UGW225" s="28"/>
      <c r="UGX225" s="32"/>
      <c r="UGY225" s="20"/>
      <c r="UGZ225" s="18"/>
      <c r="UHA225" s="19"/>
      <c r="UHB225" s="28"/>
      <c r="UHC225" s="32"/>
      <c r="UHD225" s="20"/>
      <c r="UHE225" s="18"/>
      <c r="UHF225" s="19"/>
      <c r="UHG225" s="28"/>
      <c r="UHH225" s="32"/>
      <c r="UHI225" s="20"/>
      <c r="UHJ225" s="18"/>
      <c r="UHK225" s="19"/>
      <c r="UHL225" s="28"/>
      <c r="UHM225" s="32"/>
      <c r="UHN225" s="20"/>
      <c r="UHO225" s="18"/>
      <c r="UHP225" s="19"/>
      <c r="UHQ225" s="28"/>
      <c r="UHR225" s="32"/>
      <c r="UHS225" s="20"/>
      <c r="UHT225" s="18"/>
      <c r="UHU225" s="19"/>
      <c r="UHV225" s="28"/>
      <c r="UHW225" s="32"/>
      <c r="UHX225" s="20"/>
      <c r="UHY225" s="18"/>
      <c r="UHZ225" s="19"/>
      <c r="UIA225" s="28"/>
      <c r="UIB225" s="32"/>
      <c r="UIC225" s="20"/>
      <c r="UID225" s="18"/>
      <c r="UIE225" s="19"/>
      <c r="UIF225" s="28"/>
      <c r="UIG225" s="32"/>
      <c r="UIH225" s="20"/>
      <c r="UII225" s="18"/>
      <c r="UIJ225" s="19"/>
      <c r="UIK225" s="28"/>
      <c r="UIL225" s="32"/>
      <c r="UIM225" s="20"/>
      <c r="UIN225" s="18"/>
      <c r="UIO225" s="19"/>
      <c r="UIP225" s="28"/>
      <c r="UIQ225" s="32"/>
      <c r="UIR225" s="20"/>
      <c r="UIS225" s="18"/>
      <c r="UIT225" s="19"/>
      <c r="UIU225" s="28"/>
      <c r="UIV225" s="32"/>
      <c r="UIW225" s="20"/>
      <c r="UIX225" s="18"/>
      <c r="UIY225" s="19"/>
      <c r="UIZ225" s="28"/>
      <c r="UJA225" s="32"/>
      <c r="UJB225" s="20"/>
      <c r="UJC225" s="18"/>
      <c r="UJD225" s="19"/>
      <c r="UJE225" s="28"/>
      <c r="UJF225" s="32"/>
      <c r="UJG225" s="20"/>
      <c r="UJH225" s="18"/>
      <c r="UJI225" s="19"/>
      <c r="UJJ225" s="28"/>
      <c r="UJK225" s="32"/>
      <c r="UJL225" s="20"/>
      <c r="UJM225" s="18"/>
      <c r="UJN225" s="19"/>
      <c r="UJO225" s="28"/>
      <c r="UJP225" s="32"/>
      <c r="UJQ225" s="20"/>
      <c r="UJR225" s="18"/>
      <c r="UJS225" s="19"/>
      <c r="UJT225" s="28"/>
      <c r="UJU225" s="32"/>
      <c r="UJV225" s="20"/>
      <c r="UJW225" s="18"/>
      <c r="UJX225" s="19"/>
      <c r="UJY225" s="28"/>
      <c r="UJZ225" s="32"/>
      <c r="UKA225" s="20"/>
      <c r="UKB225" s="18"/>
      <c r="UKC225" s="19"/>
      <c r="UKD225" s="28"/>
      <c r="UKE225" s="32"/>
      <c r="UKF225" s="20"/>
      <c r="UKG225" s="18"/>
      <c r="UKH225" s="19"/>
      <c r="UKI225" s="28"/>
      <c r="UKJ225" s="32"/>
      <c r="UKK225" s="20"/>
      <c r="UKL225" s="18"/>
      <c r="UKM225" s="19"/>
      <c r="UKN225" s="28"/>
      <c r="UKO225" s="32"/>
      <c r="UKP225" s="20"/>
      <c r="UKQ225" s="18"/>
      <c r="UKR225" s="19"/>
      <c r="UKS225" s="28"/>
      <c r="UKT225" s="32"/>
      <c r="UKU225" s="20"/>
      <c r="UKV225" s="18"/>
      <c r="UKW225" s="19"/>
      <c r="UKX225" s="28"/>
      <c r="UKY225" s="32"/>
      <c r="UKZ225" s="20"/>
      <c r="ULA225" s="18"/>
      <c r="ULB225" s="19"/>
      <c r="ULC225" s="28"/>
      <c r="ULD225" s="32"/>
      <c r="ULE225" s="20"/>
      <c r="ULF225" s="18"/>
      <c r="ULG225" s="19"/>
      <c r="ULH225" s="28"/>
      <c r="ULI225" s="32"/>
      <c r="ULJ225" s="20"/>
      <c r="ULK225" s="18"/>
      <c r="ULL225" s="19"/>
      <c r="ULM225" s="28"/>
      <c r="ULN225" s="32"/>
      <c r="ULO225" s="20"/>
      <c r="ULP225" s="18"/>
      <c r="ULQ225" s="19"/>
      <c r="ULR225" s="28"/>
      <c r="ULS225" s="32"/>
      <c r="ULT225" s="20"/>
      <c r="ULU225" s="18"/>
      <c r="ULV225" s="19"/>
      <c r="ULW225" s="28"/>
      <c r="ULX225" s="32"/>
      <c r="ULY225" s="20"/>
      <c r="ULZ225" s="18"/>
      <c r="UMA225" s="19"/>
      <c r="UMB225" s="28"/>
      <c r="UMC225" s="32"/>
      <c r="UMD225" s="20"/>
      <c r="UME225" s="18"/>
      <c r="UMF225" s="19"/>
      <c r="UMG225" s="28"/>
      <c r="UMH225" s="32"/>
      <c r="UMI225" s="20"/>
      <c r="UMJ225" s="18"/>
      <c r="UMK225" s="19"/>
      <c r="UML225" s="28"/>
      <c r="UMM225" s="32"/>
      <c r="UMN225" s="20"/>
      <c r="UMO225" s="18"/>
      <c r="UMP225" s="19"/>
      <c r="UMQ225" s="28"/>
      <c r="UMR225" s="32"/>
      <c r="UMS225" s="20"/>
      <c r="UMT225" s="18"/>
      <c r="UMU225" s="19"/>
      <c r="UMV225" s="28"/>
      <c r="UMW225" s="32"/>
      <c r="UMX225" s="20"/>
      <c r="UMY225" s="18"/>
      <c r="UMZ225" s="19"/>
      <c r="UNA225" s="28"/>
      <c r="UNB225" s="32"/>
      <c r="UNC225" s="20"/>
      <c r="UND225" s="18"/>
      <c r="UNE225" s="19"/>
      <c r="UNF225" s="28"/>
      <c r="UNG225" s="32"/>
      <c r="UNH225" s="20"/>
      <c r="UNI225" s="18"/>
      <c r="UNJ225" s="19"/>
      <c r="UNK225" s="28"/>
      <c r="UNL225" s="32"/>
      <c r="UNM225" s="20"/>
      <c r="UNN225" s="18"/>
      <c r="UNO225" s="19"/>
      <c r="UNP225" s="28"/>
      <c r="UNQ225" s="32"/>
      <c r="UNR225" s="20"/>
      <c r="UNS225" s="18"/>
      <c r="UNT225" s="19"/>
      <c r="UNU225" s="28"/>
      <c r="UNV225" s="32"/>
      <c r="UNW225" s="20"/>
      <c r="UNX225" s="18"/>
      <c r="UNY225" s="19"/>
      <c r="UNZ225" s="28"/>
      <c r="UOA225" s="32"/>
      <c r="UOB225" s="20"/>
      <c r="UOC225" s="18"/>
      <c r="UOD225" s="19"/>
      <c r="UOE225" s="28"/>
      <c r="UOF225" s="32"/>
      <c r="UOG225" s="20"/>
      <c r="UOH225" s="18"/>
      <c r="UOI225" s="19"/>
      <c r="UOJ225" s="28"/>
      <c r="UOK225" s="32"/>
      <c r="UOL225" s="20"/>
      <c r="UOM225" s="18"/>
      <c r="UON225" s="19"/>
      <c r="UOO225" s="28"/>
      <c r="UOP225" s="32"/>
      <c r="UOQ225" s="20"/>
      <c r="UOR225" s="18"/>
      <c r="UOS225" s="19"/>
      <c r="UOT225" s="28"/>
      <c r="UOU225" s="32"/>
      <c r="UOV225" s="20"/>
      <c r="UOW225" s="18"/>
      <c r="UOX225" s="19"/>
      <c r="UOY225" s="28"/>
      <c r="UOZ225" s="32"/>
      <c r="UPA225" s="20"/>
      <c r="UPB225" s="18"/>
      <c r="UPC225" s="19"/>
      <c r="UPD225" s="28"/>
      <c r="UPE225" s="32"/>
      <c r="UPF225" s="20"/>
      <c r="UPG225" s="18"/>
      <c r="UPH225" s="19"/>
      <c r="UPI225" s="28"/>
      <c r="UPJ225" s="32"/>
      <c r="UPK225" s="20"/>
      <c r="UPL225" s="18"/>
      <c r="UPM225" s="19"/>
      <c r="UPN225" s="28"/>
      <c r="UPO225" s="32"/>
      <c r="UPP225" s="20"/>
      <c r="UPQ225" s="18"/>
      <c r="UPR225" s="19"/>
      <c r="UPS225" s="28"/>
      <c r="UPT225" s="32"/>
      <c r="UPU225" s="20"/>
      <c r="UPV225" s="18"/>
      <c r="UPW225" s="19"/>
      <c r="UPX225" s="28"/>
      <c r="UPY225" s="32"/>
      <c r="UPZ225" s="20"/>
      <c r="UQA225" s="18"/>
      <c r="UQB225" s="19"/>
      <c r="UQC225" s="28"/>
      <c r="UQD225" s="32"/>
      <c r="UQE225" s="20"/>
      <c r="UQF225" s="18"/>
      <c r="UQG225" s="19"/>
      <c r="UQH225" s="28"/>
      <c r="UQI225" s="32"/>
      <c r="UQJ225" s="20"/>
      <c r="UQK225" s="18"/>
      <c r="UQL225" s="19"/>
      <c r="UQM225" s="28"/>
      <c r="UQN225" s="32"/>
      <c r="UQO225" s="20"/>
      <c r="UQP225" s="18"/>
      <c r="UQQ225" s="19"/>
      <c r="UQR225" s="28"/>
      <c r="UQS225" s="32"/>
      <c r="UQT225" s="20"/>
      <c r="UQU225" s="18"/>
      <c r="UQV225" s="19"/>
      <c r="UQW225" s="28"/>
      <c r="UQX225" s="32"/>
      <c r="UQY225" s="20"/>
      <c r="UQZ225" s="18"/>
      <c r="URA225" s="19"/>
      <c r="URB225" s="28"/>
      <c r="URC225" s="32"/>
      <c r="URD225" s="20"/>
      <c r="URE225" s="18"/>
      <c r="URF225" s="19"/>
      <c r="URG225" s="28"/>
      <c r="URH225" s="32"/>
      <c r="URI225" s="20"/>
      <c r="URJ225" s="18"/>
      <c r="URK225" s="19"/>
      <c r="URL225" s="28"/>
      <c r="URM225" s="32"/>
      <c r="URN225" s="20"/>
      <c r="URO225" s="18"/>
      <c r="URP225" s="19"/>
      <c r="URQ225" s="28"/>
      <c r="URR225" s="32"/>
      <c r="URS225" s="20"/>
      <c r="URT225" s="18"/>
      <c r="URU225" s="19"/>
      <c r="URV225" s="28"/>
      <c r="URW225" s="32"/>
      <c r="URX225" s="20"/>
      <c r="URY225" s="18"/>
      <c r="URZ225" s="19"/>
      <c r="USA225" s="28"/>
      <c r="USB225" s="32"/>
      <c r="USC225" s="20"/>
      <c r="USD225" s="18"/>
      <c r="USE225" s="19"/>
      <c r="USF225" s="28"/>
      <c r="USG225" s="32"/>
      <c r="USH225" s="20"/>
      <c r="USI225" s="18"/>
      <c r="USJ225" s="19"/>
      <c r="USK225" s="28"/>
      <c r="USL225" s="32"/>
      <c r="USM225" s="20"/>
      <c r="USN225" s="18"/>
      <c r="USO225" s="19"/>
      <c r="USP225" s="28"/>
      <c r="USQ225" s="32"/>
      <c r="USR225" s="20"/>
      <c r="USS225" s="18"/>
      <c r="UST225" s="19"/>
      <c r="USU225" s="28"/>
      <c r="USV225" s="32"/>
      <c r="USW225" s="20"/>
      <c r="USX225" s="18"/>
      <c r="USY225" s="19"/>
      <c r="USZ225" s="28"/>
      <c r="UTA225" s="32"/>
      <c r="UTB225" s="20"/>
      <c r="UTC225" s="18"/>
      <c r="UTD225" s="19"/>
      <c r="UTE225" s="28"/>
      <c r="UTF225" s="32"/>
      <c r="UTG225" s="20"/>
      <c r="UTH225" s="18"/>
      <c r="UTI225" s="19"/>
      <c r="UTJ225" s="28"/>
      <c r="UTK225" s="32"/>
      <c r="UTL225" s="20"/>
      <c r="UTM225" s="18"/>
      <c r="UTN225" s="19"/>
      <c r="UTO225" s="28"/>
      <c r="UTP225" s="32"/>
      <c r="UTQ225" s="20"/>
      <c r="UTR225" s="18"/>
      <c r="UTS225" s="19"/>
      <c r="UTT225" s="28"/>
      <c r="UTU225" s="32"/>
      <c r="UTV225" s="20"/>
      <c r="UTW225" s="18"/>
      <c r="UTX225" s="19"/>
      <c r="UTY225" s="28"/>
      <c r="UTZ225" s="32"/>
      <c r="UUA225" s="20"/>
      <c r="UUB225" s="18"/>
      <c r="UUC225" s="19"/>
      <c r="UUD225" s="28"/>
      <c r="UUE225" s="32"/>
      <c r="UUF225" s="20"/>
      <c r="UUG225" s="18"/>
      <c r="UUH225" s="19"/>
      <c r="UUI225" s="28"/>
      <c r="UUJ225" s="32"/>
      <c r="UUK225" s="20"/>
      <c r="UUL225" s="18"/>
      <c r="UUM225" s="19"/>
      <c r="UUN225" s="28"/>
      <c r="UUO225" s="32"/>
      <c r="UUP225" s="20"/>
      <c r="UUQ225" s="18"/>
      <c r="UUR225" s="19"/>
      <c r="UUS225" s="28"/>
      <c r="UUT225" s="32"/>
      <c r="UUU225" s="20"/>
      <c r="UUV225" s="18"/>
      <c r="UUW225" s="19"/>
      <c r="UUX225" s="28"/>
      <c r="UUY225" s="32"/>
      <c r="UUZ225" s="20"/>
      <c r="UVA225" s="18"/>
      <c r="UVB225" s="19"/>
      <c r="UVC225" s="28"/>
      <c r="UVD225" s="32"/>
      <c r="UVE225" s="20"/>
      <c r="UVF225" s="18"/>
      <c r="UVG225" s="19"/>
      <c r="UVH225" s="28"/>
      <c r="UVI225" s="32"/>
      <c r="UVJ225" s="20"/>
      <c r="UVK225" s="18"/>
      <c r="UVL225" s="19"/>
      <c r="UVM225" s="28"/>
      <c r="UVN225" s="32"/>
      <c r="UVO225" s="20"/>
      <c r="UVP225" s="18"/>
      <c r="UVQ225" s="19"/>
      <c r="UVR225" s="28"/>
      <c r="UVS225" s="32"/>
      <c r="UVT225" s="20"/>
      <c r="UVU225" s="18"/>
      <c r="UVV225" s="19"/>
      <c r="UVW225" s="28"/>
      <c r="UVX225" s="32"/>
      <c r="UVY225" s="20"/>
      <c r="UVZ225" s="18"/>
      <c r="UWA225" s="19"/>
      <c r="UWB225" s="28"/>
      <c r="UWC225" s="32"/>
      <c r="UWD225" s="20"/>
      <c r="UWE225" s="18"/>
      <c r="UWF225" s="19"/>
      <c r="UWG225" s="28"/>
      <c r="UWH225" s="32"/>
      <c r="UWI225" s="20"/>
      <c r="UWJ225" s="18"/>
      <c r="UWK225" s="19"/>
      <c r="UWL225" s="28"/>
      <c r="UWM225" s="32"/>
      <c r="UWN225" s="20"/>
      <c r="UWO225" s="18"/>
      <c r="UWP225" s="19"/>
      <c r="UWQ225" s="28"/>
      <c r="UWR225" s="32"/>
      <c r="UWS225" s="20"/>
      <c r="UWT225" s="18"/>
      <c r="UWU225" s="19"/>
      <c r="UWV225" s="28"/>
      <c r="UWW225" s="32"/>
      <c r="UWX225" s="20"/>
      <c r="UWY225" s="18"/>
      <c r="UWZ225" s="19"/>
      <c r="UXA225" s="28"/>
      <c r="UXB225" s="32"/>
      <c r="UXC225" s="20"/>
      <c r="UXD225" s="18"/>
      <c r="UXE225" s="19"/>
      <c r="UXF225" s="28"/>
      <c r="UXG225" s="32"/>
      <c r="UXH225" s="20"/>
      <c r="UXI225" s="18"/>
      <c r="UXJ225" s="19"/>
      <c r="UXK225" s="28"/>
      <c r="UXL225" s="32"/>
      <c r="UXM225" s="20"/>
      <c r="UXN225" s="18"/>
      <c r="UXO225" s="19"/>
      <c r="UXP225" s="28"/>
      <c r="UXQ225" s="32"/>
      <c r="UXR225" s="20"/>
      <c r="UXS225" s="18"/>
      <c r="UXT225" s="19"/>
      <c r="UXU225" s="28"/>
      <c r="UXV225" s="32"/>
      <c r="UXW225" s="20"/>
      <c r="UXX225" s="18"/>
      <c r="UXY225" s="19"/>
      <c r="UXZ225" s="28"/>
      <c r="UYA225" s="32"/>
      <c r="UYB225" s="20"/>
      <c r="UYC225" s="18"/>
      <c r="UYD225" s="19"/>
      <c r="UYE225" s="28"/>
      <c r="UYF225" s="32"/>
      <c r="UYG225" s="20"/>
      <c r="UYH225" s="18"/>
      <c r="UYI225" s="19"/>
      <c r="UYJ225" s="28"/>
      <c r="UYK225" s="32"/>
      <c r="UYL225" s="20"/>
      <c r="UYM225" s="18"/>
      <c r="UYN225" s="19"/>
      <c r="UYO225" s="28"/>
      <c r="UYP225" s="32"/>
      <c r="UYQ225" s="20"/>
      <c r="UYR225" s="18"/>
      <c r="UYS225" s="19"/>
      <c r="UYT225" s="28"/>
      <c r="UYU225" s="32"/>
      <c r="UYV225" s="20"/>
      <c r="UYW225" s="18"/>
      <c r="UYX225" s="19"/>
      <c r="UYY225" s="28"/>
      <c r="UYZ225" s="32"/>
      <c r="UZA225" s="20"/>
      <c r="UZB225" s="18"/>
      <c r="UZC225" s="19"/>
      <c r="UZD225" s="28"/>
      <c r="UZE225" s="32"/>
      <c r="UZF225" s="20"/>
      <c r="UZG225" s="18"/>
      <c r="UZH225" s="19"/>
      <c r="UZI225" s="28"/>
      <c r="UZJ225" s="32"/>
      <c r="UZK225" s="20"/>
      <c r="UZL225" s="18"/>
      <c r="UZM225" s="19"/>
      <c r="UZN225" s="28"/>
      <c r="UZO225" s="32"/>
      <c r="UZP225" s="20"/>
      <c r="UZQ225" s="18"/>
      <c r="UZR225" s="19"/>
      <c r="UZS225" s="28"/>
      <c r="UZT225" s="32"/>
      <c r="UZU225" s="20"/>
      <c r="UZV225" s="18"/>
      <c r="UZW225" s="19"/>
      <c r="UZX225" s="28"/>
      <c r="UZY225" s="32"/>
      <c r="UZZ225" s="20"/>
      <c r="VAA225" s="18"/>
      <c r="VAB225" s="19"/>
      <c r="VAC225" s="28"/>
      <c r="VAD225" s="32"/>
      <c r="VAE225" s="20"/>
      <c r="VAF225" s="18"/>
      <c r="VAG225" s="19"/>
      <c r="VAH225" s="28"/>
      <c r="VAI225" s="32"/>
      <c r="VAJ225" s="20"/>
      <c r="VAK225" s="18"/>
      <c r="VAL225" s="19"/>
      <c r="VAM225" s="28"/>
      <c r="VAN225" s="32"/>
      <c r="VAO225" s="20"/>
      <c r="VAP225" s="18"/>
      <c r="VAQ225" s="19"/>
      <c r="VAR225" s="28"/>
      <c r="VAS225" s="32"/>
      <c r="VAT225" s="20"/>
      <c r="VAU225" s="18"/>
      <c r="VAV225" s="19"/>
      <c r="VAW225" s="28"/>
      <c r="VAX225" s="32"/>
      <c r="VAY225" s="20"/>
      <c r="VAZ225" s="18"/>
      <c r="VBA225" s="19"/>
      <c r="VBB225" s="28"/>
      <c r="VBC225" s="32"/>
      <c r="VBD225" s="20"/>
      <c r="VBE225" s="18"/>
      <c r="VBF225" s="19"/>
      <c r="VBG225" s="28"/>
      <c r="VBH225" s="32"/>
      <c r="VBI225" s="20"/>
      <c r="VBJ225" s="18"/>
      <c r="VBK225" s="19"/>
      <c r="VBL225" s="28"/>
      <c r="VBM225" s="32"/>
      <c r="VBN225" s="20"/>
      <c r="VBO225" s="18"/>
      <c r="VBP225" s="19"/>
      <c r="VBQ225" s="28"/>
      <c r="VBR225" s="32"/>
      <c r="VBS225" s="20"/>
      <c r="VBT225" s="18"/>
      <c r="VBU225" s="19"/>
      <c r="VBV225" s="28"/>
      <c r="VBW225" s="32"/>
      <c r="VBX225" s="20"/>
      <c r="VBY225" s="18"/>
      <c r="VBZ225" s="19"/>
      <c r="VCA225" s="28"/>
      <c r="VCB225" s="32"/>
      <c r="VCC225" s="20"/>
      <c r="VCD225" s="18"/>
      <c r="VCE225" s="19"/>
      <c r="VCF225" s="28"/>
      <c r="VCG225" s="32"/>
      <c r="VCH225" s="20"/>
      <c r="VCI225" s="18"/>
      <c r="VCJ225" s="19"/>
      <c r="VCK225" s="28"/>
      <c r="VCL225" s="32"/>
      <c r="VCM225" s="20"/>
      <c r="VCN225" s="18"/>
      <c r="VCO225" s="19"/>
      <c r="VCP225" s="28"/>
      <c r="VCQ225" s="32"/>
      <c r="VCR225" s="20"/>
      <c r="VCS225" s="18"/>
      <c r="VCT225" s="19"/>
      <c r="VCU225" s="28"/>
      <c r="VCV225" s="32"/>
      <c r="VCW225" s="20"/>
      <c r="VCX225" s="18"/>
      <c r="VCY225" s="19"/>
      <c r="VCZ225" s="28"/>
      <c r="VDA225" s="32"/>
      <c r="VDB225" s="20"/>
      <c r="VDC225" s="18"/>
      <c r="VDD225" s="19"/>
      <c r="VDE225" s="28"/>
      <c r="VDF225" s="32"/>
      <c r="VDG225" s="20"/>
      <c r="VDH225" s="18"/>
      <c r="VDI225" s="19"/>
      <c r="VDJ225" s="28"/>
      <c r="VDK225" s="32"/>
      <c r="VDL225" s="20"/>
      <c r="VDM225" s="18"/>
      <c r="VDN225" s="19"/>
      <c r="VDO225" s="28"/>
      <c r="VDP225" s="32"/>
      <c r="VDQ225" s="20"/>
      <c r="VDR225" s="18"/>
      <c r="VDS225" s="19"/>
      <c r="VDT225" s="28"/>
      <c r="VDU225" s="32"/>
      <c r="VDV225" s="20"/>
      <c r="VDW225" s="18"/>
      <c r="VDX225" s="19"/>
      <c r="VDY225" s="28"/>
      <c r="VDZ225" s="32"/>
      <c r="VEA225" s="20"/>
      <c r="VEB225" s="18"/>
      <c r="VEC225" s="19"/>
      <c r="VED225" s="28"/>
      <c r="VEE225" s="32"/>
      <c r="VEF225" s="20"/>
      <c r="VEG225" s="18"/>
      <c r="VEH225" s="19"/>
      <c r="VEI225" s="28"/>
      <c r="VEJ225" s="32"/>
      <c r="VEK225" s="20"/>
      <c r="VEL225" s="18"/>
      <c r="VEM225" s="19"/>
      <c r="VEN225" s="28"/>
      <c r="VEO225" s="32"/>
      <c r="VEP225" s="20"/>
      <c r="VEQ225" s="18"/>
      <c r="VER225" s="19"/>
      <c r="VES225" s="28"/>
      <c r="VET225" s="32"/>
      <c r="VEU225" s="20"/>
      <c r="VEV225" s="18"/>
      <c r="VEW225" s="19"/>
      <c r="VEX225" s="28"/>
      <c r="VEY225" s="32"/>
      <c r="VEZ225" s="20"/>
      <c r="VFA225" s="18"/>
      <c r="VFB225" s="19"/>
      <c r="VFC225" s="28"/>
      <c r="VFD225" s="32"/>
      <c r="VFE225" s="20"/>
      <c r="VFF225" s="18"/>
      <c r="VFG225" s="19"/>
      <c r="VFH225" s="28"/>
      <c r="VFI225" s="32"/>
      <c r="VFJ225" s="20"/>
      <c r="VFK225" s="18"/>
      <c r="VFL225" s="19"/>
      <c r="VFM225" s="28"/>
      <c r="VFN225" s="32"/>
      <c r="VFO225" s="20"/>
      <c r="VFP225" s="18"/>
      <c r="VFQ225" s="19"/>
      <c r="VFR225" s="28"/>
      <c r="VFS225" s="32"/>
      <c r="VFT225" s="20"/>
      <c r="VFU225" s="18"/>
      <c r="VFV225" s="19"/>
      <c r="VFW225" s="28"/>
      <c r="VFX225" s="32"/>
      <c r="VFY225" s="20"/>
      <c r="VFZ225" s="18"/>
      <c r="VGA225" s="19"/>
      <c r="VGB225" s="28"/>
      <c r="VGC225" s="32"/>
      <c r="VGD225" s="20"/>
      <c r="VGE225" s="18"/>
      <c r="VGF225" s="19"/>
      <c r="VGG225" s="28"/>
      <c r="VGH225" s="32"/>
      <c r="VGI225" s="20"/>
      <c r="VGJ225" s="18"/>
      <c r="VGK225" s="19"/>
      <c r="VGL225" s="28"/>
      <c r="VGM225" s="32"/>
      <c r="VGN225" s="20"/>
      <c r="VGO225" s="18"/>
      <c r="VGP225" s="19"/>
      <c r="VGQ225" s="28"/>
      <c r="VGR225" s="32"/>
      <c r="VGS225" s="20"/>
      <c r="VGT225" s="18"/>
      <c r="VGU225" s="19"/>
      <c r="VGV225" s="28"/>
      <c r="VGW225" s="32"/>
      <c r="VGX225" s="20"/>
      <c r="VGY225" s="18"/>
      <c r="VGZ225" s="19"/>
      <c r="VHA225" s="28"/>
      <c r="VHB225" s="32"/>
      <c r="VHC225" s="20"/>
      <c r="VHD225" s="18"/>
      <c r="VHE225" s="19"/>
      <c r="VHF225" s="28"/>
      <c r="VHG225" s="32"/>
      <c r="VHH225" s="20"/>
      <c r="VHI225" s="18"/>
      <c r="VHJ225" s="19"/>
      <c r="VHK225" s="28"/>
      <c r="VHL225" s="32"/>
      <c r="VHM225" s="20"/>
      <c r="VHN225" s="18"/>
      <c r="VHO225" s="19"/>
      <c r="VHP225" s="28"/>
      <c r="VHQ225" s="32"/>
      <c r="VHR225" s="20"/>
      <c r="VHS225" s="18"/>
      <c r="VHT225" s="19"/>
      <c r="VHU225" s="28"/>
      <c r="VHV225" s="32"/>
      <c r="VHW225" s="20"/>
      <c r="VHX225" s="18"/>
      <c r="VHY225" s="19"/>
      <c r="VHZ225" s="28"/>
      <c r="VIA225" s="32"/>
      <c r="VIB225" s="20"/>
      <c r="VIC225" s="18"/>
      <c r="VID225" s="19"/>
      <c r="VIE225" s="28"/>
      <c r="VIF225" s="32"/>
      <c r="VIG225" s="20"/>
      <c r="VIH225" s="18"/>
      <c r="VII225" s="19"/>
      <c r="VIJ225" s="28"/>
      <c r="VIK225" s="32"/>
      <c r="VIL225" s="20"/>
      <c r="VIM225" s="18"/>
      <c r="VIN225" s="19"/>
      <c r="VIO225" s="28"/>
      <c r="VIP225" s="32"/>
      <c r="VIQ225" s="20"/>
      <c r="VIR225" s="18"/>
      <c r="VIS225" s="19"/>
      <c r="VIT225" s="28"/>
      <c r="VIU225" s="32"/>
      <c r="VIV225" s="20"/>
      <c r="VIW225" s="18"/>
      <c r="VIX225" s="19"/>
      <c r="VIY225" s="28"/>
      <c r="VIZ225" s="32"/>
      <c r="VJA225" s="20"/>
      <c r="VJB225" s="18"/>
      <c r="VJC225" s="19"/>
      <c r="VJD225" s="28"/>
      <c r="VJE225" s="32"/>
      <c r="VJF225" s="20"/>
      <c r="VJG225" s="18"/>
      <c r="VJH225" s="19"/>
      <c r="VJI225" s="28"/>
      <c r="VJJ225" s="32"/>
      <c r="VJK225" s="20"/>
      <c r="VJL225" s="18"/>
      <c r="VJM225" s="19"/>
      <c r="VJN225" s="28"/>
      <c r="VJO225" s="32"/>
      <c r="VJP225" s="20"/>
      <c r="VJQ225" s="18"/>
      <c r="VJR225" s="19"/>
      <c r="VJS225" s="28"/>
      <c r="VJT225" s="32"/>
      <c r="VJU225" s="20"/>
      <c r="VJV225" s="18"/>
      <c r="VJW225" s="19"/>
      <c r="VJX225" s="28"/>
      <c r="VJY225" s="32"/>
      <c r="VJZ225" s="20"/>
      <c r="VKA225" s="18"/>
      <c r="VKB225" s="19"/>
      <c r="VKC225" s="28"/>
      <c r="VKD225" s="32"/>
      <c r="VKE225" s="20"/>
      <c r="VKF225" s="18"/>
      <c r="VKG225" s="19"/>
      <c r="VKH225" s="28"/>
      <c r="VKI225" s="32"/>
      <c r="VKJ225" s="20"/>
      <c r="VKK225" s="18"/>
      <c r="VKL225" s="19"/>
      <c r="VKM225" s="28"/>
      <c r="VKN225" s="32"/>
      <c r="VKO225" s="20"/>
      <c r="VKP225" s="18"/>
      <c r="VKQ225" s="19"/>
      <c r="VKR225" s="28"/>
      <c r="VKS225" s="32"/>
      <c r="VKT225" s="20"/>
      <c r="VKU225" s="18"/>
      <c r="VKV225" s="19"/>
      <c r="VKW225" s="28"/>
      <c r="VKX225" s="32"/>
      <c r="VKY225" s="20"/>
      <c r="VKZ225" s="18"/>
      <c r="VLA225" s="19"/>
      <c r="VLB225" s="28"/>
      <c r="VLC225" s="32"/>
      <c r="VLD225" s="20"/>
      <c r="VLE225" s="18"/>
      <c r="VLF225" s="19"/>
      <c r="VLG225" s="28"/>
      <c r="VLH225" s="32"/>
      <c r="VLI225" s="20"/>
      <c r="VLJ225" s="18"/>
      <c r="VLK225" s="19"/>
      <c r="VLL225" s="28"/>
      <c r="VLM225" s="32"/>
      <c r="VLN225" s="20"/>
      <c r="VLO225" s="18"/>
      <c r="VLP225" s="19"/>
      <c r="VLQ225" s="28"/>
      <c r="VLR225" s="32"/>
      <c r="VLS225" s="20"/>
      <c r="VLT225" s="18"/>
      <c r="VLU225" s="19"/>
      <c r="VLV225" s="28"/>
      <c r="VLW225" s="32"/>
      <c r="VLX225" s="20"/>
      <c r="VLY225" s="18"/>
      <c r="VLZ225" s="19"/>
      <c r="VMA225" s="28"/>
      <c r="VMB225" s="32"/>
      <c r="VMC225" s="20"/>
      <c r="VMD225" s="18"/>
      <c r="VME225" s="19"/>
      <c r="VMF225" s="28"/>
      <c r="VMG225" s="32"/>
      <c r="VMH225" s="20"/>
      <c r="VMI225" s="18"/>
      <c r="VMJ225" s="19"/>
      <c r="VMK225" s="28"/>
      <c r="VML225" s="32"/>
      <c r="VMM225" s="20"/>
      <c r="VMN225" s="18"/>
      <c r="VMO225" s="19"/>
      <c r="VMP225" s="28"/>
      <c r="VMQ225" s="32"/>
      <c r="VMR225" s="20"/>
      <c r="VMS225" s="18"/>
      <c r="VMT225" s="19"/>
      <c r="VMU225" s="28"/>
      <c r="VMV225" s="32"/>
      <c r="VMW225" s="20"/>
      <c r="VMX225" s="18"/>
      <c r="VMY225" s="19"/>
      <c r="VMZ225" s="28"/>
      <c r="VNA225" s="32"/>
      <c r="VNB225" s="20"/>
      <c r="VNC225" s="18"/>
      <c r="VND225" s="19"/>
      <c r="VNE225" s="28"/>
      <c r="VNF225" s="32"/>
      <c r="VNG225" s="20"/>
      <c r="VNH225" s="18"/>
      <c r="VNI225" s="19"/>
      <c r="VNJ225" s="28"/>
      <c r="VNK225" s="32"/>
      <c r="VNL225" s="20"/>
      <c r="VNM225" s="18"/>
      <c r="VNN225" s="19"/>
      <c r="VNO225" s="28"/>
      <c r="VNP225" s="32"/>
      <c r="VNQ225" s="20"/>
      <c r="VNR225" s="18"/>
      <c r="VNS225" s="19"/>
      <c r="VNT225" s="28"/>
      <c r="VNU225" s="32"/>
      <c r="VNV225" s="20"/>
      <c r="VNW225" s="18"/>
      <c r="VNX225" s="19"/>
      <c r="VNY225" s="28"/>
      <c r="VNZ225" s="32"/>
      <c r="VOA225" s="20"/>
      <c r="VOB225" s="18"/>
      <c r="VOC225" s="19"/>
      <c r="VOD225" s="28"/>
      <c r="VOE225" s="32"/>
      <c r="VOF225" s="20"/>
      <c r="VOG225" s="18"/>
      <c r="VOH225" s="19"/>
      <c r="VOI225" s="28"/>
      <c r="VOJ225" s="32"/>
      <c r="VOK225" s="20"/>
      <c r="VOL225" s="18"/>
      <c r="VOM225" s="19"/>
      <c r="VON225" s="28"/>
      <c r="VOO225" s="32"/>
      <c r="VOP225" s="20"/>
      <c r="VOQ225" s="18"/>
      <c r="VOR225" s="19"/>
      <c r="VOS225" s="28"/>
      <c r="VOT225" s="32"/>
      <c r="VOU225" s="20"/>
      <c r="VOV225" s="18"/>
      <c r="VOW225" s="19"/>
      <c r="VOX225" s="28"/>
      <c r="VOY225" s="32"/>
      <c r="VOZ225" s="20"/>
      <c r="VPA225" s="18"/>
      <c r="VPB225" s="19"/>
      <c r="VPC225" s="28"/>
      <c r="VPD225" s="32"/>
      <c r="VPE225" s="20"/>
      <c r="VPF225" s="18"/>
      <c r="VPG225" s="19"/>
      <c r="VPH225" s="28"/>
      <c r="VPI225" s="32"/>
      <c r="VPJ225" s="20"/>
      <c r="VPK225" s="18"/>
      <c r="VPL225" s="19"/>
      <c r="VPM225" s="28"/>
      <c r="VPN225" s="32"/>
      <c r="VPO225" s="20"/>
      <c r="VPP225" s="18"/>
      <c r="VPQ225" s="19"/>
      <c r="VPR225" s="28"/>
      <c r="VPS225" s="32"/>
      <c r="VPT225" s="20"/>
      <c r="VPU225" s="18"/>
      <c r="VPV225" s="19"/>
      <c r="VPW225" s="28"/>
      <c r="VPX225" s="32"/>
      <c r="VPY225" s="20"/>
      <c r="VPZ225" s="18"/>
      <c r="VQA225" s="19"/>
      <c r="VQB225" s="28"/>
      <c r="VQC225" s="32"/>
      <c r="VQD225" s="20"/>
      <c r="VQE225" s="18"/>
      <c r="VQF225" s="19"/>
      <c r="VQG225" s="28"/>
      <c r="VQH225" s="32"/>
      <c r="VQI225" s="20"/>
      <c r="VQJ225" s="18"/>
      <c r="VQK225" s="19"/>
      <c r="VQL225" s="28"/>
      <c r="VQM225" s="32"/>
      <c r="VQN225" s="20"/>
      <c r="VQO225" s="18"/>
      <c r="VQP225" s="19"/>
      <c r="VQQ225" s="28"/>
      <c r="VQR225" s="32"/>
      <c r="VQS225" s="20"/>
      <c r="VQT225" s="18"/>
      <c r="VQU225" s="19"/>
      <c r="VQV225" s="28"/>
      <c r="VQW225" s="32"/>
      <c r="VQX225" s="20"/>
      <c r="VQY225" s="18"/>
      <c r="VQZ225" s="19"/>
      <c r="VRA225" s="28"/>
      <c r="VRB225" s="32"/>
      <c r="VRC225" s="20"/>
      <c r="VRD225" s="18"/>
      <c r="VRE225" s="19"/>
      <c r="VRF225" s="28"/>
      <c r="VRG225" s="32"/>
      <c r="VRH225" s="20"/>
      <c r="VRI225" s="18"/>
      <c r="VRJ225" s="19"/>
      <c r="VRK225" s="28"/>
      <c r="VRL225" s="32"/>
      <c r="VRM225" s="20"/>
      <c r="VRN225" s="18"/>
      <c r="VRO225" s="19"/>
      <c r="VRP225" s="28"/>
      <c r="VRQ225" s="32"/>
      <c r="VRR225" s="20"/>
      <c r="VRS225" s="18"/>
      <c r="VRT225" s="19"/>
      <c r="VRU225" s="28"/>
      <c r="VRV225" s="32"/>
      <c r="VRW225" s="20"/>
      <c r="VRX225" s="18"/>
      <c r="VRY225" s="19"/>
      <c r="VRZ225" s="28"/>
      <c r="VSA225" s="32"/>
      <c r="VSB225" s="20"/>
      <c r="VSC225" s="18"/>
      <c r="VSD225" s="19"/>
      <c r="VSE225" s="28"/>
      <c r="VSF225" s="32"/>
      <c r="VSG225" s="20"/>
      <c r="VSH225" s="18"/>
      <c r="VSI225" s="19"/>
      <c r="VSJ225" s="28"/>
      <c r="VSK225" s="32"/>
      <c r="VSL225" s="20"/>
      <c r="VSM225" s="18"/>
      <c r="VSN225" s="19"/>
      <c r="VSO225" s="28"/>
      <c r="VSP225" s="32"/>
      <c r="VSQ225" s="20"/>
      <c r="VSR225" s="18"/>
      <c r="VSS225" s="19"/>
      <c r="VST225" s="28"/>
      <c r="VSU225" s="32"/>
      <c r="VSV225" s="20"/>
      <c r="VSW225" s="18"/>
      <c r="VSX225" s="19"/>
      <c r="VSY225" s="28"/>
      <c r="VSZ225" s="32"/>
      <c r="VTA225" s="20"/>
      <c r="VTB225" s="18"/>
      <c r="VTC225" s="19"/>
      <c r="VTD225" s="28"/>
      <c r="VTE225" s="32"/>
      <c r="VTF225" s="20"/>
      <c r="VTG225" s="18"/>
      <c r="VTH225" s="19"/>
      <c r="VTI225" s="28"/>
      <c r="VTJ225" s="32"/>
      <c r="VTK225" s="20"/>
      <c r="VTL225" s="18"/>
      <c r="VTM225" s="19"/>
      <c r="VTN225" s="28"/>
      <c r="VTO225" s="32"/>
      <c r="VTP225" s="20"/>
      <c r="VTQ225" s="18"/>
      <c r="VTR225" s="19"/>
      <c r="VTS225" s="28"/>
      <c r="VTT225" s="32"/>
      <c r="VTU225" s="20"/>
      <c r="VTV225" s="18"/>
      <c r="VTW225" s="19"/>
      <c r="VTX225" s="28"/>
      <c r="VTY225" s="32"/>
      <c r="VTZ225" s="20"/>
      <c r="VUA225" s="18"/>
      <c r="VUB225" s="19"/>
      <c r="VUC225" s="28"/>
      <c r="VUD225" s="32"/>
      <c r="VUE225" s="20"/>
      <c r="VUF225" s="18"/>
      <c r="VUG225" s="19"/>
      <c r="VUH225" s="28"/>
      <c r="VUI225" s="32"/>
      <c r="VUJ225" s="20"/>
      <c r="VUK225" s="18"/>
      <c r="VUL225" s="19"/>
      <c r="VUM225" s="28"/>
      <c r="VUN225" s="32"/>
      <c r="VUO225" s="20"/>
      <c r="VUP225" s="18"/>
      <c r="VUQ225" s="19"/>
      <c r="VUR225" s="28"/>
      <c r="VUS225" s="32"/>
      <c r="VUT225" s="20"/>
      <c r="VUU225" s="18"/>
      <c r="VUV225" s="19"/>
      <c r="VUW225" s="28"/>
      <c r="VUX225" s="32"/>
      <c r="VUY225" s="20"/>
      <c r="VUZ225" s="18"/>
      <c r="VVA225" s="19"/>
      <c r="VVB225" s="28"/>
      <c r="VVC225" s="32"/>
      <c r="VVD225" s="20"/>
      <c r="VVE225" s="18"/>
      <c r="VVF225" s="19"/>
      <c r="VVG225" s="28"/>
      <c r="VVH225" s="32"/>
      <c r="VVI225" s="20"/>
      <c r="VVJ225" s="18"/>
      <c r="VVK225" s="19"/>
      <c r="VVL225" s="28"/>
      <c r="VVM225" s="32"/>
      <c r="VVN225" s="20"/>
      <c r="VVO225" s="18"/>
      <c r="VVP225" s="19"/>
      <c r="VVQ225" s="28"/>
      <c r="VVR225" s="32"/>
      <c r="VVS225" s="20"/>
      <c r="VVT225" s="18"/>
      <c r="VVU225" s="19"/>
      <c r="VVV225" s="28"/>
      <c r="VVW225" s="32"/>
      <c r="VVX225" s="20"/>
      <c r="VVY225" s="18"/>
      <c r="VVZ225" s="19"/>
      <c r="VWA225" s="28"/>
      <c r="VWB225" s="32"/>
      <c r="VWC225" s="20"/>
      <c r="VWD225" s="18"/>
      <c r="VWE225" s="19"/>
      <c r="VWF225" s="28"/>
      <c r="VWG225" s="32"/>
      <c r="VWH225" s="20"/>
      <c r="VWI225" s="18"/>
      <c r="VWJ225" s="19"/>
      <c r="VWK225" s="28"/>
      <c r="VWL225" s="32"/>
      <c r="VWM225" s="20"/>
      <c r="VWN225" s="18"/>
      <c r="VWO225" s="19"/>
      <c r="VWP225" s="28"/>
      <c r="VWQ225" s="32"/>
      <c r="VWR225" s="20"/>
      <c r="VWS225" s="18"/>
      <c r="VWT225" s="19"/>
      <c r="VWU225" s="28"/>
      <c r="VWV225" s="32"/>
      <c r="VWW225" s="20"/>
      <c r="VWX225" s="18"/>
      <c r="VWY225" s="19"/>
      <c r="VWZ225" s="28"/>
      <c r="VXA225" s="32"/>
      <c r="VXB225" s="20"/>
      <c r="VXC225" s="18"/>
      <c r="VXD225" s="19"/>
      <c r="VXE225" s="28"/>
      <c r="VXF225" s="32"/>
      <c r="VXG225" s="20"/>
      <c r="VXH225" s="18"/>
      <c r="VXI225" s="19"/>
      <c r="VXJ225" s="28"/>
      <c r="VXK225" s="32"/>
      <c r="VXL225" s="20"/>
      <c r="VXM225" s="18"/>
      <c r="VXN225" s="19"/>
      <c r="VXO225" s="28"/>
      <c r="VXP225" s="32"/>
      <c r="VXQ225" s="20"/>
      <c r="VXR225" s="18"/>
      <c r="VXS225" s="19"/>
      <c r="VXT225" s="28"/>
      <c r="VXU225" s="32"/>
      <c r="VXV225" s="20"/>
      <c r="VXW225" s="18"/>
      <c r="VXX225" s="19"/>
      <c r="VXY225" s="28"/>
      <c r="VXZ225" s="32"/>
      <c r="VYA225" s="20"/>
      <c r="VYB225" s="18"/>
      <c r="VYC225" s="19"/>
      <c r="VYD225" s="28"/>
      <c r="VYE225" s="32"/>
      <c r="VYF225" s="20"/>
      <c r="VYG225" s="18"/>
      <c r="VYH225" s="19"/>
      <c r="VYI225" s="28"/>
      <c r="VYJ225" s="32"/>
      <c r="VYK225" s="20"/>
      <c r="VYL225" s="18"/>
      <c r="VYM225" s="19"/>
      <c r="VYN225" s="28"/>
      <c r="VYO225" s="32"/>
      <c r="VYP225" s="20"/>
      <c r="VYQ225" s="18"/>
      <c r="VYR225" s="19"/>
      <c r="VYS225" s="28"/>
      <c r="VYT225" s="32"/>
      <c r="VYU225" s="20"/>
      <c r="VYV225" s="18"/>
      <c r="VYW225" s="19"/>
      <c r="VYX225" s="28"/>
      <c r="VYY225" s="32"/>
      <c r="VYZ225" s="20"/>
      <c r="VZA225" s="18"/>
      <c r="VZB225" s="19"/>
      <c r="VZC225" s="28"/>
      <c r="VZD225" s="32"/>
      <c r="VZE225" s="20"/>
      <c r="VZF225" s="18"/>
      <c r="VZG225" s="19"/>
      <c r="VZH225" s="28"/>
      <c r="VZI225" s="32"/>
      <c r="VZJ225" s="20"/>
      <c r="VZK225" s="18"/>
      <c r="VZL225" s="19"/>
      <c r="VZM225" s="28"/>
      <c r="VZN225" s="32"/>
      <c r="VZO225" s="20"/>
      <c r="VZP225" s="18"/>
      <c r="VZQ225" s="19"/>
      <c r="VZR225" s="28"/>
      <c r="VZS225" s="32"/>
      <c r="VZT225" s="20"/>
      <c r="VZU225" s="18"/>
      <c r="VZV225" s="19"/>
      <c r="VZW225" s="28"/>
      <c r="VZX225" s="32"/>
      <c r="VZY225" s="20"/>
      <c r="VZZ225" s="18"/>
      <c r="WAA225" s="19"/>
      <c r="WAB225" s="28"/>
      <c r="WAC225" s="32"/>
      <c r="WAD225" s="20"/>
      <c r="WAE225" s="18"/>
      <c r="WAF225" s="19"/>
      <c r="WAG225" s="28"/>
      <c r="WAH225" s="32"/>
      <c r="WAI225" s="20"/>
      <c r="WAJ225" s="18"/>
      <c r="WAK225" s="19"/>
      <c r="WAL225" s="28"/>
      <c r="WAM225" s="32"/>
      <c r="WAN225" s="20"/>
      <c r="WAO225" s="18"/>
      <c r="WAP225" s="19"/>
      <c r="WAQ225" s="28"/>
      <c r="WAR225" s="32"/>
      <c r="WAS225" s="20"/>
      <c r="WAT225" s="18"/>
      <c r="WAU225" s="19"/>
      <c r="WAV225" s="28"/>
      <c r="WAW225" s="32"/>
      <c r="WAX225" s="20"/>
      <c r="WAY225" s="18"/>
      <c r="WAZ225" s="19"/>
      <c r="WBA225" s="28"/>
      <c r="WBB225" s="32"/>
      <c r="WBC225" s="20"/>
      <c r="WBD225" s="18"/>
      <c r="WBE225" s="19"/>
      <c r="WBF225" s="28"/>
      <c r="WBG225" s="32"/>
      <c r="WBH225" s="20"/>
      <c r="WBI225" s="18"/>
      <c r="WBJ225" s="19"/>
      <c r="WBK225" s="28"/>
      <c r="WBL225" s="32"/>
      <c r="WBM225" s="20"/>
      <c r="WBN225" s="18"/>
      <c r="WBO225" s="19"/>
      <c r="WBP225" s="28"/>
      <c r="WBQ225" s="32"/>
      <c r="WBR225" s="20"/>
      <c r="WBS225" s="18"/>
      <c r="WBT225" s="19"/>
      <c r="WBU225" s="28"/>
      <c r="WBV225" s="32"/>
      <c r="WBW225" s="20"/>
      <c r="WBX225" s="18"/>
      <c r="WBY225" s="19"/>
      <c r="WBZ225" s="28"/>
      <c r="WCA225" s="32"/>
      <c r="WCB225" s="20"/>
      <c r="WCC225" s="18"/>
      <c r="WCD225" s="19"/>
      <c r="WCE225" s="28"/>
      <c r="WCF225" s="32"/>
      <c r="WCG225" s="20"/>
      <c r="WCH225" s="18"/>
      <c r="WCI225" s="19"/>
      <c r="WCJ225" s="28"/>
      <c r="WCK225" s="32"/>
      <c r="WCL225" s="20"/>
      <c r="WCM225" s="18"/>
      <c r="WCN225" s="19"/>
      <c r="WCO225" s="28"/>
      <c r="WCP225" s="32"/>
      <c r="WCQ225" s="20"/>
      <c r="WCR225" s="18"/>
      <c r="WCS225" s="19"/>
      <c r="WCT225" s="28"/>
      <c r="WCU225" s="32"/>
      <c r="WCV225" s="20"/>
      <c r="WCW225" s="18"/>
      <c r="WCX225" s="19"/>
      <c r="WCY225" s="28"/>
      <c r="WCZ225" s="32"/>
      <c r="WDA225" s="20"/>
      <c r="WDB225" s="18"/>
      <c r="WDC225" s="19"/>
      <c r="WDD225" s="28"/>
      <c r="WDE225" s="32"/>
      <c r="WDF225" s="20"/>
      <c r="WDG225" s="18"/>
      <c r="WDH225" s="19"/>
      <c r="WDI225" s="28"/>
      <c r="WDJ225" s="32"/>
      <c r="WDK225" s="20"/>
      <c r="WDL225" s="18"/>
      <c r="WDM225" s="19"/>
      <c r="WDN225" s="28"/>
      <c r="WDO225" s="32"/>
      <c r="WDP225" s="20"/>
      <c r="WDQ225" s="18"/>
      <c r="WDR225" s="19"/>
      <c r="WDS225" s="28"/>
      <c r="WDT225" s="32"/>
      <c r="WDU225" s="20"/>
      <c r="WDV225" s="18"/>
      <c r="WDW225" s="19"/>
      <c r="WDX225" s="28"/>
      <c r="WDY225" s="32"/>
      <c r="WDZ225" s="20"/>
      <c r="WEA225" s="18"/>
      <c r="WEB225" s="19"/>
      <c r="WEC225" s="28"/>
      <c r="WED225" s="32"/>
      <c r="WEE225" s="20"/>
      <c r="WEF225" s="18"/>
      <c r="WEG225" s="19"/>
      <c r="WEH225" s="28"/>
      <c r="WEI225" s="32"/>
      <c r="WEJ225" s="20"/>
      <c r="WEK225" s="18"/>
      <c r="WEL225" s="19"/>
      <c r="WEM225" s="28"/>
      <c r="WEN225" s="32"/>
      <c r="WEO225" s="20"/>
      <c r="WEP225" s="18"/>
      <c r="WEQ225" s="19"/>
      <c r="WER225" s="28"/>
      <c r="WES225" s="32"/>
      <c r="WET225" s="20"/>
      <c r="WEU225" s="18"/>
      <c r="WEV225" s="19"/>
      <c r="WEW225" s="28"/>
      <c r="WEX225" s="32"/>
      <c r="WEY225" s="20"/>
      <c r="WEZ225" s="18"/>
      <c r="WFA225" s="19"/>
      <c r="WFB225" s="28"/>
      <c r="WFC225" s="32"/>
      <c r="WFD225" s="20"/>
      <c r="WFE225" s="18"/>
      <c r="WFF225" s="19"/>
      <c r="WFG225" s="28"/>
      <c r="WFH225" s="32"/>
      <c r="WFI225" s="20"/>
      <c r="WFJ225" s="18"/>
      <c r="WFK225" s="19"/>
      <c r="WFL225" s="28"/>
      <c r="WFM225" s="32"/>
      <c r="WFN225" s="20"/>
      <c r="WFO225" s="18"/>
      <c r="WFP225" s="19"/>
      <c r="WFQ225" s="28"/>
      <c r="WFR225" s="32"/>
      <c r="WFS225" s="20"/>
      <c r="WFT225" s="18"/>
      <c r="WFU225" s="19"/>
      <c r="WFV225" s="28"/>
      <c r="WFW225" s="32"/>
      <c r="WFX225" s="20"/>
      <c r="WFY225" s="18"/>
      <c r="WFZ225" s="19"/>
      <c r="WGA225" s="28"/>
      <c r="WGB225" s="32"/>
      <c r="WGC225" s="20"/>
      <c r="WGD225" s="18"/>
      <c r="WGE225" s="19"/>
      <c r="WGF225" s="28"/>
      <c r="WGG225" s="32"/>
      <c r="WGH225" s="20"/>
      <c r="WGI225" s="18"/>
      <c r="WGJ225" s="19"/>
      <c r="WGK225" s="28"/>
      <c r="WGL225" s="32"/>
      <c r="WGM225" s="20"/>
      <c r="WGN225" s="18"/>
      <c r="WGO225" s="19"/>
      <c r="WGP225" s="28"/>
      <c r="WGQ225" s="32"/>
      <c r="WGR225" s="20"/>
      <c r="WGS225" s="18"/>
      <c r="WGT225" s="19"/>
      <c r="WGU225" s="28"/>
      <c r="WGV225" s="32"/>
      <c r="WGW225" s="20"/>
      <c r="WGX225" s="18"/>
      <c r="WGY225" s="19"/>
      <c r="WGZ225" s="28"/>
      <c r="WHA225" s="32"/>
      <c r="WHB225" s="20"/>
      <c r="WHC225" s="18"/>
      <c r="WHD225" s="19"/>
      <c r="WHE225" s="28"/>
      <c r="WHF225" s="32"/>
      <c r="WHG225" s="20"/>
      <c r="WHH225" s="18"/>
      <c r="WHI225" s="19"/>
      <c r="WHJ225" s="28"/>
      <c r="WHK225" s="32"/>
      <c r="WHL225" s="20"/>
      <c r="WHM225" s="18"/>
      <c r="WHN225" s="19"/>
      <c r="WHO225" s="28"/>
      <c r="WHP225" s="32"/>
      <c r="WHQ225" s="20"/>
      <c r="WHR225" s="18"/>
      <c r="WHS225" s="19"/>
      <c r="WHT225" s="28"/>
      <c r="WHU225" s="32"/>
      <c r="WHV225" s="20"/>
      <c r="WHW225" s="18"/>
      <c r="WHX225" s="19"/>
      <c r="WHY225" s="28"/>
      <c r="WHZ225" s="32"/>
      <c r="WIA225" s="20"/>
      <c r="WIB225" s="18"/>
      <c r="WIC225" s="19"/>
      <c r="WID225" s="28"/>
      <c r="WIE225" s="32"/>
      <c r="WIF225" s="20"/>
      <c r="WIG225" s="18"/>
      <c r="WIH225" s="19"/>
      <c r="WII225" s="28"/>
      <c r="WIJ225" s="32"/>
      <c r="WIK225" s="20"/>
      <c r="WIL225" s="18"/>
      <c r="WIM225" s="19"/>
      <c r="WIN225" s="28"/>
      <c r="WIO225" s="32"/>
      <c r="WIP225" s="20"/>
      <c r="WIQ225" s="18"/>
      <c r="WIR225" s="19"/>
      <c r="WIS225" s="28"/>
      <c r="WIT225" s="32"/>
      <c r="WIU225" s="20"/>
      <c r="WIV225" s="18"/>
      <c r="WIW225" s="19"/>
      <c r="WIX225" s="28"/>
      <c r="WIY225" s="32"/>
      <c r="WIZ225" s="20"/>
      <c r="WJA225" s="18"/>
      <c r="WJB225" s="19"/>
      <c r="WJC225" s="28"/>
      <c r="WJD225" s="32"/>
      <c r="WJE225" s="20"/>
      <c r="WJF225" s="18"/>
      <c r="WJG225" s="19"/>
      <c r="WJH225" s="28"/>
      <c r="WJI225" s="32"/>
      <c r="WJJ225" s="20"/>
      <c r="WJK225" s="18"/>
      <c r="WJL225" s="19"/>
      <c r="WJM225" s="28"/>
      <c r="WJN225" s="32"/>
      <c r="WJO225" s="20"/>
      <c r="WJP225" s="18"/>
      <c r="WJQ225" s="19"/>
      <c r="WJR225" s="28"/>
      <c r="WJS225" s="32"/>
      <c r="WJT225" s="20"/>
      <c r="WJU225" s="18"/>
      <c r="WJV225" s="19"/>
      <c r="WJW225" s="28"/>
      <c r="WJX225" s="32"/>
      <c r="WJY225" s="20"/>
      <c r="WJZ225" s="18"/>
      <c r="WKA225" s="19"/>
      <c r="WKB225" s="28"/>
      <c r="WKC225" s="32"/>
      <c r="WKD225" s="20"/>
      <c r="WKE225" s="18"/>
      <c r="WKF225" s="19"/>
      <c r="WKG225" s="28"/>
      <c r="WKH225" s="32"/>
      <c r="WKI225" s="20"/>
      <c r="WKJ225" s="18"/>
      <c r="WKK225" s="19"/>
      <c r="WKL225" s="28"/>
      <c r="WKM225" s="32"/>
      <c r="WKN225" s="20"/>
      <c r="WKO225" s="18"/>
      <c r="WKP225" s="19"/>
      <c r="WKQ225" s="28"/>
      <c r="WKR225" s="32"/>
      <c r="WKS225" s="20"/>
      <c r="WKT225" s="18"/>
      <c r="WKU225" s="19"/>
      <c r="WKV225" s="28"/>
      <c r="WKW225" s="32"/>
      <c r="WKX225" s="20"/>
      <c r="WKY225" s="18"/>
      <c r="WKZ225" s="19"/>
      <c r="WLA225" s="28"/>
      <c r="WLB225" s="32"/>
      <c r="WLC225" s="20"/>
      <c r="WLD225" s="18"/>
      <c r="WLE225" s="19"/>
      <c r="WLF225" s="28"/>
      <c r="WLG225" s="32"/>
      <c r="WLH225" s="20"/>
      <c r="WLI225" s="18"/>
      <c r="WLJ225" s="19"/>
      <c r="WLK225" s="28"/>
      <c r="WLL225" s="32"/>
      <c r="WLM225" s="20"/>
      <c r="WLN225" s="18"/>
      <c r="WLO225" s="19"/>
      <c r="WLP225" s="28"/>
      <c r="WLQ225" s="32"/>
      <c r="WLR225" s="20"/>
      <c r="WLS225" s="18"/>
      <c r="WLT225" s="19"/>
      <c r="WLU225" s="28"/>
      <c r="WLV225" s="32"/>
      <c r="WLW225" s="20"/>
      <c r="WLX225" s="18"/>
      <c r="WLY225" s="19"/>
      <c r="WLZ225" s="28"/>
      <c r="WMA225" s="32"/>
      <c r="WMB225" s="20"/>
      <c r="WMC225" s="18"/>
      <c r="WMD225" s="19"/>
      <c r="WME225" s="28"/>
      <c r="WMF225" s="32"/>
      <c r="WMG225" s="20"/>
      <c r="WMH225" s="18"/>
      <c r="WMI225" s="19"/>
      <c r="WMJ225" s="28"/>
      <c r="WMK225" s="32"/>
      <c r="WML225" s="20"/>
      <c r="WMM225" s="18"/>
      <c r="WMN225" s="19"/>
      <c r="WMO225" s="28"/>
      <c r="WMP225" s="32"/>
      <c r="WMQ225" s="20"/>
      <c r="WMR225" s="18"/>
      <c r="WMS225" s="19"/>
      <c r="WMT225" s="28"/>
      <c r="WMU225" s="32"/>
      <c r="WMV225" s="20"/>
      <c r="WMW225" s="18"/>
      <c r="WMX225" s="19"/>
      <c r="WMY225" s="28"/>
      <c r="WMZ225" s="32"/>
      <c r="WNA225" s="20"/>
      <c r="WNB225" s="18"/>
      <c r="WNC225" s="19"/>
      <c r="WND225" s="28"/>
      <c r="WNE225" s="32"/>
      <c r="WNF225" s="20"/>
      <c r="WNG225" s="18"/>
      <c r="WNH225" s="19"/>
      <c r="WNI225" s="28"/>
      <c r="WNJ225" s="32"/>
      <c r="WNK225" s="20"/>
      <c r="WNL225" s="18"/>
      <c r="WNM225" s="19"/>
      <c r="WNN225" s="28"/>
      <c r="WNO225" s="32"/>
      <c r="WNP225" s="20"/>
      <c r="WNQ225" s="18"/>
      <c r="WNR225" s="19"/>
      <c r="WNS225" s="28"/>
      <c r="WNT225" s="32"/>
      <c r="WNU225" s="20"/>
      <c r="WNV225" s="18"/>
      <c r="WNW225" s="19"/>
      <c r="WNX225" s="28"/>
      <c r="WNY225" s="32"/>
      <c r="WNZ225" s="20"/>
      <c r="WOA225" s="18"/>
      <c r="WOB225" s="19"/>
      <c r="WOC225" s="28"/>
      <c r="WOD225" s="32"/>
      <c r="WOE225" s="20"/>
      <c r="WOF225" s="18"/>
      <c r="WOG225" s="19"/>
      <c r="WOH225" s="28"/>
      <c r="WOI225" s="32"/>
      <c r="WOJ225" s="20"/>
      <c r="WOK225" s="18"/>
      <c r="WOL225" s="19"/>
      <c r="WOM225" s="28"/>
      <c r="WON225" s="32"/>
      <c r="WOO225" s="20"/>
      <c r="WOP225" s="18"/>
      <c r="WOQ225" s="19"/>
      <c r="WOR225" s="28"/>
      <c r="WOS225" s="32"/>
      <c r="WOT225" s="20"/>
      <c r="WOU225" s="18"/>
      <c r="WOV225" s="19"/>
      <c r="WOW225" s="28"/>
      <c r="WOX225" s="32"/>
      <c r="WOY225" s="20"/>
      <c r="WOZ225" s="18"/>
      <c r="WPA225" s="19"/>
      <c r="WPB225" s="28"/>
      <c r="WPC225" s="32"/>
      <c r="WPD225" s="20"/>
      <c r="WPE225" s="18"/>
      <c r="WPF225" s="19"/>
      <c r="WPG225" s="28"/>
      <c r="WPH225" s="32"/>
      <c r="WPI225" s="20"/>
      <c r="WPJ225" s="18"/>
      <c r="WPK225" s="19"/>
      <c r="WPL225" s="28"/>
      <c r="WPM225" s="32"/>
      <c r="WPN225" s="20"/>
      <c r="WPO225" s="18"/>
      <c r="WPP225" s="19"/>
      <c r="WPQ225" s="28"/>
      <c r="WPR225" s="32"/>
      <c r="WPS225" s="20"/>
      <c r="WPT225" s="18"/>
      <c r="WPU225" s="19"/>
      <c r="WPV225" s="28"/>
      <c r="WPW225" s="32"/>
      <c r="WPX225" s="20"/>
      <c r="WPY225" s="18"/>
      <c r="WPZ225" s="19"/>
      <c r="WQA225" s="28"/>
      <c r="WQB225" s="32"/>
      <c r="WQC225" s="20"/>
      <c r="WQD225" s="18"/>
      <c r="WQE225" s="19"/>
      <c r="WQF225" s="28"/>
      <c r="WQG225" s="32"/>
      <c r="WQH225" s="20"/>
      <c r="WQI225" s="18"/>
      <c r="WQJ225" s="19"/>
      <c r="WQK225" s="28"/>
      <c r="WQL225" s="32"/>
      <c r="WQM225" s="20"/>
      <c r="WQN225" s="18"/>
      <c r="WQO225" s="19"/>
      <c r="WQP225" s="28"/>
      <c r="WQQ225" s="32"/>
      <c r="WQR225" s="20"/>
      <c r="WQS225" s="18"/>
      <c r="WQT225" s="19"/>
      <c r="WQU225" s="28"/>
      <c r="WQV225" s="32"/>
      <c r="WQW225" s="20"/>
      <c r="WQX225" s="18"/>
      <c r="WQY225" s="19"/>
      <c r="WQZ225" s="28"/>
      <c r="WRA225" s="32"/>
      <c r="WRB225" s="20"/>
      <c r="WRC225" s="18"/>
      <c r="WRD225" s="19"/>
      <c r="WRE225" s="28"/>
      <c r="WRF225" s="32"/>
      <c r="WRG225" s="20"/>
      <c r="WRH225" s="18"/>
      <c r="WRI225" s="19"/>
      <c r="WRJ225" s="28"/>
      <c r="WRK225" s="32"/>
      <c r="WRL225" s="20"/>
      <c r="WRM225" s="18"/>
      <c r="WRN225" s="19"/>
      <c r="WRO225" s="28"/>
      <c r="WRP225" s="32"/>
      <c r="WRQ225" s="20"/>
      <c r="WRR225" s="18"/>
      <c r="WRS225" s="19"/>
      <c r="WRT225" s="28"/>
      <c r="WRU225" s="32"/>
      <c r="WRV225" s="20"/>
      <c r="WRW225" s="18"/>
      <c r="WRX225" s="19"/>
      <c r="WRY225" s="28"/>
      <c r="WRZ225" s="32"/>
      <c r="WSA225" s="20"/>
      <c r="WSB225" s="18"/>
      <c r="WSC225" s="19"/>
      <c r="WSD225" s="28"/>
      <c r="WSE225" s="32"/>
      <c r="WSF225" s="20"/>
      <c r="WSG225" s="18"/>
      <c r="WSH225" s="19"/>
      <c r="WSI225" s="28"/>
      <c r="WSJ225" s="32"/>
      <c r="WSK225" s="20"/>
      <c r="WSL225" s="18"/>
      <c r="WSM225" s="19"/>
      <c r="WSN225" s="28"/>
      <c r="WSO225" s="32"/>
      <c r="WSP225" s="20"/>
      <c r="WSQ225" s="18"/>
      <c r="WSR225" s="19"/>
      <c r="WSS225" s="28"/>
      <c r="WST225" s="32"/>
      <c r="WSU225" s="20"/>
      <c r="WSV225" s="18"/>
      <c r="WSW225" s="19"/>
      <c r="WSX225" s="28"/>
      <c r="WSY225" s="32"/>
      <c r="WSZ225" s="20"/>
      <c r="WTA225" s="18"/>
      <c r="WTB225" s="19"/>
      <c r="WTC225" s="28"/>
      <c r="WTD225" s="32"/>
      <c r="WTE225" s="20"/>
      <c r="WTF225" s="18"/>
      <c r="WTG225" s="19"/>
      <c r="WTH225" s="28"/>
      <c r="WTI225" s="32"/>
      <c r="WTJ225" s="20"/>
      <c r="WTK225" s="18"/>
      <c r="WTL225" s="19"/>
      <c r="WTM225" s="28"/>
      <c r="WTN225" s="32"/>
      <c r="WTO225" s="20"/>
      <c r="WTP225" s="18"/>
      <c r="WTQ225" s="19"/>
      <c r="WTR225" s="28"/>
      <c r="WTS225" s="32"/>
      <c r="WTT225" s="20"/>
      <c r="WTU225" s="18"/>
      <c r="WTV225" s="19"/>
      <c r="WTW225" s="28"/>
      <c r="WTX225" s="32"/>
      <c r="WTY225" s="20"/>
      <c r="WTZ225" s="18"/>
      <c r="WUA225" s="19"/>
      <c r="WUB225" s="28"/>
      <c r="WUC225" s="32"/>
      <c r="WUD225" s="20"/>
      <c r="WUE225" s="18"/>
      <c r="WUF225" s="19"/>
      <c r="WUG225" s="28"/>
      <c r="WUH225" s="32"/>
      <c r="WUI225" s="20"/>
      <c r="WUJ225" s="18"/>
      <c r="WUK225" s="19"/>
      <c r="WUL225" s="28"/>
      <c r="WUM225" s="32"/>
      <c r="WUN225" s="20"/>
      <c r="WUO225" s="18"/>
      <c r="WUP225" s="19"/>
      <c r="WUQ225" s="28"/>
      <c r="WUR225" s="32"/>
      <c r="WUS225" s="20"/>
      <c r="WUT225" s="18"/>
      <c r="WUU225" s="19"/>
      <c r="WUV225" s="28"/>
      <c r="WUW225" s="32"/>
      <c r="WUX225" s="20"/>
      <c r="WUY225" s="18"/>
      <c r="WUZ225" s="19"/>
      <c r="WVA225" s="28"/>
      <c r="WVB225" s="32"/>
      <c r="WVC225" s="20"/>
      <c r="WVD225" s="18"/>
      <c r="WVE225" s="19"/>
      <c r="WVF225" s="28"/>
      <c r="WVG225" s="32"/>
      <c r="WVH225" s="20"/>
      <c r="WVI225" s="18"/>
      <c r="WVJ225" s="19"/>
      <c r="WVK225" s="28"/>
      <c r="WVL225" s="32"/>
      <c r="WVM225" s="20"/>
      <c r="WVN225" s="18"/>
      <c r="WVO225" s="19"/>
      <c r="WVP225" s="28"/>
      <c r="WVQ225" s="32"/>
      <c r="WVR225" s="20"/>
      <c r="WVS225" s="18"/>
      <c r="WVT225" s="19"/>
      <c r="WVU225" s="28"/>
      <c r="WVV225" s="32"/>
      <c r="WVW225" s="20"/>
      <c r="WVX225" s="18"/>
      <c r="WVY225" s="19"/>
      <c r="WVZ225" s="28"/>
      <c r="WWA225" s="32"/>
      <c r="WWB225" s="20"/>
      <c r="WWC225" s="18"/>
      <c r="WWD225" s="19"/>
      <c r="WWE225" s="28"/>
      <c r="WWF225" s="32"/>
      <c r="WWG225" s="20"/>
      <c r="WWH225" s="18"/>
      <c r="WWI225" s="19"/>
      <c r="WWJ225" s="28"/>
      <c r="WWK225" s="32"/>
      <c r="WWL225" s="20"/>
      <c r="WWM225" s="18"/>
      <c r="WWN225" s="19"/>
      <c r="WWO225" s="28"/>
      <c r="WWP225" s="32"/>
      <c r="WWQ225" s="20"/>
      <c r="WWR225" s="18"/>
      <c r="WWS225" s="19"/>
      <c r="WWT225" s="28"/>
      <c r="WWU225" s="32"/>
      <c r="WWV225" s="20"/>
      <c r="WWW225" s="18"/>
      <c r="WWX225" s="19"/>
      <c r="WWY225" s="28"/>
      <c r="WWZ225" s="32"/>
      <c r="WXA225" s="20"/>
      <c r="WXB225" s="18"/>
      <c r="WXC225" s="19"/>
      <c r="WXD225" s="28"/>
      <c r="WXE225" s="32"/>
      <c r="WXF225" s="20"/>
      <c r="WXG225" s="18"/>
      <c r="WXH225" s="19"/>
      <c r="WXI225" s="28"/>
      <c r="WXJ225" s="32"/>
      <c r="WXK225" s="20"/>
      <c r="WXL225" s="18"/>
      <c r="WXM225" s="19"/>
      <c r="WXN225" s="28"/>
      <c r="WXO225" s="32"/>
      <c r="WXP225" s="20"/>
      <c r="WXQ225" s="18"/>
      <c r="WXR225" s="19"/>
      <c r="WXS225" s="28"/>
      <c r="WXT225" s="32"/>
      <c r="WXU225" s="20"/>
      <c r="WXV225" s="18"/>
      <c r="WXW225" s="19"/>
      <c r="WXX225" s="28"/>
      <c r="WXY225" s="32"/>
      <c r="WXZ225" s="20"/>
      <c r="WYA225" s="18"/>
      <c r="WYB225" s="19"/>
      <c r="WYC225" s="28"/>
      <c r="WYD225" s="32"/>
      <c r="WYE225" s="20"/>
      <c r="WYF225" s="18"/>
      <c r="WYG225" s="19"/>
      <c r="WYH225" s="28"/>
      <c r="WYI225" s="32"/>
      <c r="WYJ225" s="20"/>
      <c r="WYK225" s="18"/>
      <c r="WYL225" s="19"/>
      <c r="WYM225" s="28"/>
      <c r="WYN225" s="32"/>
      <c r="WYO225" s="20"/>
      <c r="WYP225" s="18"/>
      <c r="WYQ225" s="19"/>
      <c r="WYR225" s="28"/>
      <c r="WYS225" s="32"/>
      <c r="WYT225" s="20"/>
      <c r="WYU225" s="18"/>
      <c r="WYV225" s="19"/>
      <c r="WYW225" s="28"/>
      <c r="WYX225" s="32"/>
      <c r="WYY225" s="20"/>
      <c r="WYZ225" s="18"/>
      <c r="WZA225" s="19"/>
      <c r="WZB225" s="28"/>
      <c r="WZC225" s="32"/>
      <c r="WZD225" s="20"/>
      <c r="WZE225" s="18"/>
      <c r="WZF225" s="19"/>
      <c r="WZG225" s="28"/>
      <c r="WZH225" s="32"/>
      <c r="WZI225" s="20"/>
      <c r="WZJ225" s="18"/>
      <c r="WZK225" s="19"/>
      <c r="WZL225" s="28"/>
      <c r="WZM225" s="32"/>
      <c r="WZN225" s="20"/>
      <c r="WZO225" s="18"/>
      <c r="WZP225" s="19"/>
      <c r="WZQ225" s="28"/>
      <c r="WZR225" s="32"/>
      <c r="WZS225" s="20"/>
      <c r="WZT225" s="18"/>
      <c r="WZU225" s="19"/>
      <c r="WZV225" s="28"/>
      <c r="WZW225" s="32"/>
      <c r="WZX225" s="20"/>
      <c r="WZY225" s="18"/>
      <c r="WZZ225" s="19"/>
      <c r="XAA225" s="28"/>
      <c r="XAB225" s="32"/>
      <c r="XAC225" s="20"/>
      <c r="XAD225" s="18"/>
      <c r="XAE225" s="19"/>
      <c r="XAF225" s="28"/>
      <c r="XAG225" s="32"/>
      <c r="XAH225" s="20"/>
      <c r="XAI225" s="18"/>
      <c r="XAJ225" s="19"/>
      <c r="XAK225" s="28"/>
      <c r="XAL225" s="32"/>
      <c r="XAM225" s="20"/>
      <c r="XAN225" s="18"/>
      <c r="XAO225" s="19"/>
      <c r="XAP225" s="28"/>
      <c r="XAQ225" s="32"/>
      <c r="XAR225" s="20"/>
      <c r="XAS225" s="18"/>
      <c r="XAT225" s="19"/>
      <c r="XAU225" s="28"/>
      <c r="XAV225" s="32"/>
      <c r="XAW225" s="20"/>
      <c r="XAX225" s="18"/>
      <c r="XAY225" s="19"/>
      <c r="XAZ225" s="28"/>
      <c r="XBA225" s="32"/>
      <c r="XBB225" s="20"/>
      <c r="XBC225" s="18"/>
      <c r="XBD225" s="19"/>
      <c r="XBE225" s="28"/>
      <c r="XBF225" s="32"/>
      <c r="XBG225" s="20"/>
      <c r="XBH225" s="18"/>
      <c r="XBI225" s="19"/>
      <c r="XBJ225" s="28"/>
      <c r="XBK225" s="32"/>
      <c r="XBL225" s="20"/>
      <c r="XBM225" s="18"/>
      <c r="XBN225" s="19"/>
      <c r="XBO225" s="28"/>
      <c r="XBP225" s="32"/>
      <c r="XBQ225" s="20"/>
      <c r="XBR225" s="18"/>
      <c r="XBS225" s="19"/>
      <c r="XBT225" s="28"/>
      <c r="XBU225" s="32"/>
      <c r="XBV225" s="20"/>
      <c r="XBW225" s="18"/>
      <c r="XBX225" s="19"/>
      <c r="XBY225" s="28"/>
      <c r="XBZ225" s="32"/>
      <c r="XCA225" s="20"/>
      <c r="XCB225" s="18"/>
      <c r="XCC225" s="19"/>
      <c r="XCD225" s="28"/>
      <c r="XCE225" s="32"/>
      <c r="XCF225" s="20"/>
      <c r="XCG225" s="18"/>
      <c r="XCH225" s="19"/>
      <c r="XCI225" s="28"/>
      <c r="XCJ225" s="32"/>
      <c r="XCK225" s="20"/>
      <c r="XCL225" s="18"/>
      <c r="XCM225" s="19"/>
      <c r="XCN225" s="28"/>
      <c r="XCO225" s="32"/>
      <c r="XCP225" s="20"/>
      <c r="XCQ225" s="18"/>
      <c r="XCR225" s="19"/>
      <c r="XCS225" s="28"/>
      <c r="XCT225" s="32"/>
      <c r="XCU225" s="20"/>
      <c r="XCV225" s="18"/>
      <c r="XCW225" s="19"/>
      <c r="XCX225" s="28"/>
      <c r="XCY225" s="32"/>
      <c r="XCZ225" s="20"/>
      <c r="XDA225" s="18"/>
      <c r="XDB225" s="19"/>
      <c r="XDC225" s="28"/>
      <c r="XDD225" s="32"/>
      <c r="XDE225" s="20"/>
      <c r="XDF225" s="18"/>
      <c r="XDG225" s="19"/>
      <c r="XDH225" s="28"/>
      <c r="XDI225" s="32"/>
      <c r="XDJ225" s="20"/>
      <c r="XDK225" s="18"/>
      <c r="XDL225" s="19"/>
      <c r="XDM225" s="28"/>
      <c r="XDN225" s="32"/>
      <c r="XDO225" s="20"/>
      <c r="XDP225" s="18"/>
      <c r="XDQ225" s="19"/>
      <c r="XDR225" s="28"/>
      <c r="XDS225" s="32"/>
      <c r="XDT225" s="20"/>
      <c r="XDU225" s="18"/>
      <c r="XDV225" s="19"/>
      <c r="XDW225" s="28"/>
      <c r="XDX225" s="32"/>
      <c r="XDY225" s="20"/>
      <c r="XDZ225" s="18"/>
      <c r="XEA225" s="19"/>
      <c r="XEB225" s="28"/>
      <c r="XEC225" s="32"/>
      <c r="XED225" s="20"/>
      <c r="XEE225" s="18"/>
      <c r="XEF225" s="19"/>
      <c r="XEG225" s="28"/>
      <c r="XEH225" s="32"/>
      <c r="XEI225" s="20"/>
      <c r="XEJ225" s="18"/>
      <c r="XEK225" s="19"/>
      <c r="XEL225" s="28"/>
      <c r="XEM225" s="32"/>
      <c r="XEN225" s="20"/>
      <c r="XEO225" s="18"/>
      <c r="XEP225" s="19"/>
      <c r="XEQ225" s="28"/>
      <c r="XER225" s="32"/>
      <c r="XES225" s="20"/>
      <c r="XET225" s="18"/>
      <c r="XEU225" s="19"/>
      <c r="XEV225" s="28"/>
      <c r="XEW225" s="32"/>
      <c r="XEX225" s="20"/>
      <c r="XEY225" s="18"/>
      <c r="XEZ225" s="19"/>
      <c r="XFA225" s="28"/>
      <c r="XFB225" s="32"/>
      <c r="XFC225" s="20"/>
      <c r="XFD225" s="18"/>
    </row>
    <row r="226" spans="1:16384" s="12" customFormat="1" ht="12.75" customHeight="1" x14ac:dyDescent="0.25">
      <c r="A226" s="28"/>
      <c r="B226" s="32"/>
      <c r="C226" s="17"/>
      <c r="D226" s="18"/>
      <c r="E226" s="19"/>
      <c r="F226" s="20"/>
      <c r="G226" s="21"/>
      <c r="H226" s="20"/>
      <c r="I226" s="18"/>
      <c r="J226" s="19"/>
      <c r="K226" s="28"/>
      <c r="L226" s="32"/>
      <c r="M226" s="20"/>
      <c r="N226" s="18"/>
      <c r="O226" s="19"/>
      <c r="P226" s="28"/>
      <c r="Q226" s="32"/>
      <c r="R226" s="20"/>
      <c r="S226" s="18"/>
      <c r="T226" s="19"/>
      <c r="U226" s="28"/>
      <c r="V226" s="32"/>
      <c r="W226" s="20"/>
      <c r="X226" s="18"/>
      <c r="Y226" s="19"/>
      <c r="Z226" s="28"/>
      <c r="AA226" s="32"/>
      <c r="AB226" s="20"/>
      <c r="AC226" s="18"/>
      <c r="AD226" s="19"/>
      <c r="AE226" s="28"/>
      <c r="AF226" s="32"/>
      <c r="AG226" s="20"/>
      <c r="AH226" s="18"/>
      <c r="AI226" s="19"/>
      <c r="AJ226" s="28"/>
      <c r="AK226" s="32"/>
      <c r="AL226" s="20"/>
      <c r="AM226" s="18"/>
      <c r="AN226" s="19"/>
      <c r="AO226" s="28"/>
      <c r="AP226" s="32"/>
      <c r="AQ226" s="20"/>
      <c r="AR226" s="18"/>
      <c r="AS226" s="19"/>
      <c r="AT226" s="28"/>
      <c r="AU226" s="32"/>
      <c r="AV226" s="20"/>
      <c r="AW226" s="18"/>
      <c r="AX226" s="19"/>
      <c r="AY226" s="28"/>
      <c r="AZ226" s="32"/>
      <c r="BA226" s="20"/>
      <c r="BB226" s="18"/>
      <c r="BC226" s="19"/>
      <c r="BD226" s="28"/>
      <c r="BE226" s="32"/>
      <c r="BF226" s="20"/>
      <c r="BG226" s="18"/>
      <c r="BH226" s="19"/>
      <c r="BI226" s="28"/>
      <c r="BJ226" s="32"/>
      <c r="BK226" s="20"/>
      <c r="BL226" s="18"/>
      <c r="BM226" s="19"/>
      <c r="BN226" s="28"/>
      <c r="BO226" s="32"/>
      <c r="BP226" s="20"/>
      <c r="BQ226" s="18"/>
      <c r="BR226" s="19"/>
      <c r="BS226" s="28"/>
      <c r="BT226" s="32"/>
      <c r="BU226" s="20"/>
      <c r="BV226" s="18"/>
      <c r="BW226" s="19"/>
      <c r="BX226" s="28"/>
      <c r="BY226" s="32"/>
      <c r="BZ226" s="20"/>
      <c r="CA226" s="18"/>
      <c r="CB226" s="19"/>
      <c r="CC226" s="28"/>
      <c r="CD226" s="32"/>
      <c r="CE226" s="20"/>
      <c r="CF226" s="18"/>
      <c r="CG226" s="19"/>
      <c r="CH226" s="28"/>
      <c r="CI226" s="32"/>
      <c r="CJ226" s="20"/>
      <c r="CK226" s="18"/>
      <c r="CL226" s="19"/>
      <c r="CM226" s="28"/>
      <c r="CN226" s="32"/>
      <c r="CO226" s="20"/>
      <c r="CP226" s="18"/>
      <c r="CQ226" s="19"/>
      <c r="CR226" s="28"/>
      <c r="CS226" s="32"/>
      <c r="CT226" s="20"/>
      <c r="CU226" s="18"/>
      <c r="CV226" s="19"/>
      <c r="CW226" s="28"/>
      <c r="CX226" s="32"/>
      <c r="CY226" s="20"/>
      <c r="CZ226" s="18"/>
      <c r="DA226" s="19"/>
      <c r="DB226" s="28"/>
      <c r="DC226" s="32"/>
      <c r="DD226" s="20"/>
      <c r="DE226" s="18"/>
      <c r="DF226" s="19"/>
      <c r="DG226" s="28"/>
      <c r="DH226" s="32"/>
      <c r="DI226" s="20"/>
      <c r="DJ226" s="18"/>
      <c r="DK226" s="19"/>
      <c r="DL226" s="28"/>
      <c r="DM226" s="32"/>
      <c r="DN226" s="20"/>
      <c r="DO226" s="18"/>
      <c r="DP226" s="19"/>
      <c r="DQ226" s="28"/>
      <c r="DR226" s="32"/>
      <c r="DS226" s="20"/>
      <c r="DT226" s="18"/>
      <c r="DU226" s="19"/>
      <c r="DV226" s="28"/>
      <c r="DW226" s="32"/>
      <c r="DX226" s="20"/>
      <c r="DY226" s="18"/>
      <c r="DZ226" s="19"/>
      <c r="EA226" s="28"/>
      <c r="EB226" s="32"/>
      <c r="EC226" s="20"/>
      <c r="ED226" s="18"/>
      <c r="EE226" s="19"/>
      <c r="EF226" s="28"/>
      <c r="EG226" s="32"/>
      <c r="EH226" s="20"/>
      <c r="EI226" s="18"/>
      <c r="EJ226" s="19"/>
      <c r="EK226" s="28"/>
      <c r="EL226" s="32"/>
      <c r="EM226" s="20"/>
      <c r="EN226" s="18"/>
      <c r="EO226" s="19"/>
      <c r="EP226" s="28"/>
      <c r="EQ226" s="32"/>
      <c r="ER226" s="20"/>
      <c r="ES226" s="18"/>
      <c r="ET226" s="19"/>
      <c r="EU226" s="28"/>
      <c r="EV226" s="32"/>
      <c r="EW226" s="20"/>
      <c r="EX226" s="18"/>
      <c r="EY226" s="19"/>
      <c r="EZ226" s="28"/>
      <c r="FA226" s="32"/>
      <c r="FB226" s="20"/>
      <c r="FC226" s="18"/>
      <c r="FD226" s="19"/>
      <c r="FE226" s="28"/>
      <c r="FF226" s="32"/>
      <c r="FG226" s="20"/>
      <c r="FH226" s="18"/>
      <c r="FI226" s="19"/>
      <c r="FJ226" s="28"/>
      <c r="FK226" s="32"/>
      <c r="FL226" s="20"/>
      <c r="FM226" s="18"/>
      <c r="FN226" s="19"/>
      <c r="FO226" s="28"/>
      <c r="FP226" s="32"/>
      <c r="FQ226" s="20"/>
      <c r="FR226" s="18"/>
      <c r="FS226" s="19"/>
      <c r="FT226" s="28"/>
      <c r="FU226" s="32"/>
      <c r="FV226" s="20"/>
      <c r="FW226" s="18"/>
      <c r="FX226" s="19"/>
      <c r="FY226" s="28"/>
      <c r="FZ226" s="32"/>
      <c r="GA226" s="20"/>
      <c r="GB226" s="18"/>
      <c r="GC226" s="19"/>
      <c r="GD226" s="28"/>
      <c r="GE226" s="32"/>
      <c r="GF226" s="20"/>
      <c r="GG226" s="18"/>
      <c r="GH226" s="19"/>
      <c r="GI226" s="28"/>
      <c r="GJ226" s="32"/>
      <c r="GK226" s="20"/>
      <c r="GL226" s="18"/>
      <c r="GM226" s="19"/>
      <c r="GN226" s="28"/>
      <c r="GO226" s="32"/>
      <c r="GP226" s="20"/>
      <c r="GQ226" s="18"/>
      <c r="GR226" s="19"/>
      <c r="GS226" s="28"/>
      <c r="GT226" s="32"/>
      <c r="GU226" s="20"/>
      <c r="GV226" s="18"/>
      <c r="GW226" s="19"/>
      <c r="GX226" s="28"/>
      <c r="GY226" s="32"/>
      <c r="GZ226" s="20"/>
      <c r="HA226" s="18"/>
      <c r="HB226" s="19"/>
      <c r="HC226" s="28"/>
      <c r="HD226" s="32"/>
      <c r="HE226" s="20"/>
      <c r="HF226" s="18"/>
      <c r="HG226" s="19"/>
      <c r="HH226" s="28"/>
      <c r="HI226" s="32"/>
      <c r="HJ226" s="20"/>
      <c r="HK226" s="18"/>
      <c r="HL226" s="19"/>
      <c r="HM226" s="28"/>
      <c r="HN226" s="32"/>
      <c r="HO226" s="20"/>
      <c r="HP226" s="18"/>
      <c r="HQ226" s="19"/>
      <c r="HR226" s="28"/>
      <c r="HS226" s="32"/>
      <c r="HT226" s="20"/>
      <c r="HU226" s="18"/>
      <c r="HV226" s="19"/>
      <c r="HW226" s="28"/>
      <c r="HX226" s="32"/>
      <c r="HY226" s="20"/>
      <c r="HZ226" s="18"/>
      <c r="IA226" s="19"/>
      <c r="IB226" s="28"/>
      <c r="IC226" s="32"/>
      <c r="ID226" s="20"/>
      <c r="IE226" s="18"/>
      <c r="IF226" s="19"/>
      <c r="IG226" s="28"/>
      <c r="IH226" s="32"/>
      <c r="II226" s="20"/>
      <c r="IJ226" s="18"/>
      <c r="IK226" s="19"/>
      <c r="IL226" s="28"/>
      <c r="IM226" s="32"/>
      <c r="IN226" s="20"/>
      <c r="IO226" s="18"/>
      <c r="IP226" s="19"/>
      <c r="IQ226" s="28"/>
      <c r="IR226" s="32"/>
      <c r="IS226" s="20"/>
      <c r="IT226" s="18"/>
      <c r="IU226" s="19"/>
      <c r="IV226" s="28"/>
      <c r="IW226" s="32"/>
      <c r="IX226" s="20"/>
      <c r="IY226" s="18"/>
      <c r="IZ226" s="19"/>
      <c r="JA226" s="28"/>
      <c r="JB226" s="32"/>
      <c r="JC226" s="20"/>
      <c r="JD226" s="18"/>
      <c r="JE226" s="19"/>
      <c r="JF226" s="28"/>
      <c r="JG226" s="32"/>
      <c r="JH226" s="20"/>
      <c r="JI226" s="18"/>
      <c r="JJ226" s="19"/>
      <c r="JK226" s="28"/>
      <c r="JL226" s="32"/>
      <c r="JM226" s="20"/>
      <c r="JN226" s="18"/>
      <c r="JO226" s="19"/>
      <c r="JP226" s="28"/>
      <c r="JQ226" s="32"/>
      <c r="JR226" s="20"/>
      <c r="JS226" s="18"/>
      <c r="JT226" s="19"/>
      <c r="JU226" s="28"/>
      <c r="JV226" s="32"/>
      <c r="JW226" s="20"/>
      <c r="JX226" s="18"/>
      <c r="JY226" s="19"/>
      <c r="JZ226" s="28"/>
      <c r="KA226" s="32"/>
      <c r="KB226" s="20"/>
      <c r="KC226" s="18"/>
      <c r="KD226" s="19"/>
      <c r="KE226" s="28"/>
      <c r="KF226" s="32"/>
      <c r="KG226" s="20"/>
      <c r="KH226" s="18"/>
      <c r="KI226" s="19"/>
      <c r="KJ226" s="28"/>
      <c r="KK226" s="32"/>
      <c r="KL226" s="20"/>
      <c r="KM226" s="18"/>
      <c r="KN226" s="19"/>
      <c r="KO226" s="28"/>
      <c r="KP226" s="32"/>
      <c r="KQ226" s="20"/>
      <c r="KR226" s="18"/>
      <c r="KS226" s="19"/>
      <c r="KT226" s="28"/>
      <c r="KU226" s="32"/>
      <c r="KV226" s="20"/>
      <c r="KW226" s="18"/>
      <c r="KX226" s="19"/>
      <c r="KY226" s="28"/>
      <c r="KZ226" s="32"/>
      <c r="LA226" s="20"/>
      <c r="LB226" s="18"/>
      <c r="LC226" s="19"/>
      <c r="LD226" s="28"/>
      <c r="LE226" s="32"/>
      <c r="LF226" s="20"/>
      <c r="LG226" s="18"/>
      <c r="LH226" s="19"/>
      <c r="LI226" s="28"/>
      <c r="LJ226" s="32"/>
      <c r="LK226" s="20"/>
      <c r="LL226" s="18"/>
      <c r="LM226" s="19"/>
      <c r="LN226" s="28"/>
      <c r="LO226" s="32"/>
      <c r="LP226" s="20"/>
      <c r="LQ226" s="18"/>
      <c r="LR226" s="19"/>
      <c r="LS226" s="28"/>
      <c r="LT226" s="32"/>
      <c r="LU226" s="20"/>
      <c r="LV226" s="18"/>
      <c r="LW226" s="19"/>
      <c r="LX226" s="28"/>
      <c r="LY226" s="32"/>
      <c r="LZ226" s="20"/>
      <c r="MA226" s="18"/>
      <c r="MB226" s="19"/>
      <c r="MC226" s="28"/>
      <c r="MD226" s="32"/>
      <c r="ME226" s="20"/>
      <c r="MF226" s="18"/>
      <c r="MG226" s="19"/>
      <c r="MH226" s="28"/>
      <c r="MI226" s="32"/>
      <c r="MJ226" s="20"/>
      <c r="MK226" s="18"/>
      <c r="ML226" s="19"/>
      <c r="MM226" s="28"/>
      <c r="MN226" s="32"/>
      <c r="MO226" s="20"/>
      <c r="MP226" s="18"/>
      <c r="MQ226" s="19"/>
      <c r="MR226" s="28"/>
      <c r="MS226" s="32"/>
      <c r="MT226" s="20"/>
      <c r="MU226" s="18"/>
      <c r="MV226" s="19"/>
      <c r="MW226" s="28"/>
      <c r="MX226" s="32"/>
      <c r="MY226" s="20"/>
      <c r="MZ226" s="18"/>
      <c r="NA226" s="19"/>
      <c r="NB226" s="28"/>
      <c r="NC226" s="32"/>
      <c r="ND226" s="20"/>
      <c r="NE226" s="18"/>
      <c r="NF226" s="19"/>
      <c r="NG226" s="28"/>
      <c r="NH226" s="32"/>
      <c r="NI226" s="20"/>
      <c r="NJ226" s="18"/>
      <c r="NK226" s="19"/>
      <c r="NL226" s="28"/>
      <c r="NM226" s="32"/>
      <c r="NN226" s="20"/>
      <c r="NO226" s="18"/>
      <c r="NP226" s="19"/>
      <c r="NQ226" s="28"/>
      <c r="NR226" s="32"/>
      <c r="NS226" s="20"/>
      <c r="NT226" s="18"/>
      <c r="NU226" s="19"/>
      <c r="NV226" s="28"/>
      <c r="NW226" s="32"/>
      <c r="NX226" s="20"/>
      <c r="NY226" s="18"/>
      <c r="NZ226" s="19"/>
      <c r="OA226" s="28"/>
      <c r="OB226" s="32"/>
      <c r="OC226" s="20"/>
      <c r="OD226" s="18"/>
      <c r="OE226" s="19"/>
      <c r="OF226" s="28"/>
      <c r="OG226" s="32"/>
      <c r="OH226" s="20"/>
      <c r="OI226" s="18"/>
      <c r="OJ226" s="19"/>
      <c r="OK226" s="28"/>
      <c r="OL226" s="32"/>
      <c r="OM226" s="20"/>
      <c r="ON226" s="18"/>
      <c r="OO226" s="19"/>
      <c r="OP226" s="28"/>
      <c r="OQ226" s="32"/>
      <c r="OR226" s="20"/>
      <c r="OS226" s="18"/>
      <c r="OT226" s="19"/>
      <c r="OU226" s="28"/>
      <c r="OV226" s="32"/>
      <c r="OW226" s="20"/>
      <c r="OX226" s="18"/>
      <c r="OY226" s="19"/>
      <c r="OZ226" s="28"/>
      <c r="PA226" s="32"/>
      <c r="PB226" s="20"/>
      <c r="PC226" s="18"/>
      <c r="PD226" s="19"/>
      <c r="PE226" s="28"/>
      <c r="PF226" s="32"/>
      <c r="PG226" s="20"/>
      <c r="PH226" s="18"/>
      <c r="PI226" s="19"/>
      <c r="PJ226" s="28"/>
      <c r="PK226" s="32"/>
      <c r="PL226" s="20"/>
      <c r="PM226" s="18"/>
      <c r="PN226" s="19"/>
      <c r="PO226" s="28"/>
      <c r="PP226" s="32"/>
      <c r="PQ226" s="20"/>
      <c r="PR226" s="18"/>
      <c r="PS226" s="19"/>
      <c r="PT226" s="28"/>
      <c r="PU226" s="32"/>
      <c r="PV226" s="20"/>
      <c r="PW226" s="18"/>
      <c r="PX226" s="19"/>
      <c r="PY226" s="28"/>
      <c r="PZ226" s="32"/>
      <c r="QA226" s="20"/>
      <c r="QB226" s="18"/>
      <c r="QC226" s="19"/>
      <c r="QD226" s="28"/>
      <c r="QE226" s="32"/>
      <c r="QF226" s="20"/>
      <c r="QG226" s="18"/>
      <c r="QH226" s="19"/>
      <c r="QI226" s="28"/>
      <c r="QJ226" s="32"/>
      <c r="QK226" s="20"/>
      <c r="QL226" s="18"/>
      <c r="QM226" s="19"/>
      <c r="QN226" s="28"/>
      <c r="QO226" s="32"/>
      <c r="QP226" s="20"/>
      <c r="QQ226" s="18"/>
      <c r="QR226" s="19"/>
      <c r="QS226" s="28"/>
      <c r="QT226" s="32"/>
      <c r="QU226" s="20"/>
      <c r="QV226" s="18"/>
      <c r="QW226" s="19"/>
      <c r="QX226" s="28"/>
      <c r="QY226" s="32"/>
      <c r="QZ226" s="20"/>
      <c r="RA226" s="18"/>
      <c r="RB226" s="19"/>
      <c r="RC226" s="28"/>
      <c r="RD226" s="32"/>
      <c r="RE226" s="20"/>
      <c r="RF226" s="18"/>
      <c r="RG226" s="19"/>
      <c r="RH226" s="28"/>
      <c r="RI226" s="32"/>
      <c r="RJ226" s="20"/>
      <c r="RK226" s="18"/>
      <c r="RL226" s="19"/>
      <c r="RM226" s="28"/>
      <c r="RN226" s="32"/>
      <c r="RO226" s="20"/>
      <c r="RP226" s="18"/>
      <c r="RQ226" s="19"/>
      <c r="RR226" s="28"/>
      <c r="RS226" s="32"/>
      <c r="RT226" s="20"/>
      <c r="RU226" s="18"/>
      <c r="RV226" s="19"/>
      <c r="RW226" s="28"/>
      <c r="RX226" s="32"/>
      <c r="RY226" s="20"/>
      <c r="RZ226" s="18"/>
      <c r="SA226" s="19"/>
      <c r="SB226" s="28"/>
      <c r="SC226" s="32"/>
      <c r="SD226" s="20"/>
      <c r="SE226" s="18"/>
      <c r="SF226" s="19"/>
      <c r="SG226" s="28"/>
      <c r="SH226" s="32"/>
      <c r="SI226" s="20"/>
      <c r="SJ226" s="18"/>
      <c r="SK226" s="19"/>
      <c r="SL226" s="28"/>
      <c r="SM226" s="32"/>
      <c r="SN226" s="20"/>
      <c r="SO226" s="18"/>
      <c r="SP226" s="19"/>
      <c r="SQ226" s="28"/>
      <c r="SR226" s="32"/>
      <c r="SS226" s="20"/>
      <c r="ST226" s="18"/>
      <c r="SU226" s="19"/>
      <c r="SV226" s="28"/>
      <c r="SW226" s="32"/>
      <c r="SX226" s="20"/>
      <c r="SY226" s="18"/>
      <c r="SZ226" s="19"/>
      <c r="TA226" s="28"/>
      <c r="TB226" s="32"/>
      <c r="TC226" s="20"/>
      <c r="TD226" s="18"/>
      <c r="TE226" s="19"/>
      <c r="TF226" s="28"/>
      <c r="TG226" s="32"/>
      <c r="TH226" s="20"/>
      <c r="TI226" s="18"/>
      <c r="TJ226" s="19"/>
      <c r="TK226" s="28"/>
      <c r="TL226" s="32"/>
      <c r="TM226" s="20"/>
      <c r="TN226" s="18"/>
      <c r="TO226" s="19"/>
      <c r="TP226" s="28"/>
      <c r="TQ226" s="32"/>
      <c r="TR226" s="20"/>
      <c r="TS226" s="18"/>
      <c r="TT226" s="19"/>
      <c r="TU226" s="28"/>
      <c r="TV226" s="32"/>
      <c r="TW226" s="20"/>
      <c r="TX226" s="18"/>
      <c r="TY226" s="19"/>
      <c r="TZ226" s="28"/>
      <c r="UA226" s="32"/>
      <c r="UB226" s="20"/>
      <c r="UC226" s="18"/>
      <c r="UD226" s="19"/>
      <c r="UE226" s="28"/>
      <c r="UF226" s="32"/>
      <c r="UG226" s="20"/>
      <c r="UH226" s="18"/>
      <c r="UI226" s="19"/>
      <c r="UJ226" s="28"/>
      <c r="UK226" s="32"/>
      <c r="UL226" s="20"/>
      <c r="UM226" s="18"/>
      <c r="UN226" s="19"/>
      <c r="UO226" s="28"/>
      <c r="UP226" s="32"/>
      <c r="UQ226" s="20"/>
      <c r="UR226" s="18"/>
      <c r="US226" s="19"/>
      <c r="UT226" s="28"/>
      <c r="UU226" s="32"/>
      <c r="UV226" s="20"/>
      <c r="UW226" s="18"/>
      <c r="UX226" s="19"/>
      <c r="UY226" s="28"/>
      <c r="UZ226" s="32"/>
      <c r="VA226" s="20"/>
      <c r="VB226" s="18"/>
      <c r="VC226" s="19"/>
      <c r="VD226" s="28"/>
      <c r="VE226" s="32"/>
      <c r="VF226" s="20"/>
      <c r="VG226" s="18"/>
      <c r="VH226" s="19"/>
      <c r="VI226" s="28"/>
      <c r="VJ226" s="32"/>
      <c r="VK226" s="20"/>
      <c r="VL226" s="18"/>
      <c r="VM226" s="19"/>
      <c r="VN226" s="28"/>
      <c r="VO226" s="32"/>
      <c r="VP226" s="20"/>
      <c r="VQ226" s="18"/>
      <c r="VR226" s="19"/>
      <c r="VS226" s="28"/>
      <c r="VT226" s="32"/>
      <c r="VU226" s="20"/>
      <c r="VV226" s="18"/>
      <c r="VW226" s="19"/>
      <c r="VX226" s="28"/>
      <c r="VY226" s="32"/>
      <c r="VZ226" s="20"/>
      <c r="WA226" s="18"/>
      <c r="WB226" s="19"/>
      <c r="WC226" s="28"/>
      <c r="WD226" s="32"/>
      <c r="WE226" s="20"/>
      <c r="WF226" s="18"/>
      <c r="WG226" s="19"/>
      <c r="WH226" s="28"/>
      <c r="WI226" s="32"/>
      <c r="WJ226" s="20"/>
      <c r="WK226" s="18"/>
      <c r="WL226" s="19"/>
      <c r="WM226" s="28"/>
      <c r="WN226" s="32"/>
      <c r="WO226" s="20"/>
      <c r="WP226" s="18"/>
      <c r="WQ226" s="19"/>
      <c r="WR226" s="28"/>
      <c r="WS226" s="32"/>
      <c r="WT226" s="20"/>
      <c r="WU226" s="18"/>
      <c r="WV226" s="19"/>
      <c r="WW226" s="28"/>
      <c r="WX226" s="32"/>
      <c r="WY226" s="20"/>
      <c r="WZ226" s="18"/>
      <c r="XA226" s="19"/>
      <c r="XB226" s="28"/>
      <c r="XC226" s="32"/>
      <c r="XD226" s="20"/>
      <c r="XE226" s="18"/>
      <c r="XF226" s="19"/>
      <c r="XG226" s="28"/>
      <c r="XH226" s="32"/>
      <c r="XI226" s="20"/>
      <c r="XJ226" s="18"/>
      <c r="XK226" s="19"/>
      <c r="XL226" s="28"/>
      <c r="XM226" s="32"/>
      <c r="XN226" s="20"/>
      <c r="XO226" s="18"/>
      <c r="XP226" s="19"/>
      <c r="XQ226" s="28"/>
      <c r="XR226" s="32"/>
      <c r="XS226" s="20"/>
      <c r="XT226" s="18"/>
      <c r="XU226" s="19"/>
      <c r="XV226" s="28"/>
      <c r="XW226" s="32"/>
      <c r="XX226" s="20"/>
      <c r="XY226" s="18"/>
      <c r="XZ226" s="19"/>
      <c r="YA226" s="28"/>
      <c r="YB226" s="32"/>
      <c r="YC226" s="20"/>
      <c r="YD226" s="18"/>
      <c r="YE226" s="19"/>
      <c r="YF226" s="28"/>
      <c r="YG226" s="32"/>
      <c r="YH226" s="20"/>
      <c r="YI226" s="18"/>
      <c r="YJ226" s="19"/>
      <c r="YK226" s="28"/>
      <c r="YL226" s="32"/>
      <c r="YM226" s="20"/>
      <c r="YN226" s="18"/>
      <c r="YO226" s="19"/>
      <c r="YP226" s="28"/>
      <c r="YQ226" s="32"/>
      <c r="YR226" s="20"/>
      <c r="YS226" s="18"/>
      <c r="YT226" s="19"/>
      <c r="YU226" s="28"/>
      <c r="YV226" s="32"/>
      <c r="YW226" s="20"/>
      <c r="YX226" s="18"/>
      <c r="YY226" s="19"/>
      <c r="YZ226" s="28"/>
      <c r="ZA226" s="32"/>
      <c r="ZB226" s="20"/>
      <c r="ZC226" s="18"/>
      <c r="ZD226" s="19"/>
      <c r="ZE226" s="28"/>
      <c r="ZF226" s="32"/>
      <c r="ZG226" s="20"/>
      <c r="ZH226" s="18"/>
      <c r="ZI226" s="19"/>
      <c r="ZJ226" s="28"/>
      <c r="ZK226" s="32"/>
      <c r="ZL226" s="20"/>
      <c r="ZM226" s="18"/>
      <c r="ZN226" s="19"/>
      <c r="ZO226" s="28"/>
      <c r="ZP226" s="32"/>
      <c r="ZQ226" s="20"/>
      <c r="ZR226" s="18"/>
      <c r="ZS226" s="19"/>
      <c r="ZT226" s="28"/>
      <c r="ZU226" s="32"/>
      <c r="ZV226" s="20"/>
      <c r="ZW226" s="18"/>
      <c r="ZX226" s="19"/>
      <c r="ZY226" s="28"/>
      <c r="ZZ226" s="32"/>
      <c r="AAA226" s="20"/>
      <c r="AAB226" s="18"/>
      <c r="AAC226" s="19"/>
      <c r="AAD226" s="28"/>
      <c r="AAE226" s="32"/>
      <c r="AAF226" s="20"/>
      <c r="AAG226" s="18"/>
      <c r="AAH226" s="19"/>
      <c r="AAI226" s="28"/>
      <c r="AAJ226" s="32"/>
      <c r="AAK226" s="20"/>
      <c r="AAL226" s="18"/>
      <c r="AAM226" s="19"/>
      <c r="AAN226" s="28"/>
      <c r="AAO226" s="32"/>
      <c r="AAP226" s="20"/>
      <c r="AAQ226" s="18"/>
      <c r="AAR226" s="19"/>
      <c r="AAS226" s="28"/>
      <c r="AAT226" s="32"/>
      <c r="AAU226" s="20"/>
      <c r="AAV226" s="18"/>
      <c r="AAW226" s="19"/>
      <c r="AAX226" s="28"/>
      <c r="AAY226" s="32"/>
      <c r="AAZ226" s="20"/>
      <c r="ABA226" s="18"/>
      <c r="ABB226" s="19"/>
      <c r="ABC226" s="28"/>
      <c r="ABD226" s="32"/>
      <c r="ABE226" s="20"/>
      <c r="ABF226" s="18"/>
      <c r="ABG226" s="19"/>
      <c r="ABH226" s="28"/>
      <c r="ABI226" s="32"/>
      <c r="ABJ226" s="20"/>
      <c r="ABK226" s="18"/>
      <c r="ABL226" s="19"/>
      <c r="ABM226" s="28"/>
      <c r="ABN226" s="32"/>
      <c r="ABO226" s="20"/>
      <c r="ABP226" s="18"/>
      <c r="ABQ226" s="19"/>
      <c r="ABR226" s="28"/>
      <c r="ABS226" s="32"/>
      <c r="ABT226" s="20"/>
      <c r="ABU226" s="18"/>
      <c r="ABV226" s="19"/>
      <c r="ABW226" s="28"/>
      <c r="ABX226" s="32"/>
      <c r="ABY226" s="20"/>
      <c r="ABZ226" s="18"/>
      <c r="ACA226" s="19"/>
      <c r="ACB226" s="28"/>
      <c r="ACC226" s="32"/>
      <c r="ACD226" s="20"/>
      <c r="ACE226" s="18"/>
      <c r="ACF226" s="19"/>
      <c r="ACG226" s="28"/>
      <c r="ACH226" s="32"/>
      <c r="ACI226" s="20"/>
      <c r="ACJ226" s="18"/>
      <c r="ACK226" s="19"/>
      <c r="ACL226" s="28"/>
      <c r="ACM226" s="32"/>
      <c r="ACN226" s="20"/>
      <c r="ACO226" s="18"/>
      <c r="ACP226" s="19"/>
      <c r="ACQ226" s="28"/>
      <c r="ACR226" s="32"/>
      <c r="ACS226" s="20"/>
      <c r="ACT226" s="18"/>
      <c r="ACU226" s="19"/>
      <c r="ACV226" s="28"/>
      <c r="ACW226" s="32"/>
      <c r="ACX226" s="20"/>
      <c r="ACY226" s="18"/>
      <c r="ACZ226" s="19"/>
      <c r="ADA226" s="28"/>
      <c r="ADB226" s="32"/>
      <c r="ADC226" s="20"/>
      <c r="ADD226" s="18"/>
      <c r="ADE226" s="19"/>
      <c r="ADF226" s="28"/>
      <c r="ADG226" s="32"/>
      <c r="ADH226" s="20"/>
      <c r="ADI226" s="18"/>
      <c r="ADJ226" s="19"/>
      <c r="ADK226" s="28"/>
      <c r="ADL226" s="32"/>
      <c r="ADM226" s="20"/>
      <c r="ADN226" s="18"/>
      <c r="ADO226" s="19"/>
      <c r="ADP226" s="28"/>
      <c r="ADQ226" s="32"/>
      <c r="ADR226" s="20"/>
      <c r="ADS226" s="18"/>
      <c r="ADT226" s="19"/>
      <c r="ADU226" s="28"/>
      <c r="ADV226" s="32"/>
      <c r="ADW226" s="20"/>
      <c r="ADX226" s="18"/>
      <c r="ADY226" s="19"/>
      <c r="ADZ226" s="28"/>
      <c r="AEA226" s="32"/>
      <c r="AEB226" s="20"/>
      <c r="AEC226" s="18"/>
      <c r="AED226" s="19"/>
      <c r="AEE226" s="28"/>
      <c r="AEF226" s="32"/>
      <c r="AEG226" s="20"/>
      <c r="AEH226" s="18"/>
      <c r="AEI226" s="19"/>
      <c r="AEJ226" s="28"/>
      <c r="AEK226" s="32"/>
      <c r="AEL226" s="20"/>
      <c r="AEM226" s="18"/>
      <c r="AEN226" s="19"/>
      <c r="AEO226" s="28"/>
      <c r="AEP226" s="32"/>
      <c r="AEQ226" s="20"/>
      <c r="AER226" s="18"/>
      <c r="AES226" s="19"/>
      <c r="AET226" s="28"/>
      <c r="AEU226" s="32"/>
      <c r="AEV226" s="20"/>
      <c r="AEW226" s="18"/>
      <c r="AEX226" s="19"/>
      <c r="AEY226" s="28"/>
      <c r="AEZ226" s="32"/>
      <c r="AFA226" s="20"/>
      <c r="AFB226" s="18"/>
      <c r="AFC226" s="19"/>
      <c r="AFD226" s="28"/>
      <c r="AFE226" s="32"/>
      <c r="AFF226" s="20"/>
      <c r="AFG226" s="18"/>
      <c r="AFH226" s="19"/>
      <c r="AFI226" s="28"/>
      <c r="AFJ226" s="32"/>
      <c r="AFK226" s="20"/>
      <c r="AFL226" s="18"/>
      <c r="AFM226" s="19"/>
      <c r="AFN226" s="28"/>
      <c r="AFO226" s="32"/>
      <c r="AFP226" s="20"/>
      <c r="AFQ226" s="18"/>
      <c r="AFR226" s="19"/>
      <c r="AFS226" s="28"/>
      <c r="AFT226" s="32"/>
      <c r="AFU226" s="20"/>
      <c r="AFV226" s="18"/>
      <c r="AFW226" s="19"/>
      <c r="AFX226" s="28"/>
      <c r="AFY226" s="32"/>
      <c r="AFZ226" s="20"/>
      <c r="AGA226" s="18"/>
      <c r="AGB226" s="19"/>
      <c r="AGC226" s="28"/>
      <c r="AGD226" s="32"/>
      <c r="AGE226" s="20"/>
      <c r="AGF226" s="18"/>
      <c r="AGG226" s="19"/>
      <c r="AGH226" s="28"/>
      <c r="AGI226" s="32"/>
      <c r="AGJ226" s="20"/>
      <c r="AGK226" s="18"/>
      <c r="AGL226" s="19"/>
      <c r="AGM226" s="28"/>
      <c r="AGN226" s="32"/>
      <c r="AGO226" s="20"/>
      <c r="AGP226" s="18"/>
      <c r="AGQ226" s="19"/>
      <c r="AGR226" s="28"/>
      <c r="AGS226" s="32"/>
      <c r="AGT226" s="20"/>
      <c r="AGU226" s="18"/>
      <c r="AGV226" s="19"/>
      <c r="AGW226" s="28"/>
      <c r="AGX226" s="32"/>
      <c r="AGY226" s="20"/>
      <c r="AGZ226" s="18"/>
      <c r="AHA226" s="19"/>
      <c r="AHB226" s="28"/>
      <c r="AHC226" s="32"/>
      <c r="AHD226" s="20"/>
      <c r="AHE226" s="18"/>
      <c r="AHF226" s="19"/>
      <c r="AHG226" s="28"/>
      <c r="AHH226" s="32"/>
      <c r="AHI226" s="20"/>
      <c r="AHJ226" s="18"/>
      <c r="AHK226" s="19"/>
      <c r="AHL226" s="28"/>
      <c r="AHM226" s="32"/>
      <c r="AHN226" s="20"/>
      <c r="AHO226" s="18"/>
      <c r="AHP226" s="19"/>
      <c r="AHQ226" s="28"/>
      <c r="AHR226" s="32"/>
      <c r="AHS226" s="20"/>
      <c r="AHT226" s="18"/>
      <c r="AHU226" s="19"/>
      <c r="AHV226" s="28"/>
      <c r="AHW226" s="32"/>
      <c r="AHX226" s="20"/>
      <c r="AHY226" s="18"/>
      <c r="AHZ226" s="19"/>
      <c r="AIA226" s="28"/>
      <c r="AIB226" s="32"/>
      <c r="AIC226" s="20"/>
      <c r="AID226" s="18"/>
      <c r="AIE226" s="19"/>
      <c r="AIF226" s="28"/>
      <c r="AIG226" s="32"/>
      <c r="AIH226" s="20"/>
      <c r="AII226" s="18"/>
      <c r="AIJ226" s="19"/>
      <c r="AIK226" s="28"/>
      <c r="AIL226" s="32"/>
      <c r="AIM226" s="20"/>
      <c r="AIN226" s="18"/>
      <c r="AIO226" s="19"/>
      <c r="AIP226" s="28"/>
      <c r="AIQ226" s="32"/>
      <c r="AIR226" s="20"/>
      <c r="AIS226" s="18"/>
      <c r="AIT226" s="19"/>
      <c r="AIU226" s="28"/>
      <c r="AIV226" s="32"/>
      <c r="AIW226" s="20"/>
      <c r="AIX226" s="18"/>
      <c r="AIY226" s="19"/>
      <c r="AIZ226" s="28"/>
      <c r="AJA226" s="32"/>
      <c r="AJB226" s="20"/>
      <c r="AJC226" s="18"/>
      <c r="AJD226" s="19"/>
      <c r="AJE226" s="28"/>
      <c r="AJF226" s="32"/>
      <c r="AJG226" s="20"/>
      <c r="AJH226" s="18"/>
      <c r="AJI226" s="19"/>
      <c r="AJJ226" s="28"/>
      <c r="AJK226" s="32"/>
      <c r="AJL226" s="20"/>
      <c r="AJM226" s="18"/>
      <c r="AJN226" s="19"/>
      <c r="AJO226" s="28"/>
      <c r="AJP226" s="32"/>
      <c r="AJQ226" s="20"/>
      <c r="AJR226" s="18"/>
      <c r="AJS226" s="19"/>
      <c r="AJT226" s="28"/>
      <c r="AJU226" s="32"/>
      <c r="AJV226" s="20"/>
      <c r="AJW226" s="18"/>
      <c r="AJX226" s="19"/>
      <c r="AJY226" s="28"/>
      <c r="AJZ226" s="32"/>
      <c r="AKA226" s="20"/>
      <c r="AKB226" s="18"/>
      <c r="AKC226" s="19"/>
      <c r="AKD226" s="28"/>
      <c r="AKE226" s="32"/>
      <c r="AKF226" s="20"/>
      <c r="AKG226" s="18"/>
      <c r="AKH226" s="19"/>
      <c r="AKI226" s="28"/>
      <c r="AKJ226" s="32"/>
      <c r="AKK226" s="20"/>
      <c r="AKL226" s="18"/>
      <c r="AKM226" s="19"/>
      <c r="AKN226" s="28"/>
      <c r="AKO226" s="32"/>
      <c r="AKP226" s="20"/>
      <c r="AKQ226" s="18"/>
      <c r="AKR226" s="19"/>
      <c r="AKS226" s="28"/>
      <c r="AKT226" s="32"/>
      <c r="AKU226" s="20"/>
      <c r="AKV226" s="18"/>
      <c r="AKW226" s="19"/>
      <c r="AKX226" s="28"/>
      <c r="AKY226" s="32"/>
      <c r="AKZ226" s="20"/>
      <c r="ALA226" s="18"/>
      <c r="ALB226" s="19"/>
      <c r="ALC226" s="28"/>
      <c r="ALD226" s="32"/>
      <c r="ALE226" s="20"/>
      <c r="ALF226" s="18"/>
      <c r="ALG226" s="19"/>
      <c r="ALH226" s="28"/>
      <c r="ALI226" s="32"/>
      <c r="ALJ226" s="20"/>
      <c r="ALK226" s="18"/>
      <c r="ALL226" s="19"/>
      <c r="ALM226" s="28"/>
      <c r="ALN226" s="32"/>
      <c r="ALO226" s="20"/>
      <c r="ALP226" s="18"/>
      <c r="ALQ226" s="19"/>
      <c r="ALR226" s="28"/>
      <c r="ALS226" s="32"/>
      <c r="ALT226" s="20"/>
      <c r="ALU226" s="18"/>
      <c r="ALV226" s="19"/>
      <c r="ALW226" s="28"/>
      <c r="ALX226" s="32"/>
      <c r="ALY226" s="20"/>
      <c r="ALZ226" s="18"/>
      <c r="AMA226" s="19"/>
      <c r="AMB226" s="28"/>
      <c r="AMC226" s="32"/>
      <c r="AMD226" s="20"/>
      <c r="AME226" s="18"/>
      <c r="AMF226" s="19"/>
      <c r="AMG226" s="28"/>
      <c r="AMH226" s="32"/>
      <c r="AMI226" s="20"/>
      <c r="AMJ226" s="18"/>
      <c r="AMK226" s="19"/>
      <c r="AML226" s="28"/>
      <c r="AMM226" s="32"/>
      <c r="AMN226" s="20"/>
      <c r="AMO226" s="18"/>
      <c r="AMP226" s="19"/>
      <c r="AMQ226" s="28"/>
      <c r="AMR226" s="32"/>
      <c r="AMS226" s="20"/>
      <c r="AMT226" s="18"/>
      <c r="AMU226" s="19"/>
      <c r="AMV226" s="28"/>
      <c r="AMW226" s="32"/>
      <c r="AMX226" s="20"/>
      <c r="AMY226" s="18"/>
      <c r="AMZ226" s="19"/>
      <c r="ANA226" s="28"/>
      <c r="ANB226" s="32"/>
      <c r="ANC226" s="20"/>
      <c r="AND226" s="18"/>
      <c r="ANE226" s="19"/>
      <c r="ANF226" s="28"/>
      <c r="ANG226" s="32"/>
      <c r="ANH226" s="20"/>
      <c r="ANI226" s="18"/>
      <c r="ANJ226" s="19"/>
      <c r="ANK226" s="28"/>
      <c r="ANL226" s="32"/>
      <c r="ANM226" s="20"/>
      <c r="ANN226" s="18"/>
      <c r="ANO226" s="19"/>
      <c r="ANP226" s="28"/>
      <c r="ANQ226" s="32"/>
      <c r="ANR226" s="20"/>
      <c r="ANS226" s="18"/>
      <c r="ANT226" s="19"/>
      <c r="ANU226" s="28"/>
      <c r="ANV226" s="32"/>
      <c r="ANW226" s="20"/>
      <c r="ANX226" s="18"/>
      <c r="ANY226" s="19"/>
      <c r="ANZ226" s="28"/>
      <c r="AOA226" s="32"/>
      <c r="AOB226" s="20"/>
      <c r="AOC226" s="18"/>
      <c r="AOD226" s="19"/>
      <c r="AOE226" s="28"/>
      <c r="AOF226" s="32"/>
      <c r="AOG226" s="20"/>
      <c r="AOH226" s="18"/>
      <c r="AOI226" s="19"/>
      <c r="AOJ226" s="28"/>
      <c r="AOK226" s="32"/>
      <c r="AOL226" s="20"/>
      <c r="AOM226" s="18"/>
      <c r="AON226" s="19"/>
      <c r="AOO226" s="28"/>
      <c r="AOP226" s="32"/>
      <c r="AOQ226" s="20"/>
      <c r="AOR226" s="18"/>
      <c r="AOS226" s="19"/>
      <c r="AOT226" s="28"/>
      <c r="AOU226" s="32"/>
      <c r="AOV226" s="20"/>
      <c r="AOW226" s="18"/>
      <c r="AOX226" s="19"/>
      <c r="AOY226" s="28"/>
      <c r="AOZ226" s="32"/>
      <c r="APA226" s="20"/>
      <c r="APB226" s="18"/>
      <c r="APC226" s="19"/>
      <c r="APD226" s="28"/>
      <c r="APE226" s="32"/>
      <c r="APF226" s="20"/>
      <c r="APG226" s="18"/>
      <c r="APH226" s="19"/>
      <c r="API226" s="28"/>
      <c r="APJ226" s="32"/>
      <c r="APK226" s="20"/>
      <c r="APL226" s="18"/>
      <c r="APM226" s="19"/>
      <c r="APN226" s="28"/>
      <c r="APO226" s="32"/>
      <c r="APP226" s="20"/>
      <c r="APQ226" s="18"/>
      <c r="APR226" s="19"/>
      <c r="APS226" s="28"/>
      <c r="APT226" s="32"/>
      <c r="APU226" s="20"/>
      <c r="APV226" s="18"/>
      <c r="APW226" s="19"/>
      <c r="APX226" s="28"/>
      <c r="APY226" s="32"/>
      <c r="APZ226" s="20"/>
      <c r="AQA226" s="18"/>
      <c r="AQB226" s="19"/>
      <c r="AQC226" s="28"/>
      <c r="AQD226" s="32"/>
      <c r="AQE226" s="20"/>
      <c r="AQF226" s="18"/>
      <c r="AQG226" s="19"/>
      <c r="AQH226" s="28"/>
      <c r="AQI226" s="32"/>
      <c r="AQJ226" s="20"/>
      <c r="AQK226" s="18"/>
      <c r="AQL226" s="19"/>
      <c r="AQM226" s="28"/>
      <c r="AQN226" s="32"/>
      <c r="AQO226" s="20"/>
      <c r="AQP226" s="18"/>
      <c r="AQQ226" s="19"/>
      <c r="AQR226" s="28"/>
      <c r="AQS226" s="32"/>
      <c r="AQT226" s="20"/>
      <c r="AQU226" s="18"/>
      <c r="AQV226" s="19"/>
      <c r="AQW226" s="28"/>
      <c r="AQX226" s="32"/>
      <c r="AQY226" s="20"/>
      <c r="AQZ226" s="18"/>
      <c r="ARA226" s="19"/>
      <c r="ARB226" s="28"/>
      <c r="ARC226" s="32"/>
      <c r="ARD226" s="20"/>
      <c r="ARE226" s="18"/>
      <c r="ARF226" s="19"/>
      <c r="ARG226" s="28"/>
      <c r="ARH226" s="32"/>
      <c r="ARI226" s="20"/>
      <c r="ARJ226" s="18"/>
      <c r="ARK226" s="19"/>
      <c r="ARL226" s="28"/>
      <c r="ARM226" s="32"/>
      <c r="ARN226" s="20"/>
      <c r="ARO226" s="18"/>
      <c r="ARP226" s="19"/>
      <c r="ARQ226" s="28"/>
      <c r="ARR226" s="32"/>
      <c r="ARS226" s="20"/>
      <c r="ART226" s="18"/>
      <c r="ARU226" s="19"/>
      <c r="ARV226" s="28"/>
      <c r="ARW226" s="32"/>
      <c r="ARX226" s="20"/>
      <c r="ARY226" s="18"/>
      <c r="ARZ226" s="19"/>
      <c r="ASA226" s="28"/>
      <c r="ASB226" s="32"/>
      <c r="ASC226" s="20"/>
      <c r="ASD226" s="18"/>
      <c r="ASE226" s="19"/>
      <c r="ASF226" s="28"/>
      <c r="ASG226" s="32"/>
      <c r="ASH226" s="20"/>
      <c r="ASI226" s="18"/>
      <c r="ASJ226" s="19"/>
      <c r="ASK226" s="28"/>
      <c r="ASL226" s="32"/>
      <c r="ASM226" s="20"/>
      <c r="ASN226" s="18"/>
      <c r="ASO226" s="19"/>
      <c r="ASP226" s="28"/>
      <c r="ASQ226" s="32"/>
      <c r="ASR226" s="20"/>
      <c r="ASS226" s="18"/>
      <c r="AST226" s="19"/>
      <c r="ASU226" s="28"/>
      <c r="ASV226" s="32"/>
      <c r="ASW226" s="20"/>
      <c r="ASX226" s="18"/>
      <c r="ASY226" s="19"/>
      <c r="ASZ226" s="28"/>
      <c r="ATA226" s="32"/>
      <c r="ATB226" s="20"/>
      <c r="ATC226" s="18"/>
      <c r="ATD226" s="19"/>
      <c r="ATE226" s="28"/>
      <c r="ATF226" s="32"/>
      <c r="ATG226" s="20"/>
      <c r="ATH226" s="18"/>
      <c r="ATI226" s="19"/>
      <c r="ATJ226" s="28"/>
      <c r="ATK226" s="32"/>
      <c r="ATL226" s="20"/>
      <c r="ATM226" s="18"/>
      <c r="ATN226" s="19"/>
      <c r="ATO226" s="28"/>
      <c r="ATP226" s="32"/>
      <c r="ATQ226" s="20"/>
      <c r="ATR226" s="18"/>
      <c r="ATS226" s="19"/>
      <c r="ATT226" s="28"/>
      <c r="ATU226" s="32"/>
      <c r="ATV226" s="20"/>
      <c r="ATW226" s="18"/>
      <c r="ATX226" s="19"/>
      <c r="ATY226" s="28"/>
      <c r="ATZ226" s="32"/>
      <c r="AUA226" s="20"/>
      <c r="AUB226" s="18"/>
      <c r="AUC226" s="19"/>
      <c r="AUD226" s="28"/>
      <c r="AUE226" s="32"/>
      <c r="AUF226" s="20"/>
      <c r="AUG226" s="18"/>
      <c r="AUH226" s="19"/>
      <c r="AUI226" s="28"/>
      <c r="AUJ226" s="32"/>
      <c r="AUK226" s="20"/>
      <c r="AUL226" s="18"/>
      <c r="AUM226" s="19"/>
      <c r="AUN226" s="28"/>
      <c r="AUO226" s="32"/>
      <c r="AUP226" s="20"/>
      <c r="AUQ226" s="18"/>
      <c r="AUR226" s="19"/>
      <c r="AUS226" s="28"/>
      <c r="AUT226" s="32"/>
      <c r="AUU226" s="20"/>
      <c r="AUV226" s="18"/>
      <c r="AUW226" s="19"/>
      <c r="AUX226" s="28"/>
      <c r="AUY226" s="32"/>
      <c r="AUZ226" s="20"/>
      <c r="AVA226" s="18"/>
      <c r="AVB226" s="19"/>
      <c r="AVC226" s="28"/>
      <c r="AVD226" s="32"/>
      <c r="AVE226" s="20"/>
      <c r="AVF226" s="18"/>
      <c r="AVG226" s="19"/>
      <c r="AVH226" s="28"/>
      <c r="AVI226" s="32"/>
      <c r="AVJ226" s="20"/>
      <c r="AVK226" s="18"/>
      <c r="AVL226" s="19"/>
      <c r="AVM226" s="28"/>
      <c r="AVN226" s="32"/>
      <c r="AVO226" s="20"/>
      <c r="AVP226" s="18"/>
      <c r="AVQ226" s="19"/>
      <c r="AVR226" s="28"/>
      <c r="AVS226" s="32"/>
      <c r="AVT226" s="20"/>
      <c r="AVU226" s="18"/>
      <c r="AVV226" s="19"/>
      <c r="AVW226" s="28"/>
      <c r="AVX226" s="32"/>
      <c r="AVY226" s="20"/>
      <c r="AVZ226" s="18"/>
      <c r="AWA226" s="19"/>
      <c r="AWB226" s="28"/>
      <c r="AWC226" s="32"/>
      <c r="AWD226" s="20"/>
      <c r="AWE226" s="18"/>
      <c r="AWF226" s="19"/>
      <c r="AWG226" s="28"/>
      <c r="AWH226" s="32"/>
      <c r="AWI226" s="20"/>
      <c r="AWJ226" s="18"/>
      <c r="AWK226" s="19"/>
      <c r="AWL226" s="28"/>
      <c r="AWM226" s="32"/>
      <c r="AWN226" s="20"/>
      <c r="AWO226" s="18"/>
      <c r="AWP226" s="19"/>
      <c r="AWQ226" s="28"/>
      <c r="AWR226" s="32"/>
      <c r="AWS226" s="20"/>
      <c r="AWT226" s="18"/>
      <c r="AWU226" s="19"/>
      <c r="AWV226" s="28"/>
      <c r="AWW226" s="32"/>
      <c r="AWX226" s="20"/>
      <c r="AWY226" s="18"/>
      <c r="AWZ226" s="19"/>
      <c r="AXA226" s="28"/>
      <c r="AXB226" s="32"/>
      <c r="AXC226" s="20"/>
      <c r="AXD226" s="18"/>
      <c r="AXE226" s="19"/>
      <c r="AXF226" s="28"/>
      <c r="AXG226" s="32"/>
      <c r="AXH226" s="20"/>
      <c r="AXI226" s="18"/>
      <c r="AXJ226" s="19"/>
      <c r="AXK226" s="28"/>
      <c r="AXL226" s="32"/>
      <c r="AXM226" s="20"/>
      <c r="AXN226" s="18"/>
      <c r="AXO226" s="19"/>
      <c r="AXP226" s="28"/>
      <c r="AXQ226" s="32"/>
      <c r="AXR226" s="20"/>
      <c r="AXS226" s="18"/>
      <c r="AXT226" s="19"/>
      <c r="AXU226" s="28"/>
      <c r="AXV226" s="32"/>
      <c r="AXW226" s="20"/>
      <c r="AXX226" s="18"/>
      <c r="AXY226" s="19"/>
      <c r="AXZ226" s="28"/>
      <c r="AYA226" s="32"/>
      <c r="AYB226" s="20"/>
      <c r="AYC226" s="18"/>
      <c r="AYD226" s="19"/>
      <c r="AYE226" s="28"/>
      <c r="AYF226" s="32"/>
      <c r="AYG226" s="20"/>
      <c r="AYH226" s="18"/>
      <c r="AYI226" s="19"/>
      <c r="AYJ226" s="28"/>
      <c r="AYK226" s="32"/>
      <c r="AYL226" s="20"/>
      <c r="AYM226" s="18"/>
      <c r="AYN226" s="19"/>
      <c r="AYO226" s="28"/>
      <c r="AYP226" s="32"/>
      <c r="AYQ226" s="20"/>
      <c r="AYR226" s="18"/>
      <c r="AYS226" s="19"/>
      <c r="AYT226" s="28"/>
      <c r="AYU226" s="32"/>
      <c r="AYV226" s="20"/>
      <c r="AYW226" s="18"/>
      <c r="AYX226" s="19"/>
      <c r="AYY226" s="28"/>
      <c r="AYZ226" s="32"/>
      <c r="AZA226" s="20"/>
      <c r="AZB226" s="18"/>
      <c r="AZC226" s="19"/>
      <c r="AZD226" s="28"/>
      <c r="AZE226" s="32"/>
      <c r="AZF226" s="20"/>
      <c r="AZG226" s="18"/>
      <c r="AZH226" s="19"/>
      <c r="AZI226" s="28"/>
      <c r="AZJ226" s="32"/>
      <c r="AZK226" s="20"/>
      <c r="AZL226" s="18"/>
      <c r="AZM226" s="19"/>
      <c r="AZN226" s="28"/>
      <c r="AZO226" s="32"/>
      <c r="AZP226" s="20"/>
      <c r="AZQ226" s="18"/>
      <c r="AZR226" s="19"/>
      <c r="AZS226" s="28"/>
      <c r="AZT226" s="32"/>
      <c r="AZU226" s="20"/>
      <c r="AZV226" s="18"/>
      <c r="AZW226" s="19"/>
      <c r="AZX226" s="28"/>
      <c r="AZY226" s="32"/>
      <c r="AZZ226" s="20"/>
      <c r="BAA226" s="18"/>
      <c r="BAB226" s="19"/>
      <c r="BAC226" s="28"/>
      <c r="BAD226" s="32"/>
      <c r="BAE226" s="20"/>
      <c r="BAF226" s="18"/>
      <c r="BAG226" s="19"/>
      <c r="BAH226" s="28"/>
      <c r="BAI226" s="32"/>
      <c r="BAJ226" s="20"/>
      <c r="BAK226" s="18"/>
      <c r="BAL226" s="19"/>
      <c r="BAM226" s="28"/>
      <c r="BAN226" s="32"/>
      <c r="BAO226" s="20"/>
      <c r="BAP226" s="18"/>
      <c r="BAQ226" s="19"/>
      <c r="BAR226" s="28"/>
      <c r="BAS226" s="32"/>
      <c r="BAT226" s="20"/>
      <c r="BAU226" s="18"/>
      <c r="BAV226" s="19"/>
      <c r="BAW226" s="28"/>
      <c r="BAX226" s="32"/>
      <c r="BAY226" s="20"/>
      <c r="BAZ226" s="18"/>
      <c r="BBA226" s="19"/>
      <c r="BBB226" s="28"/>
      <c r="BBC226" s="32"/>
      <c r="BBD226" s="20"/>
      <c r="BBE226" s="18"/>
      <c r="BBF226" s="19"/>
      <c r="BBG226" s="28"/>
      <c r="BBH226" s="32"/>
      <c r="BBI226" s="20"/>
      <c r="BBJ226" s="18"/>
      <c r="BBK226" s="19"/>
      <c r="BBL226" s="28"/>
      <c r="BBM226" s="32"/>
      <c r="BBN226" s="20"/>
      <c r="BBO226" s="18"/>
      <c r="BBP226" s="19"/>
      <c r="BBQ226" s="28"/>
      <c r="BBR226" s="32"/>
      <c r="BBS226" s="20"/>
      <c r="BBT226" s="18"/>
      <c r="BBU226" s="19"/>
      <c r="BBV226" s="28"/>
      <c r="BBW226" s="32"/>
      <c r="BBX226" s="20"/>
      <c r="BBY226" s="18"/>
      <c r="BBZ226" s="19"/>
      <c r="BCA226" s="28"/>
      <c r="BCB226" s="32"/>
      <c r="BCC226" s="20"/>
      <c r="BCD226" s="18"/>
      <c r="BCE226" s="19"/>
      <c r="BCF226" s="28"/>
      <c r="BCG226" s="32"/>
      <c r="BCH226" s="20"/>
      <c r="BCI226" s="18"/>
      <c r="BCJ226" s="19"/>
      <c r="BCK226" s="28"/>
      <c r="BCL226" s="32"/>
      <c r="BCM226" s="20"/>
      <c r="BCN226" s="18"/>
      <c r="BCO226" s="19"/>
      <c r="BCP226" s="28"/>
      <c r="BCQ226" s="32"/>
      <c r="BCR226" s="20"/>
      <c r="BCS226" s="18"/>
      <c r="BCT226" s="19"/>
      <c r="BCU226" s="28"/>
      <c r="BCV226" s="32"/>
      <c r="BCW226" s="20"/>
      <c r="BCX226" s="18"/>
      <c r="BCY226" s="19"/>
      <c r="BCZ226" s="28"/>
      <c r="BDA226" s="32"/>
      <c r="BDB226" s="20"/>
      <c r="BDC226" s="18"/>
      <c r="BDD226" s="19"/>
      <c r="BDE226" s="28"/>
      <c r="BDF226" s="32"/>
      <c r="BDG226" s="20"/>
      <c r="BDH226" s="18"/>
      <c r="BDI226" s="19"/>
      <c r="BDJ226" s="28"/>
      <c r="BDK226" s="32"/>
      <c r="BDL226" s="20"/>
      <c r="BDM226" s="18"/>
      <c r="BDN226" s="19"/>
      <c r="BDO226" s="28"/>
      <c r="BDP226" s="32"/>
      <c r="BDQ226" s="20"/>
      <c r="BDR226" s="18"/>
      <c r="BDS226" s="19"/>
      <c r="BDT226" s="28"/>
      <c r="BDU226" s="32"/>
      <c r="BDV226" s="20"/>
      <c r="BDW226" s="18"/>
      <c r="BDX226" s="19"/>
      <c r="BDY226" s="28"/>
      <c r="BDZ226" s="32"/>
      <c r="BEA226" s="20"/>
      <c r="BEB226" s="18"/>
      <c r="BEC226" s="19"/>
      <c r="BED226" s="28"/>
      <c r="BEE226" s="32"/>
      <c r="BEF226" s="20"/>
      <c r="BEG226" s="18"/>
      <c r="BEH226" s="19"/>
      <c r="BEI226" s="28"/>
      <c r="BEJ226" s="32"/>
      <c r="BEK226" s="20"/>
      <c r="BEL226" s="18"/>
      <c r="BEM226" s="19"/>
      <c r="BEN226" s="28"/>
      <c r="BEO226" s="32"/>
      <c r="BEP226" s="20"/>
      <c r="BEQ226" s="18"/>
      <c r="BER226" s="19"/>
      <c r="BES226" s="28"/>
      <c r="BET226" s="32"/>
      <c r="BEU226" s="20"/>
      <c r="BEV226" s="18"/>
      <c r="BEW226" s="19"/>
      <c r="BEX226" s="28"/>
      <c r="BEY226" s="32"/>
      <c r="BEZ226" s="20"/>
      <c r="BFA226" s="18"/>
      <c r="BFB226" s="19"/>
      <c r="BFC226" s="28"/>
      <c r="BFD226" s="32"/>
      <c r="BFE226" s="20"/>
      <c r="BFF226" s="18"/>
      <c r="BFG226" s="19"/>
      <c r="BFH226" s="28"/>
      <c r="BFI226" s="32"/>
      <c r="BFJ226" s="20"/>
      <c r="BFK226" s="18"/>
      <c r="BFL226" s="19"/>
      <c r="BFM226" s="28"/>
      <c r="BFN226" s="32"/>
      <c r="BFO226" s="20"/>
      <c r="BFP226" s="18"/>
      <c r="BFQ226" s="19"/>
      <c r="BFR226" s="28"/>
      <c r="BFS226" s="32"/>
      <c r="BFT226" s="20"/>
      <c r="BFU226" s="18"/>
      <c r="BFV226" s="19"/>
      <c r="BFW226" s="28"/>
      <c r="BFX226" s="32"/>
      <c r="BFY226" s="20"/>
      <c r="BFZ226" s="18"/>
      <c r="BGA226" s="19"/>
      <c r="BGB226" s="28"/>
      <c r="BGC226" s="32"/>
      <c r="BGD226" s="20"/>
      <c r="BGE226" s="18"/>
      <c r="BGF226" s="19"/>
      <c r="BGG226" s="28"/>
      <c r="BGH226" s="32"/>
      <c r="BGI226" s="20"/>
      <c r="BGJ226" s="18"/>
      <c r="BGK226" s="19"/>
      <c r="BGL226" s="28"/>
      <c r="BGM226" s="32"/>
      <c r="BGN226" s="20"/>
      <c r="BGO226" s="18"/>
      <c r="BGP226" s="19"/>
      <c r="BGQ226" s="28"/>
      <c r="BGR226" s="32"/>
      <c r="BGS226" s="20"/>
      <c r="BGT226" s="18"/>
      <c r="BGU226" s="19"/>
      <c r="BGV226" s="28"/>
      <c r="BGW226" s="32"/>
      <c r="BGX226" s="20"/>
      <c r="BGY226" s="18"/>
      <c r="BGZ226" s="19"/>
      <c r="BHA226" s="28"/>
      <c r="BHB226" s="32"/>
      <c r="BHC226" s="20"/>
      <c r="BHD226" s="18"/>
      <c r="BHE226" s="19"/>
      <c r="BHF226" s="28"/>
      <c r="BHG226" s="32"/>
      <c r="BHH226" s="20"/>
      <c r="BHI226" s="18"/>
      <c r="BHJ226" s="19"/>
      <c r="BHK226" s="28"/>
      <c r="BHL226" s="32"/>
      <c r="BHM226" s="20"/>
      <c r="BHN226" s="18"/>
      <c r="BHO226" s="19"/>
      <c r="BHP226" s="28"/>
      <c r="BHQ226" s="32"/>
      <c r="BHR226" s="20"/>
      <c r="BHS226" s="18"/>
      <c r="BHT226" s="19"/>
      <c r="BHU226" s="28"/>
      <c r="BHV226" s="32"/>
      <c r="BHW226" s="20"/>
      <c r="BHX226" s="18"/>
      <c r="BHY226" s="19"/>
      <c r="BHZ226" s="28"/>
      <c r="BIA226" s="32"/>
      <c r="BIB226" s="20"/>
      <c r="BIC226" s="18"/>
      <c r="BID226" s="19"/>
      <c r="BIE226" s="28"/>
      <c r="BIF226" s="32"/>
      <c r="BIG226" s="20"/>
      <c r="BIH226" s="18"/>
      <c r="BII226" s="19"/>
      <c r="BIJ226" s="28"/>
      <c r="BIK226" s="32"/>
      <c r="BIL226" s="20"/>
      <c r="BIM226" s="18"/>
      <c r="BIN226" s="19"/>
      <c r="BIO226" s="28"/>
      <c r="BIP226" s="32"/>
      <c r="BIQ226" s="20"/>
      <c r="BIR226" s="18"/>
      <c r="BIS226" s="19"/>
      <c r="BIT226" s="28"/>
      <c r="BIU226" s="32"/>
      <c r="BIV226" s="20"/>
      <c r="BIW226" s="18"/>
      <c r="BIX226" s="19"/>
      <c r="BIY226" s="28"/>
      <c r="BIZ226" s="32"/>
      <c r="BJA226" s="20"/>
      <c r="BJB226" s="18"/>
      <c r="BJC226" s="19"/>
      <c r="BJD226" s="28"/>
      <c r="BJE226" s="32"/>
      <c r="BJF226" s="20"/>
      <c r="BJG226" s="18"/>
      <c r="BJH226" s="19"/>
      <c r="BJI226" s="28"/>
      <c r="BJJ226" s="32"/>
      <c r="BJK226" s="20"/>
      <c r="BJL226" s="18"/>
      <c r="BJM226" s="19"/>
      <c r="BJN226" s="28"/>
      <c r="BJO226" s="32"/>
      <c r="BJP226" s="20"/>
      <c r="BJQ226" s="18"/>
      <c r="BJR226" s="19"/>
      <c r="BJS226" s="28"/>
      <c r="BJT226" s="32"/>
      <c r="BJU226" s="20"/>
      <c r="BJV226" s="18"/>
      <c r="BJW226" s="19"/>
      <c r="BJX226" s="28"/>
      <c r="BJY226" s="32"/>
      <c r="BJZ226" s="20"/>
      <c r="BKA226" s="18"/>
      <c r="BKB226" s="19"/>
      <c r="BKC226" s="28"/>
      <c r="BKD226" s="32"/>
      <c r="BKE226" s="20"/>
      <c r="BKF226" s="18"/>
      <c r="BKG226" s="19"/>
      <c r="BKH226" s="28"/>
      <c r="BKI226" s="32"/>
      <c r="BKJ226" s="20"/>
      <c r="BKK226" s="18"/>
      <c r="BKL226" s="19"/>
      <c r="BKM226" s="28"/>
      <c r="BKN226" s="32"/>
      <c r="BKO226" s="20"/>
      <c r="BKP226" s="18"/>
      <c r="BKQ226" s="19"/>
      <c r="BKR226" s="28"/>
      <c r="BKS226" s="32"/>
      <c r="BKT226" s="20"/>
      <c r="BKU226" s="18"/>
      <c r="BKV226" s="19"/>
      <c r="BKW226" s="28"/>
      <c r="BKX226" s="32"/>
      <c r="BKY226" s="20"/>
      <c r="BKZ226" s="18"/>
      <c r="BLA226" s="19"/>
      <c r="BLB226" s="28"/>
      <c r="BLC226" s="32"/>
      <c r="BLD226" s="20"/>
      <c r="BLE226" s="18"/>
      <c r="BLF226" s="19"/>
      <c r="BLG226" s="28"/>
      <c r="BLH226" s="32"/>
      <c r="BLI226" s="20"/>
      <c r="BLJ226" s="18"/>
      <c r="BLK226" s="19"/>
      <c r="BLL226" s="28"/>
      <c r="BLM226" s="32"/>
      <c r="BLN226" s="20"/>
      <c r="BLO226" s="18"/>
      <c r="BLP226" s="19"/>
      <c r="BLQ226" s="28"/>
      <c r="BLR226" s="32"/>
      <c r="BLS226" s="20"/>
      <c r="BLT226" s="18"/>
      <c r="BLU226" s="19"/>
      <c r="BLV226" s="28"/>
      <c r="BLW226" s="32"/>
      <c r="BLX226" s="20"/>
      <c r="BLY226" s="18"/>
      <c r="BLZ226" s="19"/>
      <c r="BMA226" s="28"/>
      <c r="BMB226" s="32"/>
      <c r="BMC226" s="20"/>
      <c r="BMD226" s="18"/>
      <c r="BME226" s="19"/>
      <c r="BMF226" s="28"/>
      <c r="BMG226" s="32"/>
      <c r="BMH226" s="20"/>
      <c r="BMI226" s="18"/>
      <c r="BMJ226" s="19"/>
      <c r="BMK226" s="28"/>
      <c r="BML226" s="32"/>
      <c r="BMM226" s="20"/>
      <c r="BMN226" s="18"/>
      <c r="BMO226" s="19"/>
      <c r="BMP226" s="28"/>
      <c r="BMQ226" s="32"/>
      <c r="BMR226" s="20"/>
      <c r="BMS226" s="18"/>
      <c r="BMT226" s="19"/>
      <c r="BMU226" s="28"/>
      <c r="BMV226" s="32"/>
      <c r="BMW226" s="20"/>
      <c r="BMX226" s="18"/>
      <c r="BMY226" s="19"/>
      <c r="BMZ226" s="28"/>
      <c r="BNA226" s="32"/>
      <c r="BNB226" s="20"/>
      <c r="BNC226" s="18"/>
      <c r="BND226" s="19"/>
      <c r="BNE226" s="28"/>
      <c r="BNF226" s="32"/>
      <c r="BNG226" s="20"/>
      <c r="BNH226" s="18"/>
      <c r="BNI226" s="19"/>
      <c r="BNJ226" s="28"/>
      <c r="BNK226" s="32"/>
      <c r="BNL226" s="20"/>
      <c r="BNM226" s="18"/>
      <c r="BNN226" s="19"/>
      <c r="BNO226" s="28"/>
      <c r="BNP226" s="32"/>
      <c r="BNQ226" s="20"/>
      <c r="BNR226" s="18"/>
      <c r="BNS226" s="19"/>
      <c r="BNT226" s="28"/>
      <c r="BNU226" s="32"/>
      <c r="BNV226" s="20"/>
      <c r="BNW226" s="18"/>
      <c r="BNX226" s="19"/>
      <c r="BNY226" s="28"/>
      <c r="BNZ226" s="32"/>
      <c r="BOA226" s="20"/>
      <c r="BOB226" s="18"/>
      <c r="BOC226" s="19"/>
      <c r="BOD226" s="28"/>
      <c r="BOE226" s="32"/>
      <c r="BOF226" s="20"/>
      <c r="BOG226" s="18"/>
      <c r="BOH226" s="19"/>
      <c r="BOI226" s="28"/>
      <c r="BOJ226" s="32"/>
      <c r="BOK226" s="20"/>
      <c r="BOL226" s="18"/>
      <c r="BOM226" s="19"/>
      <c r="BON226" s="28"/>
      <c r="BOO226" s="32"/>
      <c r="BOP226" s="20"/>
      <c r="BOQ226" s="18"/>
      <c r="BOR226" s="19"/>
      <c r="BOS226" s="28"/>
      <c r="BOT226" s="32"/>
      <c r="BOU226" s="20"/>
      <c r="BOV226" s="18"/>
      <c r="BOW226" s="19"/>
      <c r="BOX226" s="28"/>
      <c r="BOY226" s="32"/>
      <c r="BOZ226" s="20"/>
      <c r="BPA226" s="18"/>
      <c r="BPB226" s="19"/>
      <c r="BPC226" s="28"/>
      <c r="BPD226" s="32"/>
      <c r="BPE226" s="20"/>
      <c r="BPF226" s="18"/>
      <c r="BPG226" s="19"/>
      <c r="BPH226" s="28"/>
      <c r="BPI226" s="32"/>
      <c r="BPJ226" s="20"/>
      <c r="BPK226" s="18"/>
      <c r="BPL226" s="19"/>
      <c r="BPM226" s="28"/>
      <c r="BPN226" s="32"/>
      <c r="BPO226" s="20"/>
      <c r="BPP226" s="18"/>
      <c r="BPQ226" s="19"/>
      <c r="BPR226" s="28"/>
      <c r="BPS226" s="32"/>
      <c r="BPT226" s="20"/>
      <c r="BPU226" s="18"/>
      <c r="BPV226" s="19"/>
      <c r="BPW226" s="28"/>
      <c r="BPX226" s="32"/>
      <c r="BPY226" s="20"/>
      <c r="BPZ226" s="18"/>
      <c r="BQA226" s="19"/>
      <c r="BQB226" s="28"/>
      <c r="BQC226" s="32"/>
      <c r="BQD226" s="20"/>
      <c r="BQE226" s="18"/>
      <c r="BQF226" s="19"/>
      <c r="BQG226" s="28"/>
      <c r="BQH226" s="32"/>
      <c r="BQI226" s="20"/>
      <c r="BQJ226" s="18"/>
      <c r="BQK226" s="19"/>
      <c r="BQL226" s="28"/>
      <c r="BQM226" s="32"/>
      <c r="BQN226" s="20"/>
      <c r="BQO226" s="18"/>
      <c r="BQP226" s="19"/>
      <c r="BQQ226" s="28"/>
      <c r="BQR226" s="32"/>
      <c r="BQS226" s="20"/>
      <c r="BQT226" s="18"/>
      <c r="BQU226" s="19"/>
      <c r="BQV226" s="28"/>
      <c r="BQW226" s="32"/>
      <c r="BQX226" s="20"/>
      <c r="BQY226" s="18"/>
      <c r="BQZ226" s="19"/>
      <c r="BRA226" s="28"/>
      <c r="BRB226" s="32"/>
      <c r="BRC226" s="20"/>
      <c r="BRD226" s="18"/>
      <c r="BRE226" s="19"/>
      <c r="BRF226" s="28"/>
      <c r="BRG226" s="32"/>
      <c r="BRH226" s="20"/>
      <c r="BRI226" s="18"/>
      <c r="BRJ226" s="19"/>
      <c r="BRK226" s="28"/>
      <c r="BRL226" s="32"/>
      <c r="BRM226" s="20"/>
      <c r="BRN226" s="18"/>
      <c r="BRO226" s="19"/>
      <c r="BRP226" s="28"/>
      <c r="BRQ226" s="32"/>
      <c r="BRR226" s="20"/>
      <c r="BRS226" s="18"/>
      <c r="BRT226" s="19"/>
      <c r="BRU226" s="28"/>
      <c r="BRV226" s="32"/>
      <c r="BRW226" s="20"/>
      <c r="BRX226" s="18"/>
      <c r="BRY226" s="19"/>
      <c r="BRZ226" s="28"/>
      <c r="BSA226" s="32"/>
      <c r="BSB226" s="20"/>
      <c r="BSC226" s="18"/>
      <c r="BSD226" s="19"/>
      <c r="BSE226" s="28"/>
      <c r="BSF226" s="32"/>
      <c r="BSG226" s="20"/>
      <c r="BSH226" s="18"/>
      <c r="BSI226" s="19"/>
      <c r="BSJ226" s="28"/>
      <c r="BSK226" s="32"/>
      <c r="BSL226" s="20"/>
      <c r="BSM226" s="18"/>
      <c r="BSN226" s="19"/>
      <c r="BSO226" s="28"/>
      <c r="BSP226" s="32"/>
      <c r="BSQ226" s="20"/>
      <c r="BSR226" s="18"/>
      <c r="BSS226" s="19"/>
      <c r="BST226" s="28"/>
      <c r="BSU226" s="32"/>
      <c r="BSV226" s="20"/>
      <c r="BSW226" s="18"/>
      <c r="BSX226" s="19"/>
      <c r="BSY226" s="28"/>
      <c r="BSZ226" s="32"/>
      <c r="BTA226" s="20"/>
      <c r="BTB226" s="18"/>
      <c r="BTC226" s="19"/>
      <c r="BTD226" s="28"/>
      <c r="BTE226" s="32"/>
      <c r="BTF226" s="20"/>
      <c r="BTG226" s="18"/>
      <c r="BTH226" s="19"/>
      <c r="BTI226" s="28"/>
      <c r="BTJ226" s="32"/>
      <c r="BTK226" s="20"/>
      <c r="BTL226" s="18"/>
      <c r="BTM226" s="19"/>
      <c r="BTN226" s="28"/>
      <c r="BTO226" s="32"/>
      <c r="BTP226" s="20"/>
      <c r="BTQ226" s="18"/>
      <c r="BTR226" s="19"/>
      <c r="BTS226" s="28"/>
      <c r="BTT226" s="32"/>
      <c r="BTU226" s="20"/>
      <c r="BTV226" s="18"/>
      <c r="BTW226" s="19"/>
      <c r="BTX226" s="28"/>
      <c r="BTY226" s="32"/>
      <c r="BTZ226" s="20"/>
      <c r="BUA226" s="18"/>
      <c r="BUB226" s="19"/>
      <c r="BUC226" s="28"/>
      <c r="BUD226" s="32"/>
      <c r="BUE226" s="20"/>
      <c r="BUF226" s="18"/>
      <c r="BUG226" s="19"/>
      <c r="BUH226" s="28"/>
      <c r="BUI226" s="32"/>
      <c r="BUJ226" s="20"/>
      <c r="BUK226" s="18"/>
      <c r="BUL226" s="19"/>
      <c r="BUM226" s="28"/>
      <c r="BUN226" s="32"/>
      <c r="BUO226" s="20"/>
      <c r="BUP226" s="18"/>
      <c r="BUQ226" s="19"/>
      <c r="BUR226" s="28"/>
      <c r="BUS226" s="32"/>
      <c r="BUT226" s="20"/>
      <c r="BUU226" s="18"/>
      <c r="BUV226" s="19"/>
      <c r="BUW226" s="28"/>
      <c r="BUX226" s="32"/>
      <c r="BUY226" s="20"/>
      <c r="BUZ226" s="18"/>
      <c r="BVA226" s="19"/>
      <c r="BVB226" s="28"/>
      <c r="BVC226" s="32"/>
      <c r="BVD226" s="20"/>
      <c r="BVE226" s="18"/>
      <c r="BVF226" s="19"/>
      <c r="BVG226" s="28"/>
      <c r="BVH226" s="32"/>
      <c r="BVI226" s="20"/>
      <c r="BVJ226" s="18"/>
      <c r="BVK226" s="19"/>
      <c r="BVL226" s="28"/>
      <c r="BVM226" s="32"/>
      <c r="BVN226" s="20"/>
      <c r="BVO226" s="18"/>
      <c r="BVP226" s="19"/>
      <c r="BVQ226" s="28"/>
      <c r="BVR226" s="32"/>
      <c r="BVS226" s="20"/>
      <c r="BVT226" s="18"/>
      <c r="BVU226" s="19"/>
      <c r="BVV226" s="28"/>
      <c r="BVW226" s="32"/>
      <c r="BVX226" s="20"/>
      <c r="BVY226" s="18"/>
      <c r="BVZ226" s="19"/>
      <c r="BWA226" s="28"/>
      <c r="BWB226" s="32"/>
      <c r="BWC226" s="20"/>
      <c r="BWD226" s="18"/>
      <c r="BWE226" s="19"/>
      <c r="BWF226" s="28"/>
      <c r="BWG226" s="32"/>
      <c r="BWH226" s="20"/>
      <c r="BWI226" s="18"/>
      <c r="BWJ226" s="19"/>
      <c r="BWK226" s="28"/>
      <c r="BWL226" s="32"/>
      <c r="BWM226" s="20"/>
      <c r="BWN226" s="18"/>
      <c r="BWO226" s="19"/>
      <c r="BWP226" s="28"/>
      <c r="BWQ226" s="32"/>
      <c r="BWR226" s="20"/>
      <c r="BWS226" s="18"/>
      <c r="BWT226" s="19"/>
      <c r="BWU226" s="28"/>
      <c r="BWV226" s="32"/>
      <c r="BWW226" s="20"/>
      <c r="BWX226" s="18"/>
      <c r="BWY226" s="19"/>
      <c r="BWZ226" s="28"/>
      <c r="BXA226" s="32"/>
      <c r="BXB226" s="20"/>
      <c r="BXC226" s="18"/>
      <c r="BXD226" s="19"/>
      <c r="BXE226" s="28"/>
      <c r="BXF226" s="32"/>
      <c r="BXG226" s="20"/>
      <c r="BXH226" s="18"/>
      <c r="BXI226" s="19"/>
      <c r="BXJ226" s="28"/>
      <c r="BXK226" s="32"/>
      <c r="BXL226" s="20"/>
      <c r="BXM226" s="18"/>
      <c r="BXN226" s="19"/>
      <c r="BXO226" s="28"/>
      <c r="BXP226" s="32"/>
      <c r="BXQ226" s="20"/>
      <c r="BXR226" s="18"/>
      <c r="BXS226" s="19"/>
      <c r="BXT226" s="28"/>
      <c r="BXU226" s="32"/>
      <c r="BXV226" s="20"/>
      <c r="BXW226" s="18"/>
      <c r="BXX226" s="19"/>
      <c r="BXY226" s="28"/>
      <c r="BXZ226" s="32"/>
      <c r="BYA226" s="20"/>
      <c r="BYB226" s="18"/>
      <c r="BYC226" s="19"/>
      <c r="BYD226" s="28"/>
      <c r="BYE226" s="32"/>
      <c r="BYF226" s="20"/>
      <c r="BYG226" s="18"/>
      <c r="BYH226" s="19"/>
      <c r="BYI226" s="28"/>
      <c r="BYJ226" s="32"/>
      <c r="BYK226" s="20"/>
      <c r="BYL226" s="18"/>
      <c r="BYM226" s="19"/>
      <c r="BYN226" s="28"/>
      <c r="BYO226" s="32"/>
      <c r="BYP226" s="20"/>
      <c r="BYQ226" s="18"/>
      <c r="BYR226" s="19"/>
      <c r="BYS226" s="28"/>
      <c r="BYT226" s="32"/>
      <c r="BYU226" s="20"/>
      <c r="BYV226" s="18"/>
      <c r="BYW226" s="19"/>
      <c r="BYX226" s="28"/>
      <c r="BYY226" s="32"/>
      <c r="BYZ226" s="20"/>
      <c r="BZA226" s="18"/>
      <c r="BZB226" s="19"/>
      <c r="BZC226" s="28"/>
      <c r="BZD226" s="32"/>
      <c r="BZE226" s="20"/>
      <c r="BZF226" s="18"/>
      <c r="BZG226" s="19"/>
      <c r="BZH226" s="28"/>
      <c r="BZI226" s="32"/>
      <c r="BZJ226" s="20"/>
      <c r="BZK226" s="18"/>
      <c r="BZL226" s="19"/>
      <c r="BZM226" s="28"/>
      <c r="BZN226" s="32"/>
      <c r="BZO226" s="20"/>
      <c r="BZP226" s="18"/>
      <c r="BZQ226" s="19"/>
      <c r="BZR226" s="28"/>
      <c r="BZS226" s="32"/>
      <c r="BZT226" s="20"/>
      <c r="BZU226" s="18"/>
      <c r="BZV226" s="19"/>
      <c r="BZW226" s="28"/>
      <c r="BZX226" s="32"/>
      <c r="BZY226" s="20"/>
      <c r="BZZ226" s="18"/>
      <c r="CAA226" s="19"/>
      <c r="CAB226" s="28"/>
      <c r="CAC226" s="32"/>
      <c r="CAD226" s="20"/>
      <c r="CAE226" s="18"/>
      <c r="CAF226" s="19"/>
      <c r="CAG226" s="28"/>
      <c r="CAH226" s="32"/>
      <c r="CAI226" s="20"/>
      <c r="CAJ226" s="18"/>
      <c r="CAK226" s="19"/>
      <c r="CAL226" s="28"/>
      <c r="CAM226" s="32"/>
      <c r="CAN226" s="20"/>
      <c r="CAO226" s="18"/>
      <c r="CAP226" s="19"/>
      <c r="CAQ226" s="28"/>
      <c r="CAR226" s="32"/>
      <c r="CAS226" s="20"/>
      <c r="CAT226" s="18"/>
      <c r="CAU226" s="19"/>
      <c r="CAV226" s="28"/>
      <c r="CAW226" s="32"/>
      <c r="CAX226" s="20"/>
      <c r="CAY226" s="18"/>
      <c r="CAZ226" s="19"/>
      <c r="CBA226" s="28"/>
      <c r="CBB226" s="32"/>
      <c r="CBC226" s="20"/>
      <c r="CBD226" s="18"/>
      <c r="CBE226" s="19"/>
      <c r="CBF226" s="28"/>
      <c r="CBG226" s="32"/>
      <c r="CBH226" s="20"/>
      <c r="CBI226" s="18"/>
      <c r="CBJ226" s="19"/>
      <c r="CBK226" s="28"/>
      <c r="CBL226" s="32"/>
      <c r="CBM226" s="20"/>
      <c r="CBN226" s="18"/>
      <c r="CBO226" s="19"/>
      <c r="CBP226" s="28"/>
      <c r="CBQ226" s="32"/>
      <c r="CBR226" s="20"/>
      <c r="CBS226" s="18"/>
      <c r="CBT226" s="19"/>
      <c r="CBU226" s="28"/>
      <c r="CBV226" s="32"/>
      <c r="CBW226" s="20"/>
      <c r="CBX226" s="18"/>
      <c r="CBY226" s="19"/>
      <c r="CBZ226" s="28"/>
      <c r="CCA226" s="32"/>
      <c r="CCB226" s="20"/>
      <c r="CCC226" s="18"/>
      <c r="CCD226" s="19"/>
      <c r="CCE226" s="28"/>
      <c r="CCF226" s="32"/>
      <c r="CCG226" s="20"/>
      <c r="CCH226" s="18"/>
      <c r="CCI226" s="19"/>
      <c r="CCJ226" s="28"/>
      <c r="CCK226" s="32"/>
      <c r="CCL226" s="20"/>
      <c r="CCM226" s="18"/>
      <c r="CCN226" s="19"/>
      <c r="CCO226" s="28"/>
      <c r="CCP226" s="32"/>
      <c r="CCQ226" s="20"/>
      <c r="CCR226" s="18"/>
      <c r="CCS226" s="19"/>
      <c r="CCT226" s="28"/>
      <c r="CCU226" s="32"/>
      <c r="CCV226" s="20"/>
      <c r="CCW226" s="18"/>
      <c r="CCX226" s="19"/>
      <c r="CCY226" s="28"/>
      <c r="CCZ226" s="32"/>
      <c r="CDA226" s="20"/>
      <c r="CDB226" s="18"/>
      <c r="CDC226" s="19"/>
      <c r="CDD226" s="28"/>
      <c r="CDE226" s="32"/>
      <c r="CDF226" s="20"/>
      <c r="CDG226" s="18"/>
      <c r="CDH226" s="19"/>
      <c r="CDI226" s="28"/>
      <c r="CDJ226" s="32"/>
      <c r="CDK226" s="20"/>
      <c r="CDL226" s="18"/>
      <c r="CDM226" s="19"/>
      <c r="CDN226" s="28"/>
      <c r="CDO226" s="32"/>
      <c r="CDP226" s="20"/>
      <c r="CDQ226" s="18"/>
      <c r="CDR226" s="19"/>
      <c r="CDS226" s="28"/>
      <c r="CDT226" s="32"/>
      <c r="CDU226" s="20"/>
      <c r="CDV226" s="18"/>
      <c r="CDW226" s="19"/>
      <c r="CDX226" s="28"/>
      <c r="CDY226" s="32"/>
      <c r="CDZ226" s="20"/>
      <c r="CEA226" s="18"/>
      <c r="CEB226" s="19"/>
      <c r="CEC226" s="28"/>
      <c r="CED226" s="32"/>
      <c r="CEE226" s="20"/>
      <c r="CEF226" s="18"/>
      <c r="CEG226" s="19"/>
      <c r="CEH226" s="28"/>
      <c r="CEI226" s="32"/>
      <c r="CEJ226" s="20"/>
      <c r="CEK226" s="18"/>
      <c r="CEL226" s="19"/>
      <c r="CEM226" s="28"/>
      <c r="CEN226" s="32"/>
      <c r="CEO226" s="20"/>
      <c r="CEP226" s="18"/>
      <c r="CEQ226" s="19"/>
      <c r="CER226" s="28"/>
      <c r="CES226" s="32"/>
      <c r="CET226" s="20"/>
      <c r="CEU226" s="18"/>
      <c r="CEV226" s="19"/>
      <c r="CEW226" s="28"/>
      <c r="CEX226" s="32"/>
      <c r="CEY226" s="20"/>
      <c r="CEZ226" s="18"/>
      <c r="CFA226" s="19"/>
      <c r="CFB226" s="28"/>
      <c r="CFC226" s="32"/>
      <c r="CFD226" s="20"/>
      <c r="CFE226" s="18"/>
      <c r="CFF226" s="19"/>
      <c r="CFG226" s="28"/>
      <c r="CFH226" s="32"/>
      <c r="CFI226" s="20"/>
      <c r="CFJ226" s="18"/>
      <c r="CFK226" s="19"/>
      <c r="CFL226" s="28"/>
      <c r="CFM226" s="32"/>
      <c r="CFN226" s="20"/>
      <c r="CFO226" s="18"/>
      <c r="CFP226" s="19"/>
      <c r="CFQ226" s="28"/>
      <c r="CFR226" s="32"/>
      <c r="CFS226" s="20"/>
      <c r="CFT226" s="18"/>
      <c r="CFU226" s="19"/>
      <c r="CFV226" s="28"/>
      <c r="CFW226" s="32"/>
      <c r="CFX226" s="20"/>
      <c r="CFY226" s="18"/>
      <c r="CFZ226" s="19"/>
      <c r="CGA226" s="28"/>
      <c r="CGB226" s="32"/>
      <c r="CGC226" s="20"/>
      <c r="CGD226" s="18"/>
      <c r="CGE226" s="19"/>
      <c r="CGF226" s="28"/>
      <c r="CGG226" s="32"/>
      <c r="CGH226" s="20"/>
      <c r="CGI226" s="18"/>
      <c r="CGJ226" s="19"/>
      <c r="CGK226" s="28"/>
      <c r="CGL226" s="32"/>
      <c r="CGM226" s="20"/>
      <c r="CGN226" s="18"/>
      <c r="CGO226" s="19"/>
      <c r="CGP226" s="28"/>
      <c r="CGQ226" s="32"/>
      <c r="CGR226" s="20"/>
      <c r="CGS226" s="18"/>
      <c r="CGT226" s="19"/>
      <c r="CGU226" s="28"/>
      <c r="CGV226" s="32"/>
      <c r="CGW226" s="20"/>
      <c r="CGX226" s="18"/>
      <c r="CGY226" s="19"/>
      <c r="CGZ226" s="28"/>
      <c r="CHA226" s="32"/>
      <c r="CHB226" s="20"/>
      <c r="CHC226" s="18"/>
      <c r="CHD226" s="19"/>
      <c r="CHE226" s="28"/>
      <c r="CHF226" s="32"/>
      <c r="CHG226" s="20"/>
      <c r="CHH226" s="18"/>
      <c r="CHI226" s="19"/>
      <c r="CHJ226" s="28"/>
      <c r="CHK226" s="32"/>
      <c r="CHL226" s="20"/>
      <c r="CHM226" s="18"/>
      <c r="CHN226" s="19"/>
      <c r="CHO226" s="28"/>
      <c r="CHP226" s="32"/>
      <c r="CHQ226" s="20"/>
      <c r="CHR226" s="18"/>
      <c r="CHS226" s="19"/>
      <c r="CHT226" s="28"/>
      <c r="CHU226" s="32"/>
      <c r="CHV226" s="20"/>
      <c r="CHW226" s="18"/>
      <c r="CHX226" s="19"/>
      <c r="CHY226" s="28"/>
      <c r="CHZ226" s="32"/>
      <c r="CIA226" s="20"/>
      <c r="CIB226" s="18"/>
      <c r="CIC226" s="19"/>
      <c r="CID226" s="28"/>
      <c r="CIE226" s="32"/>
      <c r="CIF226" s="20"/>
      <c r="CIG226" s="18"/>
      <c r="CIH226" s="19"/>
      <c r="CII226" s="28"/>
      <c r="CIJ226" s="32"/>
      <c r="CIK226" s="20"/>
      <c r="CIL226" s="18"/>
      <c r="CIM226" s="19"/>
      <c r="CIN226" s="28"/>
      <c r="CIO226" s="32"/>
      <c r="CIP226" s="20"/>
      <c r="CIQ226" s="18"/>
      <c r="CIR226" s="19"/>
      <c r="CIS226" s="28"/>
      <c r="CIT226" s="32"/>
      <c r="CIU226" s="20"/>
      <c r="CIV226" s="18"/>
      <c r="CIW226" s="19"/>
      <c r="CIX226" s="28"/>
      <c r="CIY226" s="32"/>
      <c r="CIZ226" s="20"/>
      <c r="CJA226" s="18"/>
      <c r="CJB226" s="19"/>
      <c r="CJC226" s="28"/>
      <c r="CJD226" s="32"/>
      <c r="CJE226" s="20"/>
      <c r="CJF226" s="18"/>
      <c r="CJG226" s="19"/>
      <c r="CJH226" s="28"/>
      <c r="CJI226" s="32"/>
      <c r="CJJ226" s="20"/>
      <c r="CJK226" s="18"/>
      <c r="CJL226" s="19"/>
      <c r="CJM226" s="28"/>
      <c r="CJN226" s="32"/>
      <c r="CJO226" s="20"/>
      <c r="CJP226" s="18"/>
      <c r="CJQ226" s="19"/>
      <c r="CJR226" s="28"/>
      <c r="CJS226" s="32"/>
      <c r="CJT226" s="20"/>
      <c r="CJU226" s="18"/>
      <c r="CJV226" s="19"/>
      <c r="CJW226" s="28"/>
      <c r="CJX226" s="32"/>
      <c r="CJY226" s="20"/>
      <c r="CJZ226" s="18"/>
      <c r="CKA226" s="19"/>
      <c r="CKB226" s="28"/>
      <c r="CKC226" s="32"/>
      <c r="CKD226" s="20"/>
      <c r="CKE226" s="18"/>
      <c r="CKF226" s="19"/>
      <c r="CKG226" s="28"/>
      <c r="CKH226" s="32"/>
      <c r="CKI226" s="20"/>
      <c r="CKJ226" s="18"/>
      <c r="CKK226" s="19"/>
      <c r="CKL226" s="28"/>
      <c r="CKM226" s="32"/>
      <c r="CKN226" s="20"/>
      <c r="CKO226" s="18"/>
      <c r="CKP226" s="19"/>
      <c r="CKQ226" s="28"/>
      <c r="CKR226" s="32"/>
      <c r="CKS226" s="20"/>
      <c r="CKT226" s="18"/>
      <c r="CKU226" s="19"/>
      <c r="CKV226" s="28"/>
      <c r="CKW226" s="32"/>
      <c r="CKX226" s="20"/>
      <c r="CKY226" s="18"/>
      <c r="CKZ226" s="19"/>
      <c r="CLA226" s="28"/>
      <c r="CLB226" s="32"/>
      <c r="CLC226" s="20"/>
      <c r="CLD226" s="18"/>
      <c r="CLE226" s="19"/>
      <c r="CLF226" s="28"/>
      <c r="CLG226" s="32"/>
      <c r="CLH226" s="20"/>
      <c r="CLI226" s="18"/>
      <c r="CLJ226" s="19"/>
      <c r="CLK226" s="28"/>
      <c r="CLL226" s="32"/>
      <c r="CLM226" s="20"/>
      <c r="CLN226" s="18"/>
      <c r="CLO226" s="19"/>
      <c r="CLP226" s="28"/>
      <c r="CLQ226" s="32"/>
      <c r="CLR226" s="20"/>
      <c r="CLS226" s="18"/>
      <c r="CLT226" s="19"/>
      <c r="CLU226" s="28"/>
      <c r="CLV226" s="32"/>
      <c r="CLW226" s="20"/>
      <c r="CLX226" s="18"/>
      <c r="CLY226" s="19"/>
      <c r="CLZ226" s="28"/>
      <c r="CMA226" s="32"/>
      <c r="CMB226" s="20"/>
      <c r="CMC226" s="18"/>
      <c r="CMD226" s="19"/>
      <c r="CME226" s="28"/>
      <c r="CMF226" s="32"/>
      <c r="CMG226" s="20"/>
      <c r="CMH226" s="18"/>
      <c r="CMI226" s="19"/>
      <c r="CMJ226" s="28"/>
      <c r="CMK226" s="32"/>
      <c r="CML226" s="20"/>
      <c r="CMM226" s="18"/>
      <c r="CMN226" s="19"/>
      <c r="CMO226" s="28"/>
      <c r="CMP226" s="32"/>
      <c r="CMQ226" s="20"/>
      <c r="CMR226" s="18"/>
      <c r="CMS226" s="19"/>
      <c r="CMT226" s="28"/>
      <c r="CMU226" s="32"/>
      <c r="CMV226" s="20"/>
      <c r="CMW226" s="18"/>
      <c r="CMX226" s="19"/>
      <c r="CMY226" s="28"/>
      <c r="CMZ226" s="32"/>
      <c r="CNA226" s="20"/>
      <c r="CNB226" s="18"/>
      <c r="CNC226" s="19"/>
      <c r="CND226" s="28"/>
      <c r="CNE226" s="32"/>
      <c r="CNF226" s="20"/>
      <c r="CNG226" s="18"/>
      <c r="CNH226" s="19"/>
      <c r="CNI226" s="28"/>
      <c r="CNJ226" s="32"/>
      <c r="CNK226" s="20"/>
      <c r="CNL226" s="18"/>
      <c r="CNM226" s="19"/>
      <c r="CNN226" s="28"/>
      <c r="CNO226" s="32"/>
      <c r="CNP226" s="20"/>
      <c r="CNQ226" s="18"/>
      <c r="CNR226" s="19"/>
      <c r="CNS226" s="28"/>
      <c r="CNT226" s="32"/>
      <c r="CNU226" s="20"/>
      <c r="CNV226" s="18"/>
      <c r="CNW226" s="19"/>
      <c r="CNX226" s="28"/>
      <c r="CNY226" s="32"/>
      <c r="CNZ226" s="20"/>
      <c r="COA226" s="18"/>
      <c r="COB226" s="19"/>
      <c r="COC226" s="28"/>
      <c r="COD226" s="32"/>
      <c r="COE226" s="20"/>
      <c r="COF226" s="18"/>
      <c r="COG226" s="19"/>
      <c r="COH226" s="28"/>
      <c r="COI226" s="32"/>
      <c r="COJ226" s="20"/>
      <c r="COK226" s="18"/>
      <c r="COL226" s="19"/>
      <c r="COM226" s="28"/>
      <c r="CON226" s="32"/>
      <c r="COO226" s="20"/>
      <c r="COP226" s="18"/>
      <c r="COQ226" s="19"/>
      <c r="COR226" s="28"/>
      <c r="COS226" s="32"/>
      <c r="COT226" s="20"/>
      <c r="COU226" s="18"/>
      <c r="COV226" s="19"/>
      <c r="COW226" s="28"/>
      <c r="COX226" s="32"/>
      <c r="COY226" s="20"/>
      <c r="COZ226" s="18"/>
      <c r="CPA226" s="19"/>
      <c r="CPB226" s="28"/>
      <c r="CPC226" s="32"/>
      <c r="CPD226" s="20"/>
      <c r="CPE226" s="18"/>
      <c r="CPF226" s="19"/>
      <c r="CPG226" s="28"/>
      <c r="CPH226" s="32"/>
      <c r="CPI226" s="20"/>
      <c r="CPJ226" s="18"/>
      <c r="CPK226" s="19"/>
      <c r="CPL226" s="28"/>
      <c r="CPM226" s="32"/>
      <c r="CPN226" s="20"/>
      <c r="CPO226" s="18"/>
      <c r="CPP226" s="19"/>
      <c r="CPQ226" s="28"/>
      <c r="CPR226" s="32"/>
      <c r="CPS226" s="20"/>
      <c r="CPT226" s="18"/>
      <c r="CPU226" s="19"/>
      <c r="CPV226" s="28"/>
      <c r="CPW226" s="32"/>
      <c r="CPX226" s="20"/>
      <c r="CPY226" s="18"/>
      <c r="CPZ226" s="19"/>
      <c r="CQA226" s="28"/>
      <c r="CQB226" s="32"/>
      <c r="CQC226" s="20"/>
      <c r="CQD226" s="18"/>
      <c r="CQE226" s="19"/>
      <c r="CQF226" s="28"/>
      <c r="CQG226" s="32"/>
      <c r="CQH226" s="20"/>
      <c r="CQI226" s="18"/>
      <c r="CQJ226" s="19"/>
      <c r="CQK226" s="28"/>
      <c r="CQL226" s="32"/>
      <c r="CQM226" s="20"/>
      <c r="CQN226" s="18"/>
      <c r="CQO226" s="19"/>
      <c r="CQP226" s="28"/>
      <c r="CQQ226" s="32"/>
      <c r="CQR226" s="20"/>
      <c r="CQS226" s="18"/>
      <c r="CQT226" s="19"/>
      <c r="CQU226" s="28"/>
      <c r="CQV226" s="32"/>
      <c r="CQW226" s="20"/>
      <c r="CQX226" s="18"/>
      <c r="CQY226" s="19"/>
      <c r="CQZ226" s="28"/>
      <c r="CRA226" s="32"/>
      <c r="CRB226" s="20"/>
      <c r="CRC226" s="18"/>
      <c r="CRD226" s="19"/>
      <c r="CRE226" s="28"/>
      <c r="CRF226" s="32"/>
      <c r="CRG226" s="20"/>
      <c r="CRH226" s="18"/>
      <c r="CRI226" s="19"/>
      <c r="CRJ226" s="28"/>
      <c r="CRK226" s="32"/>
      <c r="CRL226" s="20"/>
      <c r="CRM226" s="18"/>
      <c r="CRN226" s="19"/>
      <c r="CRO226" s="28"/>
      <c r="CRP226" s="32"/>
      <c r="CRQ226" s="20"/>
      <c r="CRR226" s="18"/>
      <c r="CRS226" s="19"/>
      <c r="CRT226" s="28"/>
      <c r="CRU226" s="32"/>
      <c r="CRV226" s="20"/>
      <c r="CRW226" s="18"/>
      <c r="CRX226" s="19"/>
      <c r="CRY226" s="28"/>
      <c r="CRZ226" s="32"/>
      <c r="CSA226" s="20"/>
      <c r="CSB226" s="18"/>
      <c r="CSC226" s="19"/>
      <c r="CSD226" s="28"/>
      <c r="CSE226" s="32"/>
      <c r="CSF226" s="20"/>
      <c r="CSG226" s="18"/>
      <c r="CSH226" s="19"/>
      <c r="CSI226" s="28"/>
      <c r="CSJ226" s="32"/>
      <c r="CSK226" s="20"/>
      <c r="CSL226" s="18"/>
      <c r="CSM226" s="19"/>
      <c r="CSN226" s="28"/>
      <c r="CSO226" s="32"/>
      <c r="CSP226" s="20"/>
      <c r="CSQ226" s="18"/>
      <c r="CSR226" s="19"/>
      <c r="CSS226" s="28"/>
      <c r="CST226" s="32"/>
      <c r="CSU226" s="20"/>
      <c r="CSV226" s="18"/>
      <c r="CSW226" s="19"/>
      <c r="CSX226" s="28"/>
      <c r="CSY226" s="32"/>
      <c r="CSZ226" s="20"/>
      <c r="CTA226" s="18"/>
      <c r="CTB226" s="19"/>
      <c r="CTC226" s="28"/>
      <c r="CTD226" s="32"/>
      <c r="CTE226" s="20"/>
      <c r="CTF226" s="18"/>
      <c r="CTG226" s="19"/>
      <c r="CTH226" s="28"/>
      <c r="CTI226" s="32"/>
      <c r="CTJ226" s="20"/>
      <c r="CTK226" s="18"/>
      <c r="CTL226" s="19"/>
      <c r="CTM226" s="28"/>
      <c r="CTN226" s="32"/>
      <c r="CTO226" s="20"/>
      <c r="CTP226" s="18"/>
      <c r="CTQ226" s="19"/>
      <c r="CTR226" s="28"/>
      <c r="CTS226" s="32"/>
      <c r="CTT226" s="20"/>
      <c r="CTU226" s="18"/>
      <c r="CTV226" s="19"/>
      <c r="CTW226" s="28"/>
      <c r="CTX226" s="32"/>
      <c r="CTY226" s="20"/>
      <c r="CTZ226" s="18"/>
      <c r="CUA226" s="19"/>
      <c r="CUB226" s="28"/>
      <c r="CUC226" s="32"/>
      <c r="CUD226" s="20"/>
      <c r="CUE226" s="18"/>
      <c r="CUF226" s="19"/>
      <c r="CUG226" s="28"/>
      <c r="CUH226" s="32"/>
      <c r="CUI226" s="20"/>
      <c r="CUJ226" s="18"/>
      <c r="CUK226" s="19"/>
      <c r="CUL226" s="28"/>
      <c r="CUM226" s="32"/>
      <c r="CUN226" s="20"/>
      <c r="CUO226" s="18"/>
      <c r="CUP226" s="19"/>
      <c r="CUQ226" s="28"/>
      <c r="CUR226" s="32"/>
      <c r="CUS226" s="20"/>
      <c r="CUT226" s="18"/>
      <c r="CUU226" s="19"/>
      <c r="CUV226" s="28"/>
      <c r="CUW226" s="32"/>
      <c r="CUX226" s="20"/>
      <c r="CUY226" s="18"/>
      <c r="CUZ226" s="19"/>
      <c r="CVA226" s="28"/>
      <c r="CVB226" s="32"/>
      <c r="CVC226" s="20"/>
      <c r="CVD226" s="18"/>
      <c r="CVE226" s="19"/>
      <c r="CVF226" s="28"/>
      <c r="CVG226" s="32"/>
      <c r="CVH226" s="20"/>
      <c r="CVI226" s="18"/>
      <c r="CVJ226" s="19"/>
      <c r="CVK226" s="28"/>
      <c r="CVL226" s="32"/>
      <c r="CVM226" s="20"/>
      <c r="CVN226" s="18"/>
      <c r="CVO226" s="19"/>
      <c r="CVP226" s="28"/>
      <c r="CVQ226" s="32"/>
      <c r="CVR226" s="20"/>
      <c r="CVS226" s="18"/>
      <c r="CVT226" s="19"/>
      <c r="CVU226" s="28"/>
      <c r="CVV226" s="32"/>
      <c r="CVW226" s="20"/>
      <c r="CVX226" s="18"/>
      <c r="CVY226" s="19"/>
      <c r="CVZ226" s="28"/>
      <c r="CWA226" s="32"/>
      <c r="CWB226" s="20"/>
      <c r="CWC226" s="18"/>
      <c r="CWD226" s="19"/>
      <c r="CWE226" s="28"/>
      <c r="CWF226" s="32"/>
      <c r="CWG226" s="20"/>
      <c r="CWH226" s="18"/>
      <c r="CWI226" s="19"/>
      <c r="CWJ226" s="28"/>
      <c r="CWK226" s="32"/>
      <c r="CWL226" s="20"/>
      <c r="CWM226" s="18"/>
      <c r="CWN226" s="19"/>
      <c r="CWO226" s="28"/>
      <c r="CWP226" s="32"/>
      <c r="CWQ226" s="20"/>
      <c r="CWR226" s="18"/>
      <c r="CWS226" s="19"/>
      <c r="CWT226" s="28"/>
      <c r="CWU226" s="32"/>
      <c r="CWV226" s="20"/>
      <c r="CWW226" s="18"/>
      <c r="CWX226" s="19"/>
      <c r="CWY226" s="28"/>
      <c r="CWZ226" s="32"/>
      <c r="CXA226" s="20"/>
      <c r="CXB226" s="18"/>
      <c r="CXC226" s="19"/>
      <c r="CXD226" s="28"/>
      <c r="CXE226" s="32"/>
      <c r="CXF226" s="20"/>
      <c r="CXG226" s="18"/>
      <c r="CXH226" s="19"/>
      <c r="CXI226" s="28"/>
      <c r="CXJ226" s="32"/>
      <c r="CXK226" s="20"/>
      <c r="CXL226" s="18"/>
      <c r="CXM226" s="19"/>
      <c r="CXN226" s="28"/>
      <c r="CXO226" s="32"/>
      <c r="CXP226" s="20"/>
      <c r="CXQ226" s="18"/>
      <c r="CXR226" s="19"/>
      <c r="CXS226" s="28"/>
      <c r="CXT226" s="32"/>
      <c r="CXU226" s="20"/>
      <c r="CXV226" s="18"/>
      <c r="CXW226" s="19"/>
      <c r="CXX226" s="28"/>
      <c r="CXY226" s="32"/>
      <c r="CXZ226" s="20"/>
      <c r="CYA226" s="18"/>
      <c r="CYB226" s="19"/>
      <c r="CYC226" s="28"/>
      <c r="CYD226" s="32"/>
      <c r="CYE226" s="20"/>
      <c r="CYF226" s="18"/>
      <c r="CYG226" s="19"/>
      <c r="CYH226" s="28"/>
      <c r="CYI226" s="32"/>
      <c r="CYJ226" s="20"/>
      <c r="CYK226" s="18"/>
      <c r="CYL226" s="19"/>
      <c r="CYM226" s="28"/>
      <c r="CYN226" s="32"/>
      <c r="CYO226" s="20"/>
      <c r="CYP226" s="18"/>
      <c r="CYQ226" s="19"/>
      <c r="CYR226" s="28"/>
      <c r="CYS226" s="32"/>
      <c r="CYT226" s="20"/>
      <c r="CYU226" s="18"/>
      <c r="CYV226" s="19"/>
      <c r="CYW226" s="28"/>
      <c r="CYX226" s="32"/>
      <c r="CYY226" s="20"/>
      <c r="CYZ226" s="18"/>
      <c r="CZA226" s="19"/>
      <c r="CZB226" s="28"/>
      <c r="CZC226" s="32"/>
      <c r="CZD226" s="20"/>
      <c r="CZE226" s="18"/>
      <c r="CZF226" s="19"/>
      <c r="CZG226" s="28"/>
      <c r="CZH226" s="32"/>
      <c r="CZI226" s="20"/>
      <c r="CZJ226" s="18"/>
      <c r="CZK226" s="19"/>
      <c r="CZL226" s="28"/>
      <c r="CZM226" s="32"/>
      <c r="CZN226" s="20"/>
      <c r="CZO226" s="18"/>
      <c r="CZP226" s="19"/>
      <c r="CZQ226" s="28"/>
      <c r="CZR226" s="32"/>
      <c r="CZS226" s="20"/>
      <c r="CZT226" s="18"/>
      <c r="CZU226" s="19"/>
      <c r="CZV226" s="28"/>
      <c r="CZW226" s="32"/>
      <c r="CZX226" s="20"/>
      <c r="CZY226" s="18"/>
      <c r="CZZ226" s="19"/>
      <c r="DAA226" s="28"/>
      <c r="DAB226" s="32"/>
      <c r="DAC226" s="20"/>
      <c r="DAD226" s="18"/>
      <c r="DAE226" s="19"/>
      <c r="DAF226" s="28"/>
      <c r="DAG226" s="32"/>
      <c r="DAH226" s="20"/>
      <c r="DAI226" s="18"/>
      <c r="DAJ226" s="19"/>
      <c r="DAK226" s="28"/>
      <c r="DAL226" s="32"/>
      <c r="DAM226" s="20"/>
      <c r="DAN226" s="18"/>
      <c r="DAO226" s="19"/>
      <c r="DAP226" s="28"/>
      <c r="DAQ226" s="32"/>
      <c r="DAR226" s="20"/>
      <c r="DAS226" s="18"/>
      <c r="DAT226" s="19"/>
      <c r="DAU226" s="28"/>
      <c r="DAV226" s="32"/>
      <c r="DAW226" s="20"/>
      <c r="DAX226" s="18"/>
      <c r="DAY226" s="19"/>
      <c r="DAZ226" s="28"/>
      <c r="DBA226" s="32"/>
      <c r="DBB226" s="20"/>
      <c r="DBC226" s="18"/>
      <c r="DBD226" s="19"/>
      <c r="DBE226" s="28"/>
      <c r="DBF226" s="32"/>
      <c r="DBG226" s="20"/>
      <c r="DBH226" s="18"/>
      <c r="DBI226" s="19"/>
      <c r="DBJ226" s="28"/>
      <c r="DBK226" s="32"/>
      <c r="DBL226" s="20"/>
      <c r="DBM226" s="18"/>
      <c r="DBN226" s="19"/>
      <c r="DBO226" s="28"/>
      <c r="DBP226" s="32"/>
      <c r="DBQ226" s="20"/>
      <c r="DBR226" s="18"/>
      <c r="DBS226" s="19"/>
      <c r="DBT226" s="28"/>
      <c r="DBU226" s="32"/>
      <c r="DBV226" s="20"/>
      <c r="DBW226" s="18"/>
      <c r="DBX226" s="19"/>
      <c r="DBY226" s="28"/>
      <c r="DBZ226" s="32"/>
      <c r="DCA226" s="20"/>
      <c r="DCB226" s="18"/>
      <c r="DCC226" s="19"/>
      <c r="DCD226" s="28"/>
      <c r="DCE226" s="32"/>
      <c r="DCF226" s="20"/>
      <c r="DCG226" s="18"/>
      <c r="DCH226" s="19"/>
      <c r="DCI226" s="28"/>
      <c r="DCJ226" s="32"/>
      <c r="DCK226" s="20"/>
      <c r="DCL226" s="18"/>
      <c r="DCM226" s="19"/>
      <c r="DCN226" s="28"/>
      <c r="DCO226" s="32"/>
      <c r="DCP226" s="20"/>
      <c r="DCQ226" s="18"/>
      <c r="DCR226" s="19"/>
      <c r="DCS226" s="28"/>
      <c r="DCT226" s="32"/>
      <c r="DCU226" s="20"/>
      <c r="DCV226" s="18"/>
      <c r="DCW226" s="19"/>
      <c r="DCX226" s="28"/>
      <c r="DCY226" s="32"/>
      <c r="DCZ226" s="20"/>
      <c r="DDA226" s="18"/>
      <c r="DDB226" s="19"/>
      <c r="DDC226" s="28"/>
      <c r="DDD226" s="32"/>
      <c r="DDE226" s="20"/>
      <c r="DDF226" s="18"/>
      <c r="DDG226" s="19"/>
      <c r="DDH226" s="28"/>
      <c r="DDI226" s="32"/>
      <c r="DDJ226" s="20"/>
      <c r="DDK226" s="18"/>
      <c r="DDL226" s="19"/>
      <c r="DDM226" s="28"/>
      <c r="DDN226" s="32"/>
      <c r="DDO226" s="20"/>
      <c r="DDP226" s="18"/>
      <c r="DDQ226" s="19"/>
      <c r="DDR226" s="28"/>
      <c r="DDS226" s="32"/>
      <c r="DDT226" s="20"/>
      <c r="DDU226" s="18"/>
      <c r="DDV226" s="19"/>
      <c r="DDW226" s="28"/>
      <c r="DDX226" s="32"/>
      <c r="DDY226" s="20"/>
      <c r="DDZ226" s="18"/>
      <c r="DEA226" s="19"/>
      <c r="DEB226" s="28"/>
      <c r="DEC226" s="32"/>
      <c r="DED226" s="20"/>
      <c r="DEE226" s="18"/>
      <c r="DEF226" s="19"/>
      <c r="DEG226" s="28"/>
      <c r="DEH226" s="32"/>
      <c r="DEI226" s="20"/>
      <c r="DEJ226" s="18"/>
      <c r="DEK226" s="19"/>
      <c r="DEL226" s="28"/>
      <c r="DEM226" s="32"/>
      <c r="DEN226" s="20"/>
      <c r="DEO226" s="18"/>
      <c r="DEP226" s="19"/>
      <c r="DEQ226" s="28"/>
      <c r="DER226" s="32"/>
      <c r="DES226" s="20"/>
      <c r="DET226" s="18"/>
      <c r="DEU226" s="19"/>
      <c r="DEV226" s="28"/>
      <c r="DEW226" s="32"/>
      <c r="DEX226" s="20"/>
      <c r="DEY226" s="18"/>
      <c r="DEZ226" s="19"/>
      <c r="DFA226" s="28"/>
      <c r="DFB226" s="32"/>
      <c r="DFC226" s="20"/>
      <c r="DFD226" s="18"/>
      <c r="DFE226" s="19"/>
      <c r="DFF226" s="28"/>
      <c r="DFG226" s="32"/>
      <c r="DFH226" s="20"/>
      <c r="DFI226" s="18"/>
      <c r="DFJ226" s="19"/>
      <c r="DFK226" s="28"/>
      <c r="DFL226" s="32"/>
      <c r="DFM226" s="20"/>
      <c r="DFN226" s="18"/>
      <c r="DFO226" s="19"/>
      <c r="DFP226" s="28"/>
      <c r="DFQ226" s="32"/>
      <c r="DFR226" s="20"/>
      <c r="DFS226" s="18"/>
      <c r="DFT226" s="19"/>
      <c r="DFU226" s="28"/>
      <c r="DFV226" s="32"/>
      <c r="DFW226" s="20"/>
      <c r="DFX226" s="18"/>
      <c r="DFY226" s="19"/>
      <c r="DFZ226" s="28"/>
      <c r="DGA226" s="32"/>
      <c r="DGB226" s="20"/>
      <c r="DGC226" s="18"/>
      <c r="DGD226" s="19"/>
      <c r="DGE226" s="28"/>
      <c r="DGF226" s="32"/>
      <c r="DGG226" s="20"/>
      <c r="DGH226" s="18"/>
      <c r="DGI226" s="19"/>
      <c r="DGJ226" s="28"/>
      <c r="DGK226" s="32"/>
      <c r="DGL226" s="20"/>
      <c r="DGM226" s="18"/>
      <c r="DGN226" s="19"/>
      <c r="DGO226" s="28"/>
      <c r="DGP226" s="32"/>
      <c r="DGQ226" s="20"/>
      <c r="DGR226" s="18"/>
      <c r="DGS226" s="19"/>
      <c r="DGT226" s="28"/>
      <c r="DGU226" s="32"/>
      <c r="DGV226" s="20"/>
      <c r="DGW226" s="18"/>
      <c r="DGX226" s="19"/>
      <c r="DGY226" s="28"/>
      <c r="DGZ226" s="32"/>
      <c r="DHA226" s="20"/>
      <c r="DHB226" s="18"/>
      <c r="DHC226" s="19"/>
      <c r="DHD226" s="28"/>
      <c r="DHE226" s="32"/>
      <c r="DHF226" s="20"/>
      <c r="DHG226" s="18"/>
      <c r="DHH226" s="19"/>
      <c r="DHI226" s="28"/>
      <c r="DHJ226" s="32"/>
      <c r="DHK226" s="20"/>
      <c r="DHL226" s="18"/>
      <c r="DHM226" s="19"/>
      <c r="DHN226" s="28"/>
      <c r="DHO226" s="32"/>
      <c r="DHP226" s="20"/>
      <c r="DHQ226" s="18"/>
      <c r="DHR226" s="19"/>
      <c r="DHS226" s="28"/>
      <c r="DHT226" s="32"/>
      <c r="DHU226" s="20"/>
      <c r="DHV226" s="18"/>
      <c r="DHW226" s="19"/>
      <c r="DHX226" s="28"/>
      <c r="DHY226" s="32"/>
      <c r="DHZ226" s="20"/>
      <c r="DIA226" s="18"/>
      <c r="DIB226" s="19"/>
      <c r="DIC226" s="28"/>
      <c r="DID226" s="32"/>
      <c r="DIE226" s="20"/>
      <c r="DIF226" s="18"/>
      <c r="DIG226" s="19"/>
      <c r="DIH226" s="28"/>
      <c r="DII226" s="32"/>
      <c r="DIJ226" s="20"/>
      <c r="DIK226" s="18"/>
      <c r="DIL226" s="19"/>
      <c r="DIM226" s="28"/>
      <c r="DIN226" s="32"/>
      <c r="DIO226" s="20"/>
      <c r="DIP226" s="18"/>
      <c r="DIQ226" s="19"/>
      <c r="DIR226" s="28"/>
      <c r="DIS226" s="32"/>
      <c r="DIT226" s="20"/>
      <c r="DIU226" s="18"/>
      <c r="DIV226" s="19"/>
      <c r="DIW226" s="28"/>
      <c r="DIX226" s="32"/>
      <c r="DIY226" s="20"/>
      <c r="DIZ226" s="18"/>
      <c r="DJA226" s="19"/>
      <c r="DJB226" s="28"/>
      <c r="DJC226" s="32"/>
      <c r="DJD226" s="20"/>
      <c r="DJE226" s="18"/>
      <c r="DJF226" s="19"/>
      <c r="DJG226" s="28"/>
      <c r="DJH226" s="32"/>
      <c r="DJI226" s="20"/>
      <c r="DJJ226" s="18"/>
      <c r="DJK226" s="19"/>
      <c r="DJL226" s="28"/>
      <c r="DJM226" s="32"/>
      <c r="DJN226" s="20"/>
      <c r="DJO226" s="18"/>
      <c r="DJP226" s="19"/>
      <c r="DJQ226" s="28"/>
      <c r="DJR226" s="32"/>
      <c r="DJS226" s="20"/>
      <c r="DJT226" s="18"/>
      <c r="DJU226" s="19"/>
      <c r="DJV226" s="28"/>
      <c r="DJW226" s="32"/>
      <c r="DJX226" s="20"/>
      <c r="DJY226" s="18"/>
      <c r="DJZ226" s="19"/>
      <c r="DKA226" s="28"/>
      <c r="DKB226" s="32"/>
      <c r="DKC226" s="20"/>
      <c r="DKD226" s="18"/>
      <c r="DKE226" s="19"/>
      <c r="DKF226" s="28"/>
      <c r="DKG226" s="32"/>
      <c r="DKH226" s="20"/>
      <c r="DKI226" s="18"/>
      <c r="DKJ226" s="19"/>
      <c r="DKK226" s="28"/>
      <c r="DKL226" s="32"/>
      <c r="DKM226" s="20"/>
      <c r="DKN226" s="18"/>
      <c r="DKO226" s="19"/>
      <c r="DKP226" s="28"/>
      <c r="DKQ226" s="32"/>
      <c r="DKR226" s="20"/>
      <c r="DKS226" s="18"/>
      <c r="DKT226" s="19"/>
      <c r="DKU226" s="28"/>
      <c r="DKV226" s="32"/>
      <c r="DKW226" s="20"/>
      <c r="DKX226" s="18"/>
      <c r="DKY226" s="19"/>
      <c r="DKZ226" s="28"/>
      <c r="DLA226" s="32"/>
      <c r="DLB226" s="20"/>
      <c r="DLC226" s="18"/>
      <c r="DLD226" s="19"/>
      <c r="DLE226" s="28"/>
      <c r="DLF226" s="32"/>
      <c r="DLG226" s="20"/>
      <c r="DLH226" s="18"/>
      <c r="DLI226" s="19"/>
      <c r="DLJ226" s="28"/>
      <c r="DLK226" s="32"/>
      <c r="DLL226" s="20"/>
      <c r="DLM226" s="18"/>
      <c r="DLN226" s="19"/>
      <c r="DLO226" s="28"/>
      <c r="DLP226" s="32"/>
      <c r="DLQ226" s="20"/>
      <c r="DLR226" s="18"/>
      <c r="DLS226" s="19"/>
      <c r="DLT226" s="28"/>
      <c r="DLU226" s="32"/>
      <c r="DLV226" s="20"/>
      <c r="DLW226" s="18"/>
      <c r="DLX226" s="19"/>
      <c r="DLY226" s="28"/>
      <c r="DLZ226" s="32"/>
      <c r="DMA226" s="20"/>
      <c r="DMB226" s="18"/>
      <c r="DMC226" s="19"/>
      <c r="DMD226" s="28"/>
      <c r="DME226" s="32"/>
      <c r="DMF226" s="20"/>
      <c r="DMG226" s="18"/>
      <c r="DMH226" s="19"/>
      <c r="DMI226" s="28"/>
      <c r="DMJ226" s="32"/>
      <c r="DMK226" s="20"/>
      <c r="DML226" s="18"/>
      <c r="DMM226" s="19"/>
      <c r="DMN226" s="28"/>
      <c r="DMO226" s="32"/>
      <c r="DMP226" s="20"/>
      <c r="DMQ226" s="18"/>
      <c r="DMR226" s="19"/>
      <c r="DMS226" s="28"/>
      <c r="DMT226" s="32"/>
      <c r="DMU226" s="20"/>
      <c r="DMV226" s="18"/>
      <c r="DMW226" s="19"/>
      <c r="DMX226" s="28"/>
      <c r="DMY226" s="32"/>
      <c r="DMZ226" s="20"/>
      <c r="DNA226" s="18"/>
      <c r="DNB226" s="19"/>
      <c r="DNC226" s="28"/>
      <c r="DND226" s="32"/>
      <c r="DNE226" s="20"/>
      <c r="DNF226" s="18"/>
      <c r="DNG226" s="19"/>
      <c r="DNH226" s="28"/>
      <c r="DNI226" s="32"/>
      <c r="DNJ226" s="20"/>
      <c r="DNK226" s="18"/>
      <c r="DNL226" s="19"/>
      <c r="DNM226" s="28"/>
      <c r="DNN226" s="32"/>
      <c r="DNO226" s="20"/>
      <c r="DNP226" s="18"/>
      <c r="DNQ226" s="19"/>
      <c r="DNR226" s="28"/>
      <c r="DNS226" s="32"/>
      <c r="DNT226" s="20"/>
      <c r="DNU226" s="18"/>
      <c r="DNV226" s="19"/>
      <c r="DNW226" s="28"/>
      <c r="DNX226" s="32"/>
      <c r="DNY226" s="20"/>
      <c r="DNZ226" s="18"/>
      <c r="DOA226" s="19"/>
      <c r="DOB226" s="28"/>
      <c r="DOC226" s="32"/>
      <c r="DOD226" s="20"/>
      <c r="DOE226" s="18"/>
      <c r="DOF226" s="19"/>
      <c r="DOG226" s="28"/>
      <c r="DOH226" s="32"/>
      <c r="DOI226" s="20"/>
      <c r="DOJ226" s="18"/>
      <c r="DOK226" s="19"/>
      <c r="DOL226" s="28"/>
      <c r="DOM226" s="32"/>
      <c r="DON226" s="20"/>
      <c r="DOO226" s="18"/>
      <c r="DOP226" s="19"/>
      <c r="DOQ226" s="28"/>
      <c r="DOR226" s="32"/>
      <c r="DOS226" s="20"/>
      <c r="DOT226" s="18"/>
      <c r="DOU226" s="19"/>
      <c r="DOV226" s="28"/>
      <c r="DOW226" s="32"/>
      <c r="DOX226" s="20"/>
      <c r="DOY226" s="18"/>
      <c r="DOZ226" s="19"/>
      <c r="DPA226" s="28"/>
      <c r="DPB226" s="32"/>
      <c r="DPC226" s="20"/>
      <c r="DPD226" s="18"/>
      <c r="DPE226" s="19"/>
      <c r="DPF226" s="28"/>
      <c r="DPG226" s="32"/>
      <c r="DPH226" s="20"/>
      <c r="DPI226" s="18"/>
      <c r="DPJ226" s="19"/>
      <c r="DPK226" s="28"/>
      <c r="DPL226" s="32"/>
      <c r="DPM226" s="20"/>
      <c r="DPN226" s="18"/>
      <c r="DPO226" s="19"/>
      <c r="DPP226" s="28"/>
      <c r="DPQ226" s="32"/>
      <c r="DPR226" s="20"/>
      <c r="DPS226" s="18"/>
      <c r="DPT226" s="19"/>
      <c r="DPU226" s="28"/>
      <c r="DPV226" s="32"/>
      <c r="DPW226" s="20"/>
      <c r="DPX226" s="18"/>
      <c r="DPY226" s="19"/>
      <c r="DPZ226" s="28"/>
      <c r="DQA226" s="32"/>
      <c r="DQB226" s="20"/>
      <c r="DQC226" s="18"/>
      <c r="DQD226" s="19"/>
      <c r="DQE226" s="28"/>
      <c r="DQF226" s="32"/>
      <c r="DQG226" s="20"/>
      <c r="DQH226" s="18"/>
      <c r="DQI226" s="19"/>
      <c r="DQJ226" s="28"/>
      <c r="DQK226" s="32"/>
      <c r="DQL226" s="20"/>
      <c r="DQM226" s="18"/>
      <c r="DQN226" s="19"/>
      <c r="DQO226" s="28"/>
      <c r="DQP226" s="32"/>
      <c r="DQQ226" s="20"/>
      <c r="DQR226" s="18"/>
      <c r="DQS226" s="19"/>
      <c r="DQT226" s="28"/>
      <c r="DQU226" s="32"/>
      <c r="DQV226" s="20"/>
      <c r="DQW226" s="18"/>
      <c r="DQX226" s="19"/>
      <c r="DQY226" s="28"/>
      <c r="DQZ226" s="32"/>
      <c r="DRA226" s="20"/>
      <c r="DRB226" s="18"/>
      <c r="DRC226" s="19"/>
      <c r="DRD226" s="28"/>
      <c r="DRE226" s="32"/>
      <c r="DRF226" s="20"/>
      <c r="DRG226" s="18"/>
      <c r="DRH226" s="19"/>
      <c r="DRI226" s="28"/>
      <c r="DRJ226" s="32"/>
      <c r="DRK226" s="20"/>
      <c r="DRL226" s="18"/>
      <c r="DRM226" s="19"/>
      <c r="DRN226" s="28"/>
      <c r="DRO226" s="32"/>
      <c r="DRP226" s="20"/>
      <c r="DRQ226" s="18"/>
      <c r="DRR226" s="19"/>
      <c r="DRS226" s="28"/>
      <c r="DRT226" s="32"/>
      <c r="DRU226" s="20"/>
      <c r="DRV226" s="18"/>
      <c r="DRW226" s="19"/>
      <c r="DRX226" s="28"/>
      <c r="DRY226" s="32"/>
      <c r="DRZ226" s="20"/>
      <c r="DSA226" s="18"/>
      <c r="DSB226" s="19"/>
      <c r="DSC226" s="28"/>
      <c r="DSD226" s="32"/>
      <c r="DSE226" s="20"/>
      <c r="DSF226" s="18"/>
      <c r="DSG226" s="19"/>
      <c r="DSH226" s="28"/>
      <c r="DSI226" s="32"/>
      <c r="DSJ226" s="20"/>
      <c r="DSK226" s="18"/>
      <c r="DSL226" s="19"/>
      <c r="DSM226" s="28"/>
      <c r="DSN226" s="32"/>
      <c r="DSO226" s="20"/>
      <c r="DSP226" s="18"/>
      <c r="DSQ226" s="19"/>
      <c r="DSR226" s="28"/>
      <c r="DSS226" s="32"/>
      <c r="DST226" s="20"/>
      <c r="DSU226" s="18"/>
      <c r="DSV226" s="19"/>
      <c r="DSW226" s="28"/>
      <c r="DSX226" s="32"/>
      <c r="DSY226" s="20"/>
      <c r="DSZ226" s="18"/>
      <c r="DTA226" s="19"/>
      <c r="DTB226" s="28"/>
      <c r="DTC226" s="32"/>
      <c r="DTD226" s="20"/>
      <c r="DTE226" s="18"/>
      <c r="DTF226" s="19"/>
      <c r="DTG226" s="28"/>
      <c r="DTH226" s="32"/>
      <c r="DTI226" s="20"/>
      <c r="DTJ226" s="18"/>
      <c r="DTK226" s="19"/>
      <c r="DTL226" s="28"/>
      <c r="DTM226" s="32"/>
      <c r="DTN226" s="20"/>
      <c r="DTO226" s="18"/>
      <c r="DTP226" s="19"/>
      <c r="DTQ226" s="28"/>
      <c r="DTR226" s="32"/>
      <c r="DTS226" s="20"/>
      <c r="DTT226" s="18"/>
      <c r="DTU226" s="19"/>
      <c r="DTV226" s="28"/>
      <c r="DTW226" s="32"/>
      <c r="DTX226" s="20"/>
      <c r="DTY226" s="18"/>
      <c r="DTZ226" s="19"/>
      <c r="DUA226" s="28"/>
      <c r="DUB226" s="32"/>
      <c r="DUC226" s="20"/>
      <c r="DUD226" s="18"/>
      <c r="DUE226" s="19"/>
      <c r="DUF226" s="28"/>
      <c r="DUG226" s="32"/>
      <c r="DUH226" s="20"/>
      <c r="DUI226" s="18"/>
      <c r="DUJ226" s="19"/>
      <c r="DUK226" s="28"/>
      <c r="DUL226" s="32"/>
      <c r="DUM226" s="20"/>
      <c r="DUN226" s="18"/>
      <c r="DUO226" s="19"/>
      <c r="DUP226" s="28"/>
      <c r="DUQ226" s="32"/>
      <c r="DUR226" s="20"/>
      <c r="DUS226" s="18"/>
      <c r="DUT226" s="19"/>
      <c r="DUU226" s="28"/>
      <c r="DUV226" s="32"/>
      <c r="DUW226" s="20"/>
      <c r="DUX226" s="18"/>
      <c r="DUY226" s="19"/>
      <c r="DUZ226" s="28"/>
      <c r="DVA226" s="32"/>
      <c r="DVB226" s="20"/>
      <c r="DVC226" s="18"/>
      <c r="DVD226" s="19"/>
      <c r="DVE226" s="28"/>
      <c r="DVF226" s="32"/>
      <c r="DVG226" s="20"/>
      <c r="DVH226" s="18"/>
      <c r="DVI226" s="19"/>
      <c r="DVJ226" s="28"/>
      <c r="DVK226" s="32"/>
      <c r="DVL226" s="20"/>
      <c r="DVM226" s="18"/>
      <c r="DVN226" s="19"/>
      <c r="DVO226" s="28"/>
      <c r="DVP226" s="32"/>
      <c r="DVQ226" s="20"/>
      <c r="DVR226" s="18"/>
      <c r="DVS226" s="19"/>
      <c r="DVT226" s="28"/>
      <c r="DVU226" s="32"/>
      <c r="DVV226" s="20"/>
      <c r="DVW226" s="18"/>
      <c r="DVX226" s="19"/>
      <c r="DVY226" s="28"/>
      <c r="DVZ226" s="32"/>
      <c r="DWA226" s="20"/>
      <c r="DWB226" s="18"/>
      <c r="DWC226" s="19"/>
      <c r="DWD226" s="28"/>
      <c r="DWE226" s="32"/>
      <c r="DWF226" s="20"/>
      <c r="DWG226" s="18"/>
      <c r="DWH226" s="19"/>
      <c r="DWI226" s="28"/>
      <c r="DWJ226" s="32"/>
      <c r="DWK226" s="20"/>
      <c r="DWL226" s="18"/>
      <c r="DWM226" s="19"/>
      <c r="DWN226" s="28"/>
      <c r="DWO226" s="32"/>
      <c r="DWP226" s="20"/>
      <c r="DWQ226" s="18"/>
      <c r="DWR226" s="19"/>
      <c r="DWS226" s="28"/>
      <c r="DWT226" s="32"/>
      <c r="DWU226" s="20"/>
      <c r="DWV226" s="18"/>
      <c r="DWW226" s="19"/>
      <c r="DWX226" s="28"/>
      <c r="DWY226" s="32"/>
      <c r="DWZ226" s="20"/>
      <c r="DXA226" s="18"/>
      <c r="DXB226" s="19"/>
      <c r="DXC226" s="28"/>
      <c r="DXD226" s="32"/>
      <c r="DXE226" s="20"/>
      <c r="DXF226" s="18"/>
      <c r="DXG226" s="19"/>
      <c r="DXH226" s="28"/>
      <c r="DXI226" s="32"/>
      <c r="DXJ226" s="20"/>
      <c r="DXK226" s="18"/>
      <c r="DXL226" s="19"/>
      <c r="DXM226" s="28"/>
      <c r="DXN226" s="32"/>
      <c r="DXO226" s="20"/>
      <c r="DXP226" s="18"/>
      <c r="DXQ226" s="19"/>
      <c r="DXR226" s="28"/>
      <c r="DXS226" s="32"/>
      <c r="DXT226" s="20"/>
      <c r="DXU226" s="18"/>
      <c r="DXV226" s="19"/>
      <c r="DXW226" s="28"/>
      <c r="DXX226" s="32"/>
      <c r="DXY226" s="20"/>
      <c r="DXZ226" s="18"/>
      <c r="DYA226" s="19"/>
      <c r="DYB226" s="28"/>
      <c r="DYC226" s="32"/>
      <c r="DYD226" s="20"/>
      <c r="DYE226" s="18"/>
      <c r="DYF226" s="19"/>
      <c r="DYG226" s="28"/>
      <c r="DYH226" s="32"/>
      <c r="DYI226" s="20"/>
      <c r="DYJ226" s="18"/>
      <c r="DYK226" s="19"/>
      <c r="DYL226" s="28"/>
      <c r="DYM226" s="32"/>
      <c r="DYN226" s="20"/>
      <c r="DYO226" s="18"/>
      <c r="DYP226" s="19"/>
      <c r="DYQ226" s="28"/>
      <c r="DYR226" s="32"/>
      <c r="DYS226" s="20"/>
      <c r="DYT226" s="18"/>
      <c r="DYU226" s="19"/>
      <c r="DYV226" s="28"/>
      <c r="DYW226" s="32"/>
      <c r="DYX226" s="20"/>
      <c r="DYY226" s="18"/>
      <c r="DYZ226" s="19"/>
      <c r="DZA226" s="28"/>
      <c r="DZB226" s="32"/>
      <c r="DZC226" s="20"/>
      <c r="DZD226" s="18"/>
      <c r="DZE226" s="19"/>
      <c r="DZF226" s="28"/>
      <c r="DZG226" s="32"/>
      <c r="DZH226" s="20"/>
      <c r="DZI226" s="18"/>
      <c r="DZJ226" s="19"/>
      <c r="DZK226" s="28"/>
      <c r="DZL226" s="32"/>
      <c r="DZM226" s="20"/>
      <c r="DZN226" s="18"/>
      <c r="DZO226" s="19"/>
      <c r="DZP226" s="28"/>
      <c r="DZQ226" s="32"/>
      <c r="DZR226" s="20"/>
      <c r="DZS226" s="18"/>
      <c r="DZT226" s="19"/>
      <c r="DZU226" s="28"/>
      <c r="DZV226" s="32"/>
      <c r="DZW226" s="20"/>
      <c r="DZX226" s="18"/>
      <c r="DZY226" s="19"/>
      <c r="DZZ226" s="28"/>
      <c r="EAA226" s="32"/>
      <c r="EAB226" s="20"/>
      <c r="EAC226" s="18"/>
      <c r="EAD226" s="19"/>
      <c r="EAE226" s="28"/>
      <c r="EAF226" s="32"/>
      <c r="EAG226" s="20"/>
      <c r="EAH226" s="18"/>
      <c r="EAI226" s="19"/>
      <c r="EAJ226" s="28"/>
      <c r="EAK226" s="32"/>
      <c r="EAL226" s="20"/>
      <c r="EAM226" s="18"/>
      <c r="EAN226" s="19"/>
      <c r="EAO226" s="28"/>
      <c r="EAP226" s="32"/>
      <c r="EAQ226" s="20"/>
      <c r="EAR226" s="18"/>
      <c r="EAS226" s="19"/>
      <c r="EAT226" s="28"/>
      <c r="EAU226" s="32"/>
      <c r="EAV226" s="20"/>
      <c r="EAW226" s="18"/>
      <c r="EAX226" s="19"/>
      <c r="EAY226" s="28"/>
      <c r="EAZ226" s="32"/>
      <c r="EBA226" s="20"/>
      <c r="EBB226" s="18"/>
      <c r="EBC226" s="19"/>
      <c r="EBD226" s="28"/>
      <c r="EBE226" s="32"/>
      <c r="EBF226" s="20"/>
      <c r="EBG226" s="18"/>
      <c r="EBH226" s="19"/>
      <c r="EBI226" s="28"/>
      <c r="EBJ226" s="32"/>
      <c r="EBK226" s="20"/>
      <c r="EBL226" s="18"/>
      <c r="EBM226" s="19"/>
      <c r="EBN226" s="28"/>
      <c r="EBO226" s="32"/>
      <c r="EBP226" s="20"/>
      <c r="EBQ226" s="18"/>
      <c r="EBR226" s="19"/>
      <c r="EBS226" s="28"/>
      <c r="EBT226" s="32"/>
      <c r="EBU226" s="20"/>
      <c r="EBV226" s="18"/>
      <c r="EBW226" s="19"/>
      <c r="EBX226" s="28"/>
      <c r="EBY226" s="32"/>
      <c r="EBZ226" s="20"/>
      <c r="ECA226" s="18"/>
      <c r="ECB226" s="19"/>
      <c r="ECC226" s="28"/>
      <c r="ECD226" s="32"/>
      <c r="ECE226" s="20"/>
      <c r="ECF226" s="18"/>
      <c r="ECG226" s="19"/>
      <c r="ECH226" s="28"/>
      <c r="ECI226" s="32"/>
      <c r="ECJ226" s="20"/>
      <c r="ECK226" s="18"/>
      <c r="ECL226" s="19"/>
      <c r="ECM226" s="28"/>
      <c r="ECN226" s="32"/>
      <c r="ECO226" s="20"/>
      <c r="ECP226" s="18"/>
      <c r="ECQ226" s="19"/>
      <c r="ECR226" s="28"/>
      <c r="ECS226" s="32"/>
      <c r="ECT226" s="20"/>
      <c r="ECU226" s="18"/>
      <c r="ECV226" s="19"/>
      <c r="ECW226" s="28"/>
      <c r="ECX226" s="32"/>
      <c r="ECY226" s="20"/>
      <c r="ECZ226" s="18"/>
      <c r="EDA226" s="19"/>
      <c r="EDB226" s="28"/>
      <c r="EDC226" s="32"/>
      <c r="EDD226" s="20"/>
      <c r="EDE226" s="18"/>
      <c r="EDF226" s="19"/>
      <c r="EDG226" s="28"/>
      <c r="EDH226" s="32"/>
      <c r="EDI226" s="20"/>
      <c r="EDJ226" s="18"/>
      <c r="EDK226" s="19"/>
      <c r="EDL226" s="28"/>
      <c r="EDM226" s="32"/>
      <c r="EDN226" s="20"/>
      <c r="EDO226" s="18"/>
      <c r="EDP226" s="19"/>
      <c r="EDQ226" s="28"/>
      <c r="EDR226" s="32"/>
      <c r="EDS226" s="20"/>
      <c r="EDT226" s="18"/>
      <c r="EDU226" s="19"/>
      <c r="EDV226" s="28"/>
      <c r="EDW226" s="32"/>
      <c r="EDX226" s="20"/>
      <c r="EDY226" s="18"/>
      <c r="EDZ226" s="19"/>
      <c r="EEA226" s="28"/>
      <c r="EEB226" s="32"/>
      <c r="EEC226" s="20"/>
      <c r="EED226" s="18"/>
      <c r="EEE226" s="19"/>
      <c r="EEF226" s="28"/>
      <c r="EEG226" s="32"/>
      <c r="EEH226" s="20"/>
      <c r="EEI226" s="18"/>
      <c r="EEJ226" s="19"/>
      <c r="EEK226" s="28"/>
      <c r="EEL226" s="32"/>
      <c r="EEM226" s="20"/>
      <c r="EEN226" s="18"/>
      <c r="EEO226" s="19"/>
      <c r="EEP226" s="28"/>
      <c r="EEQ226" s="32"/>
      <c r="EER226" s="20"/>
      <c r="EES226" s="18"/>
      <c r="EET226" s="19"/>
      <c r="EEU226" s="28"/>
      <c r="EEV226" s="32"/>
      <c r="EEW226" s="20"/>
      <c r="EEX226" s="18"/>
      <c r="EEY226" s="19"/>
      <c r="EEZ226" s="28"/>
      <c r="EFA226" s="32"/>
      <c r="EFB226" s="20"/>
      <c r="EFC226" s="18"/>
      <c r="EFD226" s="19"/>
      <c r="EFE226" s="28"/>
      <c r="EFF226" s="32"/>
      <c r="EFG226" s="20"/>
      <c r="EFH226" s="18"/>
      <c r="EFI226" s="19"/>
      <c r="EFJ226" s="28"/>
      <c r="EFK226" s="32"/>
      <c r="EFL226" s="20"/>
      <c r="EFM226" s="18"/>
      <c r="EFN226" s="19"/>
      <c r="EFO226" s="28"/>
      <c r="EFP226" s="32"/>
      <c r="EFQ226" s="20"/>
      <c r="EFR226" s="18"/>
      <c r="EFS226" s="19"/>
      <c r="EFT226" s="28"/>
      <c r="EFU226" s="32"/>
      <c r="EFV226" s="20"/>
      <c r="EFW226" s="18"/>
      <c r="EFX226" s="19"/>
      <c r="EFY226" s="28"/>
      <c r="EFZ226" s="32"/>
      <c r="EGA226" s="20"/>
      <c r="EGB226" s="18"/>
      <c r="EGC226" s="19"/>
      <c r="EGD226" s="28"/>
      <c r="EGE226" s="32"/>
      <c r="EGF226" s="20"/>
      <c r="EGG226" s="18"/>
      <c r="EGH226" s="19"/>
      <c r="EGI226" s="28"/>
      <c r="EGJ226" s="32"/>
      <c r="EGK226" s="20"/>
      <c r="EGL226" s="18"/>
      <c r="EGM226" s="19"/>
      <c r="EGN226" s="28"/>
      <c r="EGO226" s="32"/>
      <c r="EGP226" s="20"/>
      <c r="EGQ226" s="18"/>
      <c r="EGR226" s="19"/>
      <c r="EGS226" s="28"/>
      <c r="EGT226" s="32"/>
      <c r="EGU226" s="20"/>
      <c r="EGV226" s="18"/>
      <c r="EGW226" s="19"/>
      <c r="EGX226" s="28"/>
      <c r="EGY226" s="32"/>
      <c r="EGZ226" s="20"/>
      <c r="EHA226" s="18"/>
      <c r="EHB226" s="19"/>
      <c r="EHC226" s="28"/>
      <c r="EHD226" s="32"/>
      <c r="EHE226" s="20"/>
      <c r="EHF226" s="18"/>
      <c r="EHG226" s="19"/>
      <c r="EHH226" s="28"/>
      <c r="EHI226" s="32"/>
      <c r="EHJ226" s="20"/>
      <c r="EHK226" s="18"/>
      <c r="EHL226" s="19"/>
      <c r="EHM226" s="28"/>
      <c r="EHN226" s="32"/>
      <c r="EHO226" s="20"/>
      <c r="EHP226" s="18"/>
      <c r="EHQ226" s="19"/>
      <c r="EHR226" s="28"/>
      <c r="EHS226" s="32"/>
      <c r="EHT226" s="20"/>
      <c r="EHU226" s="18"/>
      <c r="EHV226" s="19"/>
      <c r="EHW226" s="28"/>
      <c r="EHX226" s="32"/>
      <c r="EHY226" s="20"/>
      <c r="EHZ226" s="18"/>
      <c r="EIA226" s="19"/>
      <c r="EIB226" s="28"/>
      <c r="EIC226" s="32"/>
      <c r="EID226" s="20"/>
      <c r="EIE226" s="18"/>
      <c r="EIF226" s="19"/>
      <c r="EIG226" s="28"/>
      <c r="EIH226" s="32"/>
      <c r="EII226" s="20"/>
      <c r="EIJ226" s="18"/>
      <c r="EIK226" s="19"/>
      <c r="EIL226" s="28"/>
      <c r="EIM226" s="32"/>
      <c r="EIN226" s="20"/>
      <c r="EIO226" s="18"/>
      <c r="EIP226" s="19"/>
      <c r="EIQ226" s="28"/>
      <c r="EIR226" s="32"/>
      <c r="EIS226" s="20"/>
      <c r="EIT226" s="18"/>
      <c r="EIU226" s="19"/>
      <c r="EIV226" s="28"/>
      <c r="EIW226" s="32"/>
      <c r="EIX226" s="20"/>
      <c r="EIY226" s="18"/>
      <c r="EIZ226" s="19"/>
      <c r="EJA226" s="28"/>
      <c r="EJB226" s="32"/>
      <c r="EJC226" s="20"/>
      <c r="EJD226" s="18"/>
      <c r="EJE226" s="19"/>
      <c r="EJF226" s="28"/>
      <c r="EJG226" s="32"/>
      <c r="EJH226" s="20"/>
      <c r="EJI226" s="18"/>
      <c r="EJJ226" s="19"/>
      <c r="EJK226" s="28"/>
      <c r="EJL226" s="32"/>
      <c r="EJM226" s="20"/>
      <c r="EJN226" s="18"/>
      <c r="EJO226" s="19"/>
      <c r="EJP226" s="28"/>
      <c r="EJQ226" s="32"/>
      <c r="EJR226" s="20"/>
      <c r="EJS226" s="18"/>
      <c r="EJT226" s="19"/>
      <c r="EJU226" s="28"/>
      <c r="EJV226" s="32"/>
      <c r="EJW226" s="20"/>
      <c r="EJX226" s="18"/>
      <c r="EJY226" s="19"/>
      <c r="EJZ226" s="28"/>
      <c r="EKA226" s="32"/>
      <c r="EKB226" s="20"/>
      <c r="EKC226" s="18"/>
      <c r="EKD226" s="19"/>
      <c r="EKE226" s="28"/>
      <c r="EKF226" s="32"/>
      <c r="EKG226" s="20"/>
      <c r="EKH226" s="18"/>
      <c r="EKI226" s="19"/>
      <c r="EKJ226" s="28"/>
      <c r="EKK226" s="32"/>
      <c r="EKL226" s="20"/>
      <c r="EKM226" s="18"/>
      <c r="EKN226" s="19"/>
      <c r="EKO226" s="28"/>
      <c r="EKP226" s="32"/>
      <c r="EKQ226" s="20"/>
      <c r="EKR226" s="18"/>
      <c r="EKS226" s="19"/>
      <c r="EKT226" s="28"/>
      <c r="EKU226" s="32"/>
      <c r="EKV226" s="20"/>
      <c r="EKW226" s="18"/>
      <c r="EKX226" s="19"/>
      <c r="EKY226" s="28"/>
      <c r="EKZ226" s="32"/>
      <c r="ELA226" s="20"/>
      <c r="ELB226" s="18"/>
      <c r="ELC226" s="19"/>
      <c r="ELD226" s="28"/>
      <c r="ELE226" s="32"/>
      <c r="ELF226" s="20"/>
      <c r="ELG226" s="18"/>
      <c r="ELH226" s="19"/>
      <c r="ELI226" s="28"/>
      <c r="ELJ226" s="32"/>
      <c r="ELK226" s="20"/>
      <c r="ELL226" s="18"/>
      <c r="ELM226" s="19"/>
      <c r="ELN226" s="28"/>
      <c r="ELO226" s="32"/>
      <c r="ELP226" s="20"/>
      <c r="ELQ226" s="18"/>
      <c r="ELR226" s="19"/>
      <c r="ELS226" s="28"/>
      <c r="ELT226" s="32"/>
      <c r="ELU226" s="20"/>
      <c r="ELV226" s="18"/>
      <c r="ELW226" s="19"/>
      <c r="ELX226" s="28"/>
      <c r="ELY226" s="32"/>
      <c r="ELZ226" s="20"/>
      <c r="EMA226" s="18"/>
      <c r="EMB226" s="19"/>
      <c r="EMC226" s="28"/>
      <c r="EMD226" s="32"/>
      <c r="EME226" s="20"/>
      <c r="EMF226" s="18"/>
      <c r="EMG226" s="19"/>
      <c r="EMH226" s="28"/>
      <c r="EMI226" s="32"/>
      <c r="EMJ226" s="20"/>
      <c r="EMK226" s="18"/>
      <c r="EML226" s="19"/>
      <c r="EMM226" s="28"/>
      <c r="EMN226" s="32"/>
      <c r="EMO226" s="20"/>
      <c r="EMP226" s="18"/>
      <c r="EMQ226" s="19"/>
      <c r="EMR226" s="28"/>
      <c r="EMS226" s="32"/>
      <c r="EMT226" s="20"/>
      <c r="EMU226" s="18"/>
      <c r="EMV226" s="19"/>
      <c r="EMW226" s="28"/>
      <c r="EMX226" s="32"/>
      <c r="EMY226" s="20"/>
      <c r="EMZ226" s="18"/>
      <c r="ENA226" s="19"/>
      <c r="ENB226" s="28"/>
      <c r="ENC226" s="32"/>
      <c r="END226" s="20"/>
      <c r="ENE226" s="18"/>
      <c r="ENF226" s="19"/>
      <c r="ENG226" s="28"/>
      <c r="ENH226" s="32"/>
      <c r="ENI226" s="20"/>
      <c r="ENJ226" s="18"/>
      <c r="ENK226" s="19"/>
      <c r="ENL226" s="28"/>
      <c r="ENM226" s="32"/>
      <c r="ENN226" s="20"/>
      <c r="ENO226" s="18"/>
      <c r="ENP226" s="19"/>
      <c r="ENQ226" s="28"/>
      <c r="ENR226" s="32"/>
      <c r="ENS226" s="20"/>
      <c r="ENT226" s="18"/>
      <c r="ENU226" s="19"/>
      <c r="ENV226" s="28"/>
      <c r="ENW226" s="32"/>
      <c r="ENX226" s="20"/>
      <c r="ENY226" s="18"/>
      <c r="ENZ226" s="19"/>
      <c r="EOA226" s="28"/>
      <c r="EOB226" s="32"/>
      <c r="EOC226" s="20"/>
      <c r="EOD226" s="18"/>
      <c r="EOE226" s="19"/>
      <c r="EOF226" s="28"/>
      <c r="EOG226" s="32"/>
      <c r="EOH226" s="20"/>
      <c r="EOI226" s="18"/>
      <c r="EOJ226" s="19"/>
      <c r="EOK226" s="28"/>
      <c r="EOL226" s="32"/>
      <c r="EOM226" s="20"/>
      <c r="EON226" s="18"/>
      <c r="EOO226" s="19"/>
      <c r="EOP226" s="28"/>
      <c r="EOQ226" s="32"/>
      <c r="EOR226" s="20"/>
      <c r="EOS226" s="18"/>
      <c r="EOT226" s="19"/>
      <c r="EOU226" s="28"/>
      <c r="EOV226" s="32"/>
      <c r="EOW226" s="20"/>
      <c r="EOX226" s="18"/>
      <c r="EOY226" s="19"/>
      <c r="EOZ226" s="28"/>
      <c r="EPA226" s="32"/>
      <c r="EPB226" s="20"/>
      <c r="EPC226" s="18"/>
      <c r="EPD226" s="19"/>
      <c r="EPE226" s="28"/>
      <c r="EPF226" s="32"/>
      <c r="EPG226" s="20"/>
      <c r="EPH226" s="18"/>
      <c r="EPI226" s="19"/>
      <c r="EPJ226" s="28"/>
      <c r="EPK226" s="32"/>
      <c r="EPL226" s="20"/>
      <c r="EPM226" s="18"/>
      <c r="EPN226" s="19"/>
      <c r="EPO226" s="28"/>
      <c r="EPP226" s="32"/>
      <c r="EPQ226" s="20"/>
      <c r="EPR226" s="18"/>
      <c r="EPS226" s="19"/>
      <c r="EPT226" s="28"/>
      <c r="EPU226" s="32"/>
      <c r="EPV226" s="20"/>
      <c r="EPW226" s="18"/>
      <c r="EPX226" s="19"/>
      <c r="EPY226" s="28"/>
      <c r="EPZ226" s="32"/>
      <c r="EQA226" s="20"/>
      <c r="EQB226" s="18"/>
      <c r="EQC226" s="19"/>
      <c r="EQD226" s="28"/>
      <c r="EQE226" s="32"/>
      <c r="EQF226" s="20"/>
      <c r="EQG226" s="18"/>
      <c r="EQH226" s="19"/>
      <c r="EQI226" s="28"/>
      <c r="EQJ226" s="32"/>
      <c r="EQK226" s="20"/>
      <c r="EQL226" s="18"/>
      <c r="EQM226" s="19"/>
      <c r="EQN226" s="28"/>
      <c r="EQO226" s="32"/>
      <c r="EQP226" s="20"/>
      <c r="EQQ226" s="18"/>
      <c r="EQR226" s="19"/>
      <c r="EQS226" s="28"/>
      <c r="EQT226" s="32"/>
      <c r="EQU226" s="20"/>
      <c r="EQV226" s="18"/>
      <c r="EQW226" s="19"/>
      <c r="EQX226" s="28"/>
      <c r="EQY226" s="32"/>
      <c r="EQZ226" s="20"/>
      <c r="ERA226" s="18"/>
      <c r="ERB226" s="19"/>
      <c r="ERC226" s="28"/>
      <c r="ERD226" s="32"/>
      <c r="ERE226" s="20"/>
      <c r="ERF226" s="18"/>
      <c r="ERG226" s="19"/>
      <c r="ERH226" s="28"/>
      <c r="ERI226" s="32"/>
      <c r="ERJ226" s="20"/>
      <c r="ERK226" s="18"/>
      <c r="ERL226" s="19"/>
      <c r="ERM226" s="28"/>
      <c r="ERN226" s="32"/>
      <c r="ERO226" s="20"/>
      <c r="ERP226" s="18"/>
      <c r="ERQ226" s="19"/>
      <c r="ERR226" s="28"/>
      <c r="ERS226" s="32"/>
      <c r="ERT226" s="20"/>
      <c r="ERU226" s="18"/>
      <c r="ERV226" s="19"/>
      <c r="ERW226" s="28"/>
      <c r="ERX226" s="32"/>
      <c r="ERY226" s="20"/>
      <c r="ERZ226" s="18"/>
      <c r="ESA226" s="19"/>
      <c r="ESB226" s="28"/>
      <c r="ESC226" s="32"/>
      <c r="ESD226" s="20"/>
      <c r="ESE226" s="18"/>
      <c r="ESF226" s="19"/>
      <c r="ESG226" s="28"/>
      <c r="ESH226" s="32"/>
      <c r="ESI226" s="20"/>
      <c r="ESJ226" s="18"/>
      <c r="ESK226" s="19"/>
      <c r="ESL226" s="28"/>
      <c r="ESM226" s="32"/>
      <c r="ESN226" s="20"/>
      <c r="ESO226" s="18"/>
      <c r="ESP226" s="19"/>
      <c r="ESQ226" s="28"/>
      <c r="ESR226" s="32"/>
      <c r="ESS226" s="20"/>
      <c r="EST226" s="18"/>
      <c r="ESU226" s="19"/>
      <c r="ESV226" s="28"/>
      <c r="ESW226" s="32"/>
      <c r="ESX226" s="20"/>
      <c r="ESY226" s="18"/>
      <c r="ESZ226" s="19"/>
      <c r="ETA226" s="28"/>
      <c r="ETB226" s="32"/>
      <c r="ETC226" s="20"/>
      <c r="ETD226" s="18"/>
      <c r="ETE226" s="19"/>
      <c r="ETF226" s="28"/>
      <c r="ETG226" s="32"/>
      <c r="ETH226" s="20"/>
      <c r="ETI226" s="18"/>
      <c r="ETJ226" s="19"/>
      <c r="ETK226" s="28"/>
      <c r="ETL226" s="32"/>
      <c r="ETM226" s="20"/>
      <c r="ETN226" s="18"/>
      <c r="ETO226" s="19"/>
      <c r="ETP226" s="28"/>
      <c r="ETQ226" s="32"/>
      <c r="ETR226" s="20"/>
      <c r="ETS226" s="18"/>
      <c r="ETT226" s="19"/>
      <c r="ETU226" s="28"/>
      <c r="ETV226" s="32"/>
      <c r="ETW226" s="20"/>
      <c r="ETX226" s="18"/>
      <c r="ETY226" s="19"/>
      <c r="ETZ226" s="28"/>
      <c r="EUA226" s="32"/>
      <c r="EUB226" s="20"/>
      <c r="EUC226" s="18"/>
      <c r="EUD226" s="19"/>
      <c r="EUE226" s="28"/>
      <c r="EUF226" s="32"/>
      <c r="EUG226" s="20"/>
      <c r="EUH226" s="18"/>
      <c r="EUI226" s="19"/>
      <c r="EUJ226" s="28"/>
      <c r="EUK226" s="32"/>
      <c r="EUL226" s="20"/>
      <c r="EUM226" s="18"/>
      <c r="EUN226" s="19"/>
      <c r="EUO226" s="28"/>
      <c r="EUP226" s="32"/>
      <c r="EUQ226" s="20"/>
      <c r="EUR226" s="18"/>
      <c r="EUS226" s="19"/>
      <c r="EUT226" s="28"/>
      <c r="EUU226" s="32"/>
      <c r="EUV226" s="20"/>
      <c r="EUW226" s="18"/>
      <c r="EUX226" s="19"/>
      <c r="EUY226" s="28"/>
      <c r="EUZ226" s="32"/>
      <c r="EVA226" s="20"/>
      <c r="EVB226" s="18"/>
      <c r="EVC226" s="19"/>
      <c r="EVD226" s="28"/>
      <c r="EVE226" s="32"/>
      <c r="EVF226" s="20"/>
      <c r="EVG226" s="18"/>
      <c r="EVH226" s="19"/>
      <c r="EVI226" s="28"/>
      <c r="EVJ226" s="32"/>
      <c r="EVK226" s="20"/>
      <c r="EVL226" s="18"/>
      <c r="EVM226" s="19"/>
      <c r="EVN226" s="28"/>
      <c r="EVO226" s="32"/>
      <c r="EVP226" s="20"/>
      <c r="EVQ226" s="18"/>
      <c r="EVR226" s="19"/>
      <c r="EVS226" s="28"/>
      <c r="EVT226" s="32"/>
      <c r="EVU226" s="20"/>
      <c r="EVV226" s="18"/>
      <c r="EVW226" s="19"/>
      <c r="EVX226" s="28"/>
      <c r="EVY226" s="32"/>
      <c r="EVZ226" s="20"/>
      <c r="EWA226" s="18"/>
      <c r="EWB226" s="19"/>
      <c r="EWC226" s="28"/>
      <c r="EWD226" s="32"/>
      <c r="EWE226" s="20"/>
      <c r="EWF226" s="18"/>
      <c r="EWG226" s="19"/>
      <c r="EWH226" s="28"/>
      <c r="EWI226" s="32"/>
      <c r="EWJ226" s="20"/>
      <c r="EWK226" s="18"/>
      <c r="EWL226" s="19"/>
      <c r="EWM226" s="28"/>
      <c r="EWN226" s="32"/>
      <c r="EWO226" s="20"/>
      <c r="EWP226" s="18"/>
      <c r="EWQ226" s="19"/>
      <c r="EWR226" s="28"/>
      <c r="EWS226" s="32"/>
      <c r="EWT226" s="20"/>
      <c r="EWU226" s="18"/>
      <c r="EWV226" s="19"/>
      <c r="EWW226" s="28"/>
      <c r="EWX226" s="32"/>
      <c r="EWY226" s="20"/>
      <c r="EWZ226" s="18"/>
      <c r="EXA226" s="19"/>
      <c r="EXB226" s="28"/>
      <c r="EXC226" s="32"/>
      <c r="EXD226" s="20"/>
      <c r="EXE226" s="18"/>
      <c r="EXF226" s="19"/>
      <c r="EXG226" s="28"/>
      <c r="EXH226" s="32"/>
      <c r="EXI226" s="20"/>
      <c r="EXJ226" s="18"/>
      <c r="EXK226" s="19"/>
      <c r="EXL226" s="28"/>
      <c r="EXM226" s="32"/>
      <c r="EXN226" s="20"/>
      <c r="EXO226" s="18"/>
      <c r="EXP226" s="19"/>
      <c r="EXQ226" s="28"/>
      <c r="EXR226" s="32"/>
      <c r="EXS226" s="20"/>
      <c r="EXT226" s="18"/>
      <c r="EXU226" s="19"/>
      <c r="EXV226" s="28"/>
      <c r="EXW226" s="32"/>
      <c r="EXX226" s="20"/>
      <c r="EXY226" s="18"/>
      <c r="EXZ226" s="19"/>
      <c r="EYA226" s="28"/>
      <c r="EYB226" s="32"/>
      <c r="EYC226" s="20"/>
      <c r="EYD226" s="18"/>
      <c r="EYE226" s="19"/>
      <c r="EYF226" s="28"/>
      <c r="EYG226" s="32"/>
      <c r="EYH226" s="20"/>
      <c r="EYI226" s="18"/>
      <c r="EYJ226" s="19"/>
      <c r="EYK226" s="28"/>
      <c r="EYL226" s="32"/>
      <c r="EYM226" s="20"/>
      <c r="EYN226" s="18"/>
      <c r="EYO226" s="19"/>
      <c r="EYP226" s="28"/>
      <c r="EYQ226" s="32"/>
      <c r="EYR226" s="20"/>
      <c r="EYS226" s="18"/>
      <c r="EYT226" s="19"/>
      <c r="EYU226" s="28"/>
      <c r="EYV226" s="32"/>
      <c r="EYW226" s="20"/>
      <c r="EYX226" s="18"/>
      <c r="EYY226" s="19"/>
      <c r="EYZ226" s="28"/>
      <c r="EZA226" s="32"/>
      <c r="EZB226" s="20"/>
      <c r="EZC226" s="18"/>
      <c r="EZD226" s="19"/>
      <c r="EZE226" s="28"/>
      <c r="EZF226" s="32"/>
      <c r="EZG226" s="20"/>
      <c r="EZH226" s="18"/>
      <c r="EZI226" s="19"/>
      <c r="EZJ226" s="28"/>
      <c r="EZK226" s="32"/>
      <c r="EZL226" s="20"/>
      <c r="EZM226" s="18"/>
      <c r="EZN226" s="19"/>
      <c r="EZO226" s="28"/>
      <c r="EZP226" s="32"/>
      <c r="EZQ226" s="20"/>
      <c r="EZR226" s="18"/>
      <c r="EZS226" s="19"/>
      <c r="EZT226" s="28"/>
      <c r="EZU226" s="32"/>
      <c r="EZV226" s="20"/>
      <c r="EZW226" s="18"/>
      <c r="EZX226" s="19"/>
      <c r="EZY226" s="28"/>
      <c r="EZZ226" s="32"/>
      <c r="FAA226" s="20"/>
      <c r="FAB226" s="18"/>
      <c r="FAC226" s="19"/>
      <c r="FAD226" s="28"/>
      <c r="FAE226" s="32"/>
      <c r="FAF226" s="20"/>
      <c r="FAG226" s="18"/>
      <c r="FAH226" s="19"/>
      <c r="FAI226" s="28"/>
      <c r="FAJ226" s="32"/>
      <c r="FAK226" s="20"/>
      <c r="FAL226" s="18"/>
      <c r="FAM226" s="19"/>
      <c r="FAN226" s="28"/>
      <c r="FAO226" s="32"/>
      <c r="FAP226" s="20"/>
      <c r="FAQ226" s="18"/>
      <c r="FAR226" s="19"/>
      <c r="FAS226" s="28"/>
      <c r="FAT226" s="32"/>
      <c r="FAU226" s="20"/>
      <c r="FAV226" s="18"/>
      <c r="FAW226" s="19"/>
      <c r="FAX226" s="28"/>
      <c r="FAY226" s="32"/>
      <c r="FAZ226" s="20"/>
      <c r="FBA226" s="18"/>
      <c r="FBB226" s="19"/>
      <c r="FBC226" s="28"/>
      <c r="FBD226" s="32"/>
      <c r="FBE226" s="20"/>
      <c r="FBF226" s="18"/>
      <c r="FBG226" s="19"/>
      <c r="FBH226" s="28"/>
      <c r="FBI226" s="32"/>
      <c r="FBJ226" s="20"/>
      <c r="FBK226" s="18"/>
      <c r="FBL226" s="19"/>
      <c r="FBM226" s="28"/>
      <c r="FBN226" s="32"/>
      <c r="FBO226" s="20"/>
      <c r="FBP226" s="18"/>
      <c r="FBQ226" s="19"/>
      <c r="FBR226" s="28"/>
      <c r="FBS226" s="32"/>
      <c r="FBT226" s="20"/>
      <c r="FBU226" s="18"/>
      <c r="FBV226" s="19"/>
      <c r="FBW226" s="28"/>
      <c r="FBX226" s="32"/>
      <c r="FBY226" s="20"/>
      <c r="FBZ226" s="18"/>
      <c r="FCA226" s="19"/>
      <c r="FCB226" s="28"/>
      <c r="FCC226" s="32"/>
      <c r="FCD226" s="20"/>
      <c r="FCE226" s="18"/>
      <c r="FCF226" s="19"/>
      <c r="FCG226" s="28"/>
      <c r="FCH226" s="32"/>
      <c r="FCI226" s="20"/>
      <c r="FCJ226" s="18"/>
      <c r="FCK226" s="19"/>
      <c r="FCL226" s="28"/>
      <c r="FCM226" s="32"/>
      <c r="FCN226" s="20"/>
      <c r="FCO226" s="18"/>
      <c r="FCP226" s="19"/>
      <c r="FCQ226" s="28"/>
      <c r="FCR226" s="32"/>
      <c r="FCS226" s="20"/>
      <c r="FCT226" s="18"/>
      <c r="FCU226" s="19"/>
      <c r="FCV226" s="28"/>
      <c r="FCW226" s="32"/>
      <c r="FCX226" s="20"/>
      <c r="FCY226" s="18"/>
      <c r="FCZ226" s="19"/>
      <c r="FDA226" s="28"/>
      <c r="FDB226" s="32"/>
      <c r="FDC226" s="20"/>
      <c r="FDD226" s="18"/>
      <c r="FDE226" s="19"/>
      <c r="FDF226" s="28"/>
      <c r="FDG226" s="32"/>
      <c r="FDH226" s="20"/>
      <c r="FDI226" s="18"/>
      <c r="FDJ226" s="19"/>
      <c r="FDK226" s="28"/>
      <c r="FDL226" s="32"/>
      <c r="FDM226" s="20"/>
      <c r="FDN226" s="18"/>
      <c r="FDO226" s="19"/>
      <c r="FDP226" s="28"/>
      <c r="FDQ226" s="32"/>
      <c r="FDR226" s="20"/>
      <c r="FDS226" s="18"/>
      <c r="FDT226" s="19"/>
      <c r="FDU226" s="28"/>
      <c r="FDV226" s="32"/>
      <c r="FDW226" s="20"/>
      <c r="FDX226" s="18"/>
      <c r="FDY226" s="19"/>
      <c r="FDZ226" s="28"/>
      <c r="FEA226" s="32"/>
      <c r="FEB226" s="20"/>
      <c r="FEC226" s="18"/>
      <c r="FED226" s="19"/>
      <c r="FEE226" s="28"/>
      <c r="FEF226" s="32"/>
      <c r="FEG226" s="20"/>
      <c r="FEH226" s="18"/>
      <c r="FEI226" s="19"/>
      <c r="FEJ226" s="28"/>
      <c r="FEK226" s="32"/>
      <c r="FEL226" s="20"/>
      <c r="FEM226" s="18"/>
      <c r="FEN226" s="19"/>
      <c r="FEO226" s="28"/>
      <c r="FEP226" s="32"/>
      <c r="FEQ226" s="20"/>
      <c r="FER226" s="18"/>
      <c r="FES226" s="19"/>
      <c r="FET226" s="28"/>
      <c r="FEU226" s="32"/>
      <c r="FEV226" s="20"/>
      <c r="FEW226" s="18"/>
      <c r="FEX226" s="19"/>
      <c r="FEY226" s="28"/>
      <c r="FEZ226" s="32"/>
      <c r="FFA226" s="20"/>
      <c r="FFB226" s="18"/>
      <c r="FFC226" s="19"/>
      <c r="FFD226" s="28"/>
      <c r="FFE226" s="32"/>
      <c r="FFF226" s="20"/>
      <c r="FFG226" s="18"/>
      <c r="FFH226" s="19"/>
      <c r="FFI226" s="28"/>
      <c r="FFJ226" s="32"/>
      <c r="FFK226" s="20"/>
      <c r="FFL226" s="18"/>
      <c r="FFM226" s="19"/>
      <c r="FFN226" s="28"/>
      <c r="FFO226" s="32"/>
      <c r="FFP226" s="20"/>
      <c r="FFQ226" s="18"/>
      <c r="FFR226" s="19"/>
      <c r="FFS226" s="28"/>
      <c r="FFT226" s="32"/>
      <c r="FFU226" s="20"/>
      <c r="FFV226" s="18"/>
      <c r="FFW226" s="19"/>
      <c r="FFX226" s="28"/>
      <c r="FFY226" s="32"/>
      <c r="FFZ226" s="20"/>
      <c r="FGA226" s="18"/>
      <c r="FGB226" s="19"/>
      <c r="FGC226" s="28"/>
      <c r="FGD226" s="32"/>
      <c r="FGE226" s="20"/>
      <c r="FGF226" s="18"/>
      <c r="FGG226" s="19"/>
      <c r="FGH226" s="28"/>
      <c r="FGI226" s="32"/>
      <c r="FGJ226" s="20"/>
      <c r="FGK226" s="18"/>
      <c r="FGL226" s="19"/>
      <c r="FGM226" s="28"/>
      <c r="FGN226" s="32"/>
      <c r="FGO226" s="20"/>
      <c r="FGP226" s="18"/>
      <c r="FGQ226" s="19"/>
      <c r="FGR226" s="28"/>
      <c r="FGS226" s="32"/>
      <c r="FGT226" s="20"/>
      <c r="FGU226" s="18"/>
      <c r="FGV226" s="19"/>
      <c r="FGW226" s="28"/>
      <c r="FGX226" s="32"/>
      <c r="FGY226" s="20"/>
      <c r="FGZ226" s="18"/>
      <c r="FHA226" s="19"/>
      <c r="FHB226" s="28"/>
      <c r="FHC226" s="32"/>
      <c r="FHD226" s="20"/>
      <c r="FHE226" s="18"/>
      <c r="FHF226" s="19"/>
      <c r="FHG226" s="28"/>
      <c r="FHH226" s="32"/>
      <c r="FHI226" s="20"/>
      <c r="FHJ226" s="18"/>
      <c r="FHK226" s="19"/>
      <c r="FHL226" s="28"/>
      <c r="FHM226" s="32"/>
      <c r="FHN226" s="20"/>
      <c r="FHO226" s="18"/>
      <c r="FHP226" s="19"/>
      <c r="FHQ226" s="28"/>
      <c r="FHR226" s="32"/>
      <c r="FHS226" s="20"/>
      <c r="FHT226" s="18"/>
      <c r="FHU226" s="19"/>
      <c r="FHV226" s="28"/>
      <c r="FHW226" s="32"/>
      <c r="FHX226" s="20"/>
      <c r="FHY226" s="18"/>
      <c r="FHZ226" s="19"/>
      <c r="FIA226" s="28"/>
      <c r="FIB226" s="32"/>
      <c r="FIC226" s="20"/>
      <c r="FID226" s="18"/>
      <c r="FIE226" s="19"/>
      <c r="FIF226" s="28"/>
      <c r="FIG226" s="32"/>
      <c r="FIH226" s="20"/>
      <c r="FII226" s="18"/>
      <c r="FIJ226" s="19"/>
      <c r="FIK226" s="28"/>
      <c r="FIL226" s="32"/>
      <c r="FIM226" s="20"/>
      <c r="FIN226" s="18"/>
      <c r="FIO226" s="19"/>
      <c r="FIP226" s="28"/>
      <c r="FIQ226" s="32"/>
      <c r="FIR226" s="20"/>
      <c r="FIS226" s="18"/>
      <c r="FIT226" s="19"/>
      <c r="FIU226" s="28"/>
      <c r="FIV226" s="32"/>
      <c r="FIW226" s="20"/>
      <c r="FIX226" s="18"/>
      <c r="FIY226" s="19"/>
      <c r="FIZ226" s="28"/>
      <c r="FJA226" s="32"/>
      <c r="FJB226" s="20"/>
      <c r="FJC226" s="18"/>
      <c r="FJD226" s="19"/>
      <c r="FJE226" s="28"/>
      <c r="FJF226" s="32"/>
      <c r="FJG226" s="20"/>
      <c r="FJH226" s="18"/>
      <c r="FJI226" s="19"/>
      <c r="FJJ226" s="28"/>
      <c r="FJK226" s="32"/>
      <c r="FJL226" s="20"/>
      <c r="FJM226" s="18"/>
      <c r="FJN226" s="19"/>
      <c r="FJO226" s="28"/>
      <c r="FJP226" s="32"/>
      <c r="FJQ226" s="20"/>
      <c r="FJR226" s="18"/>
      <c r="FJS226" s="19"/>
      <c r="FJT226" s="28"/>
      <c r="FJU226" s="32"/>
      <c r="FJV226" s="20"/>
      <c r="FJW226" s="18"/>
      <c r="FJX226" s="19"/>
      <c r="FJY226" s="28"/>
      <c r="FJZ226" s="32"/>
      <c r="FKA226" s="20"/>
      <c r="FKB226" s="18"/>
      <c r="FKC226" s="19"/>
      <c r="FKD226" s="28"/>
      <c r="FKE226" s="32"/>
      <c r="FKF226" s="20"/>
      <c r="FKG226" s="18"/>
      <c r="FKH226" s="19"/>
      <c r="FKI226" s="28"/>
      <c r="FKJ226" s="32"/>
      <c r="FKK226" s="20"/>
      <c r="FKL226" s="18"/>
      <c r="FKM226" s="19"/>
      <c r="FKN226" s="28"/>
      <c r="FKO226" s="32"/>
      <c r="FKP226" s="20"/>
      <c r="FKQ226" s="18"/>
      <c r="FKR226" s="19"/>
      <c r="FKS226" s="28"/>
      <c r="FKT226" s="32"/>
      <c r="FKU226" s="20"/>
      <c r="FKV226" s="18"/>
      <c r="FKW226" s="19"/>
      <c r="FKX226" s="28"/>
      <c r="FKY226" s="32"/>
      <c r="FKZ226" s="20"/>
      <c r="FLA226" s="18"/>
      <c r="FLB226" s="19"/>
      <c r="FLC226" s="28"/>
      <c r="FLD226" s="32"/>
      <c r="FLE226" s="20"/>
      <c r="FLF226" s="18"/>
      <c r="FLG226" s="19"/>
      <c r="FLH226" s="28"/>
      <c r="FLI226" s="32"/>
      <c r="FLJ226" s="20"/>
      <c r="FLK226" s="18"/>
      <c r="FLL226" s="19"/>
      <c r="FLM226" s="28"/>
      <c r="FLN226" s="32"/>
      <c r="FLO226" s="20"/>
      <c r="FLP226" s="18"/>
      <c r="FLQ226" s="19"/>
      <c r="FLR226" s="28"/>
      <c r="FLS226" s="32"/>
      <c r="FLT226" s="20"/>
      <c r="FLU226" s="18"/>
      <c r="FLV226" s="19"/>
      <c r="FLW226" s="28"/>
      <c r="FLX226" s="32"/>
      <c r="FLY226" s="20"/>
      <c r="FLZ226" s="18"/>
      <c r="FMA226" s="19"/>
      <c r="FMB226" s="28"/>
      <c r="FMC226" s="32"/>
      <c r="FMD226" s="20"/>
      <c r="FME226" s="18"/>
      <c r="FMF226" s="19"/>
      <c r="FMG226" s="28"/>
      <c r="FMH226" s="32"/>
      <c r="FMI226" s="20"/>
      <c r="FMJ226" s="18"/>
      <c r="FMK226" s="19"/>
      <c r="FML226" s="28"/>
      <c r="FMM226" s="32"/>
      <c r="FMN226" s="20"/>
      <c r="FMO226" s="18"/>
      <c r="FMP226" s="19"/>
      <c r="FMQ226" s="28"/>
      <c r="FMR226" s="32"/>
      <c r="FMS226" s="20"/>
      <c r="FMT226" s="18"/>
      <c r="FMU226" s="19"/>
      <c r="FMV226" s="28"/>
      <c r="FMW226" s="32"/>
      <c r="FMX226" s="20"/>
      <c r="FMY226" s="18"/>
      <c r="FMZ226" s="19"/>
      <c r="FNA226" s="28"/>
      <c r="FNB226" s="32"/>
      <c r="FNC226" s="20"/>
      <c r="FND226" s="18"/>
      <c r="FNE226" s="19"/>
      <c r="FNF226" s="28"/>
      <c r="FNG226" s="32"/>
      <c r="FNH226" s="20"/>
      <c r="FNI226" s="18"/>
      <c r="FNJ226" s="19"/>
      <c r="FNK226" s="28"/>
      <c r="FNL226" s="32"/>
      <c r="FNM226" s="20"/>
      <c r="FNN226" s="18"/>
      <c r="FNO226" s="19"/>
      <c r="FNP226" s="28"/>
      <c r="FNQ226" s="32"/>
      <c r="FNR226" s="20"/>
      <c r="FNS226" s="18"/>
      <c r="FNT226" s="19"/>
      <c r="FNU226" s="28"/>
      <c r="FNV226" s="32"/>
      <c r="FNW226" s="20"/>
      <c r="FNX226" s="18"/>
      <c r="FNY226" s="19"/>
      <c r="FNZ226" s="28"/>
      <c r="FOA226" s="32"/>
      <c r="FOB226" s="20"/>
      <c r="FOC226" s="18"/>
      <c r="FOD226" s="19"/>
      <c r="FOE226" s="28"/>
      <c r="FOF226" s="32"/>
      <c r="FOG226" s="20"/>
      <c r="FOH226" s="18"/>
      <c r="FOI226" s="19"/>
      <c r="FOJ226" s="28"/>
      <c r="FOK226" s="32"/>
      <c r="FOL226" s="20"/>
      <c r="FOM226" s="18"/>
      <c r="FON226" s="19"/>
      <c r="FOO226" s="28"/>
      <c r="FOP226" s="32"/>
      <c r="FOQ226" s="20"/>
      <c r="FOR226" s="18"/>
      <c r="FOS226" s="19"/>
      <c r="FOT226" s="28"/>
      <c r="FOU226" s="32"/>
      <c r="FOV226" s="20"/>
      <c r="FOW226" s="18"/>
      <c r="FOX226" s="19"/>
      <c r="FOY226" s="28"/>
      <c r="FOZ226" s="32"/>
      <c r="FPA226" s="20"/>
      <c r="FPB226" s="18"/>
      <c r="FPC226" s="19"/>
      <c r="FPD226" s="28"/>
      <c r="FPE226" s="32"/>
      <c r="FPF226" s="20"/>
      <c r="FPG226" s="18"/>
      <c r="FPH226" s="19"/>
      <c r="FPI226" s="28"/>
      <c r="FPJ226" s="32"/>
      <c r="FPK226" s="20"/>
      <c r="FPL226" s="18"/>
      <c r="FPM226" s="19"/>
      <c r="FPN226" s="28"/>
      <c r="FPO226" s="32"/>
      <c r="FPP226" s="20"/>
      <c r="FPQ226" s="18"/>
      <c r="FPR226" s="19"/>
      <c r="FPS226" s="28"/>
      <c r="FPT226" s="32"/>
      <c r="FPU226" s="20"/>
      <c r="FPV226" s="18"/>
      <c r="FPW226" s="19"/>
      <c r="FPX226" s="28"/>
      <c r="FPY226" s="32"/>
      <c r="FPZ226" s="20"/>
      <c r="FQA226" s="18"/>
      <c r="FQB226" s="19"/>
      <c r="FQC226" s="28"/>
      <c r="FQD226" s="32"/>
      <c r="FQE226" s="20"/>
      <c r="FQF226" s="18"/>
      <c r="FQG226" s="19"/>
      <c r="FQH226" s="28"/>
      <c r="FQI226" s="32"/>
      <c r="FQJ226" s="20"/>
      <c r="FQK226" s="18"/>
      <c r="FQL226" s="19"/>
      <c r="FQM226" s="28"/>
      <c r="FQN226" s="32"/>
      <c r="FQO226" s="20"/>
      <c r="FQP226" s="18"/>
      <c r="FQQ226" s="19"/>
      <c r="FQR226" s="28"/>
      <c r="FQS226" s="32"/>
      <c r="FQT226" s="20"/>
      <c r="FQU226" s="18"/>
      <c r="FQV226" s="19"/>
      <c r="FQW226" s="28"/>
      <c r="FQX226" s="32"/>
      <c r="FQY226" s="20"/>
      <c r="FQZ226" s="18"/>
      <c r="FRA226" s="19"/>
      <c r="FRB226" s="28"/>
      <c r="FRC226" s="32"/>
      <c r="FRD226" s="20"/>
      <c r="FRE226" s="18"/>
      <c r="FRF226" s="19"/>
      <c r="FRG226" s="28"/>
      <c r="FRH226" s="32"/>
      <c r="FRI226" s="20"/>
      <c r="FRJ226" s="18"/>
      <c r="FRK226" s="19"/>
      <c r="FRL226" s="28"/>
      <c r="FRM226" s="32"/>
      <c r="FRN226" s="20"/>
      <c r="FRO226" s="18"/>
      <c r="FRP226" s="19"/>
      <c r="FRQ226" s="28"/>
      <c r="FRR226" s="32"/>
      <c r="FRS226" s="20"/>
      <c r="FRT226" s="18"/>
      <c r="FRU226" s="19"/>
      <c r="FRV226" s="28"/>
      <c r="FRW226" s="32"/>
      <c r="FRX226" s="20"/>
      <c r="FRY226" s="18"/>
      <c r="FRZ226" s="19"/>
      <c r="FSA226" s="28"/>
      <c r="FSB226" s="32"/>
      <c r="FSC226" s="20"/>
      <c r="FSD226" s="18"/>
      <c r="FSE226" s="19"/>
      <c r="FSF226" s="28"/>
      <c r="FSG226" s="32"/>
      <c r="FSH226" s="20"/>
      <c r="FSI226" s="18"/>
      <c r="FSJ226" s="19"/>
      <c r="FSK226" s="28"/>
      <c r="FSL226" s="32"/>
      <c r="FSM226" s="20"/>
      <c r="FSN226" s="18"/>
      <c r="FSO226" s="19"/>
      <c r="FSP226" s="28"/>
      <c r="FSQ226" s="32"/>
      <c r="FSR226" s="20"/>
      <c r="FSS226" s="18"/>
      <c r="FST226" s="19"/>
      <c r="FSU226" s="28"/>
      <c r="FSV226" s="32"/>
      <c r="FSW226" s="20"/>
      <c r="FSX226" s="18"/>
      <c r="FSY226" s="19"/>
      <c r="FSZ226" s="28"/>
      <c r="FTA226" s="32"/>
      <c r="FTB226" s="20"/>
      <c r="FTC226" s="18"/>
      <c r="FTD226" s="19"/>
      <c r="FTE226" s="28"/>
      <c r="FTF226" s="32"/>
      <c r="FTG226" s="20"/>
      <c r="FTH226" s="18"/>
      <c r="FTI226" s="19"/>
      <c r="FTJ226" s="28"/>
      <c r="FTK226" s="32"/>
      <c r="FTL226" s="20"/>
      <c r="FTM226" s="18"/>
      <c r="FTN226" s="19"/>
      <c r="FTO226" s="28"/>
      <c r="FTP226" s="32"/>
      <c r="FTQ226" s="20"/>
      <c r="FTR226" s="18"/>
      <c r="FTS226" s="19"/>
      <c r="FTT226" s="28"/>
      <c r="FTU226" s="32"/>
      <c r="FTV226" s="20"/>
      <c r="FTW226" s="18"/>
      <c r="FTX226" s="19"/>
      <c r="FTY226" s="28"/>
      <c r="FTZ226" s="32"/>
      <c r="FUA226" s="20"/>
      <c r="FUB226" s="18"/>
      <c r="FUC226" s="19"/>
      <c r="FUD226" s="28"/>
      <c r="FUE226" s="32"/>
      <c r="FUF226" s="20"/>
      <c r="FUG226" s="18"/>
      <c r="FUH226" s="19"/>
      <c r="FUI226" s="28"/>
      <c r="FUJ226" s="32"/>
      <c r="FUK226" s="20"/>
      <c r="FUL226" s="18"/>
      <c r="FUM226" s="19"/>
      <c r="FUN226" s="28"/>
      <c r="FUO226" s="32"/>
      <c r="FUP226" s="20"/>
      <c r="FUQ226" s="18"/>
      <c r="FUR226" s="19"/>
      <c r="FUS226" s="28"/>
      <c r="FUT226" s="32"/>
      <c r="FUU226" s="20"/>
      <c r="FUV226" s="18"/>
      <c r="FUW226" s="19"/>
      <c r="FUX226" s="28"/>
      <c r="FUY226" s="32"/>
      <c r="FUZ226" s="20"/>
      <c r="FVA226" s="18"/>
      <c r="FVB226" s="19"/>
      <c r="FVC226" s="28"/>
      <c r="FVD226" s="32"/>
      <c r="FVE226" s="20"/>
      <c r="FVF226" s="18"/>
      <c r="FVG226" s="19"/>
      <c r="FVH226" s="28"/>
      <c r="FVI226" s="32"/>
      <c r="FVJ226" s="20"/>
      <c r="FVK226" s="18"/>
      <c r="FVL226" s="19"/>
      <c r="FVM226" s="28"/>
      <c r="FVN226" s="32"/>
      <c r="FVO226" s="20"/>
      <c r="FVP226" s="18"/>
      <c r="FVQ226" s="19"/>
      <c r="FVR226" s="28"/>
      <c r="FVS226" s="32"/>
      <c r="FVT226" s="20"/>
      <c r="FVU226" s="18"/>
      <c r="FVV226" s="19"/>
      <c r="FVW226" s="28"/>
      <c r="FVX226" s="32"/>
      <c r="FVY226" s="20"/>
      <c r="FVZ226" s="18"/>
      <c r="FWA226" s="19"/>
      <c r="FWB226" s="28"/>
      <c r="FWC226" s="32"/>
      <c r="FWD226" s="20"/>
      <c r="FWE226" s="18"/>
      <c r="FWF226" s="19"/>
      <c r="FWG226" s="28"/>
      <c r="FWH226" s="32"/>
      <c r="FWI226" s="20"/>
      <c r="FWJ226" s="18"/>
      <c r="FWK226" s="19"/>
      <c r="FWL226" s="28"/>
      <c r="FWM226" s="32"/>
      <c r="FWN226" s="20"/>
      <c r="FWO226" s="18"/>
      <c r="FWP226" s="19"/>
      <c r="FWQ226" s="28"/>
      <c r="FWR226" s="32"/>
      <c r="FWS226" s="20"/>
      <c r="FWT226" s="18"/>
      <c r="FWU226" s="19"/>
      <c r="FWV226" s="28"/>
      <c r="FWW226" s="32"/>
      <c r="FWX226" s="20"/>
      <c r="FWY226" s="18"/>
      <c r="FWZ226" s="19"/>
      <c r="FXA226" s="28"/>
      <c r="FXB226" s="32"/>
      <c r="FXC226" s="20"/>
      <c r="FXD226" s="18"/>
      <c r="FXE226" s="19"/>
      <c r="FXF226" s="28"/>
      <c r="FXG226" s="32"/>
      <c r="FXH226" s="20"/>
      <c r="FXI226" s="18"/>
      <c r="FXJ226" s="19"/>
      <c r="FXK226" s="28"/>
      <c r="FXL226" s="32"/>
      <c r="FXM226" s="20"/>
      <c r="FXN226" s="18"/>
      <c r="FXO226" s="19"/>
      <c r="FXP226" s="28"/>
      <c r="FXQ226" s="32"/>
      <c r="FXR226" s="20"/>
      <c r="FXS226" s="18"/>
      <c r="FXT226" s="19"/>
      <c r="FXU226" s="28"/>
      <c r="FXV226" s="32"/>
      <c r="FXW226" s="20"/>
      <c r="FXX226" s="18"/>
      <c r="FXY226" s="19"/>
      <c r="FXZ226" s="28"/>
      <c r="FYA226" s="32"/>
      <c r="FYB226" s="20"/>
      <c r="FYC226" s="18"/>
      <c r="FYD226" s="19"/>
      <c r="FYE226" s="28"/>
      <c r="FYF226" s="32"/>
      <c r="FYG226" s="20"/>
      <c r="FYH226" s="18"/>
      <c r="FYI226" s="19"/>
      <c r="FYJ226" s="28"/>
      <c r="FYK226" s="32"/>
      <c r="FYL226" s="20"/>
      <c r="FYM226" s="18"/>
      <c r="FYN226" s="19"/>
      <c r="FYO226" s="28"/>
      <c r="FYP226" s="32"/>
      <c r="FYQ226" s="20"/>
      <c r="FYR226" s="18"/>
      <c r="FYS226" s="19"/>
      <c r="FYT226" s="28"/>
      <c r="FYU226" s="32"/>
      <c r="FYV226" s="20"/>
      <c r="FYW226" s="18"/>
      <c r="FYX226" s="19"/>
      <c r="FYY226" s="28"/>
      <c r="FYZ226" s="32"/>
      <c r="FZA226" s="20"/>
      <c r="FZB226" s="18"/>
      <c r="FZC226" s="19"/>
      <c r="FZD226" s="28"/>
      <c r="FZE226" s="32"/>
      <c r="FZF226" s="20"/>
      <c r="FZG226" s="18"/>
      <c r="FZH226" s="19"/>
      <c r="FZI226" s="28"/>
      <c r="FZJ226" s="32"/>
      <c r="FZK226" s="20"/>
      <c r="FZL226" s="18"/>
      <c r="FZM226" s="19"/>
      <c r="FZN226" s="28"/>
      <c r="FZO226" s="32"/>
      <c r="FZP226" s="20"/>
      <c r="FZQ226" s="18"/>
      <c r="FZR226" s="19"/>
      <c r="FZS226" s="28"/>
      <c r="FZT226" s="32"/>
      <c r="FZU226" s="20"/>
      <c r="FZV226" s="18"/>
      <c r="FZW226" s="19"/>
      <c r="FZX226" s="28"/>
      <c r="FZY226" s="32"/>
      <c r="FZZ226" s="20"/>
      <c r="GAA226" s="18"/>
      <c r="GAB226" s="19"/>
      <c r="GAC226" s="28"/>
      <c r="GAD226" s="32"/>
      <c r="GAE226" s="20"/>
      <c r="GAF226" s="18"/>
      <c r="GAG226" s="19"/>
      <c r="GAH226" s="28"/>
      <c r="GAI226" s="32"/>
      <c r="GAJ226" s="20"/>
      <c r="GAK226" s="18"/>
      <c r="GAL226" s="19"/>
      <c r="GAM226" s="28"/>
      <c r="GAN226" s="32"/>
      <c r="GAO226" s="20"/>
      <c r="GAP226" s="18"/>
      <c r="GAQ226" s="19"/>
      <c r="GAR226" s="28"/>
      <c r="GAS226" s="32"/>
      <c r="GAT226" s="20"/>
      <c r="GAU226" s="18"/>
      <c r="GAV226" s="19"/>
      <c r="GAW226" s="28"/>
      <c r="GAX226" s="32"/>
      <c r="GAY226" s="20"/>
      <c r="GAZ226" s="18"/>
      <c r="GBA226" s="19"/>
      <c r="GBB226" s="28"/>
      <c r="GBC226" s="32"/>
      <c r="GBD226" s="20"/>
      <c r="GBE226" s="18"/>
      <c r="GBF226" s="19"/>
      <c r="GBG226" s="28"/>
      <c r="GBH226" s="32"/>
      <c r="GBI226" s="20"/>
      <c r="GBJ226" s="18"/>
      <c r="GBK226" s="19"/>
      <c r="GBL226" s="28"/>
      <c r="GBM226" s="32"/>
      <c r="GBN226" s="20"/>
      <c r="GBO226" s="18"/>
      <c r="GBP226" s="19"/>
      <c r="GBQ226" s="28"/>
      <c r="GBR226" s="32"/>
      <c r="GBS226" s="20"/>
      <c r="GBT226" s="18"/>
      <c r="GBU226" s="19"/>
      <c r="GBV226" s="28"/>
      <c r="GBW226" s="32"/>
      <c r="GBX226" s="20"/>
      <c r="GBY226" s="18"/>
      <c r="GBZ226" s="19"/>
      <c r="GCA226" s="28"/>
      <c r="GCB226" s="32"/>
      <c r="GCC226" s="20"/>
      <c r="GCD226" s="18"/>
      <c r="GCE226" s="19"/>
      <c r="GCF226" s="28"/>
      <c r="GCG226" s="32"/>
      <c r="GCH226" s="20"/>
      <c r="GCI226" s="18"/>
      <c r="GCJ226" s="19"/>
      <c r="GCK226" s="28"/>
      <c r="GCL226" s="32"/>
      <c r="GCM226" s="20"/>
      <c r="GCN226" s="18"/>
      <c r="GCO226" s="19"/>
      <c r="GCP226" s="28"/>
      <c r="GCQ226" s="32"/>
      <c r="GCR226" s="20"/>
      <c r="GCS226" s="18"/>
      <c r="GCT226" s="19"/>
      <c r="GCU226" s="28"/>
      <c r="GCV226" s="32"/>
      <c r="GCW226" s="20"/>
      <c r="GCX226" s="18"/>
      <c r="GCY226" s="19"/>
      <c r="GCZ226" s="28"/>
      <c r="GDA226" s="32"/>
      <c r="GDB226" s="20"/>
      <c r="GDC226" s="18"/>
      <c r="GDD226" s="19"/>
      <c r="GDE226" s="28"/>
      <c r="GDF226" s="32"/>
      <c r="GDG226" s="20"/>
      <c r="GDH226" s="18"/>
      <c r="GDI226" s="19"/>
      <c r="GDJ226" s="28"/>
      <c r="GDK226" s="32"/>
      <c r="GDL226" s="20"/>
      <c r="GDM226" s="18"/>
      <c r="GDN226" s="19"/>
      <c r="GDO226" s="28"/>
      <c r="GDP226" s="32"/>
      <c r="GDQ226" s="20"/>
      <c r="GDR226" s="18"/>
      <c r="GDS226" s="19"/>
      <c r="GDT226" s="28"/>
      <c r="GDU226" s="32"/>
      <c r="GDV226" s="20"/>
      <c r="GDW226" s="18"/>
      <c r="GDX226" s="19"/>
      <c r="GDY226" s="28"/>
      <c r="GDZ226" s="32"/>
      <c r="GEA226" s="20"/>
      <c r="GEB226" s="18"/>
      <c r="GEC226" s="19"/>
      <c r="GED226" s="28"/>
      <c r="GEE226" s="32"/>
      <c r="GEF226" s="20"/>
      <c r="GEG226" s="18"/>
      <c r="GEH226" s="19"/>
      <c r="GEI226" s="28"/>
      <c r="GEJ226" s="32"/>
      <c r="GEK226" s="20"/>
      <c r="GEL226" s="18"/>
      <c r="GEM226" s="19"/>
      <c r="GEN226" s="28"/>
      <c r="GEO226" s="32"/>
      <c r="GEP226" s="20"/>
      <c r="GEQ226" s="18"/>
      <c r="GER226" s="19"/>
      <c r="GES226" s="28"/>
      <c r="GET226" s="32"/>
      <c r="GEU226" s="20"/>
      <c r="GEV226" s="18"/>
      <c r="GEW226" s="19"/>
      <c r="GEX226" s="28"/>
      <c r="GEY226" s="32"/>
      <c r="GEZ226" s="20"/>
      <c r="GFA226" s="18"/>
      <c r="GFB226" s="19"/>
      <c r="GFC226" s="28"/>
      <c r="GFD226" s="32"/>
      <c r="GFE226" s="20"/>
      <c r="GFF226" s="18"/>
      <c r="GFG226" s="19"/>
      <c r="GFH226" s="28"/>
      <c r="GFI226" s="32"/>
      <c r="GFJ226" s="20"/>
      <c r="GFK226" s="18"/>
      <c r="GFL226" s="19"/>
      <c r="GFM226" s="28"/>
      <c r="GFN226" s="32"/>
      <c r="GFO226" s="20"/>
      <c r="GFP226" s="18"/>
      <c r="GFQ226" s="19"/>
      <c r="GFR226" s="28"/>
      <c r="GFS226" s="32"/>
      <c r="GFT226" s="20"/>
      <c r="GFU226" s="18"/>
      <c r="GFV226" s="19"/>
      <c r="GFW226" s="28"/>
      <c r="GFX226" s="32"/>
      <c r="GFY226" s="20"/>
      <c r="GFZ226" s="18"/>
      <c r="GGA226" s="19"/>
      <c r="GGB226" s="28"/>
      <c r="GGC226" s="32"/>
      <c r="GGD226" s="20"/>
      <c r="GGE226" s="18"/>
      <c r="GGF226" s="19"/>
      <c r="GGG226" s="28"/>
      <c r="GGH226" s="32"/>
      <c r="GGI226" s="20"/>
      <c r="GGJ226" s="18"/>
      <c r="GGK226" s="19"/>
      <c r="GGL226" s="28"/>
      <c r="GGM226" s="32"/>
      <c r="GGN226" s="20"/>
      <c r="GGO226" s="18"/>
      <c r="GGP226" s="19"/>
      <c r="GGQ226" s="28"/>
      <c r="GGR226" s="32"/>
      <c r="GGS226" s="20"/>
      <c r="GGT226" s="18"/>
      <c r="GGU226" s="19"/>
      <c r="GGV226" s="28"/>
      <c r="GGW226" s="32"/>
      <c r="GGX226" s="20"/>
      <c r="GGY226" s="18"/>
      <c r="GGZ226" s="19"/>
      <c r="GHA226" s="28"/>
      <c r="GHB226" s="32"/>
      <c r="GHC226" s="20"/>
      <c r="GHD226" s="18"/>
      <c r="GHE226" s="19"/>
      <c r="GHF226" s="28"/>
      <c r="GHG226" s="32"/>
      <c r="GHH226" s="20"/>
      <c r="GHI226" s="18"/>
      <c r="GHJ226" s="19"/>
      <c r="GHK226" s="28"/>
      <c r="GHL226" s="32"/>
      <c r="GHM226" s="20"/>
      <c r="GHN226" s="18"/>
      <c r="GHO226" s="19"/>
      <c r="GHP226" s="28"/>
      <c r="GHQ226" s="32"/>
      <c r="GHR226" s="20"/>
      <c r="GHS226" s="18"/>
      <c r="GHT226" s="19"/>
      <c r="GHU226" s="28"/>
      <c r="GHV226" s="32"/>
      <c r="GHW226" s="20"/>
      <c r="GHX226" s="18"/>
      <c r="GHY226" s="19"/>
      <c r="GHZ226" s="28"/>
      <c r="GIA226" s="32"/>
      <c r="GIB226" s="20"/>
      <c r="GIC226" s="18"/>
      <c r="GID226" s="19"/>
      <c r="GIE226" s="28"/>
      <c r="GIF226" s="32"/>
      <c r="GIG226" s="20"/>
      <c r="GIH226" s="18"/>
      <c r="GII226" s="19"/>
      <c r="GIJ226" s="28"/>
      <c r="GIK226" s="32"/>
      <c r="GIL226" s="20"/>
      <c r="GIM226" s="18"/>
      <c r="GIN226" s="19"/>
      <c r="GIO226" s="28"/>
      <c r="GIP226" s="32"/>
      <c r="GIQ226" s="20"/>
      <c r="GIR226" s="18"/>
      <c r="GIS226" s="19"/>
      <c r="GIT226" s="28"/>
      <c r="GIU226" s="32"/>
      <c r="GIV226" s="20"/>
      <c r="GIW226" s="18"/>
      <c r="GIX226" s="19"/>
      <c r="GIY226" s="28"/>
      <c r="GIZ226" s="32"/>
      <c r="GJA226" s="20"/>
      <c r="GJB226" s="18"/>
      <c r="GJC226" s="19"/>
      <c r="GJD226" s="28"/>
      <c r="GJE226" s="32"/>
      <c r="GJF226" s="20"/>
      <c r="GJG226" s="18"/>
      <c r="GJH226" s="19"/>
      <c r="GJI226" s="28"/>
      <c r="GJJ226" s="32"/>
      <c r="GJK226" s="20"/>
      <c r="GJL226" s="18"/>
      <c r="GJM226" s="19"/>
      <c r="GJN226" s="28"/>
      <c r="GJO226" s="32"/>
      <c r="GJP226" s="20"/>
      <c r="GJQ226" s="18"/>
      <c r="GJR226" s="19"/>
      <c r="GJS226" s="28"/>
      <c r="GJT226" s="32"/>
      <c r="GJU226" s="20"/>
      <c r="GJV226" s="18"/>
      <c r="GJW226" s="19"/>
      <c r="GJX226" s="28"/>
      <c r="GJY226" s="32"/>
      <c r="GJZ226" s="20"/>
      <c r="GKA226" s="18"/>
      <c r="GKB226" s="19"/>
      <c r="GKC226" s="28"/>
      <c r="GKD226" s="32"/>
      <c r="GKE226" s="20"/>
      <c r="GKF226" s="18"/>
      <c r="GKG226" s="19"/>
      <c r="GKH226" s="28"/>
      <c r="GKI226" s="32"/>
      <c r="GKJ226" s="20"/>
      <c r="GKK226" s="18"/>
      <c r="GKL226" s="19"/>
      <c r="GKM226" s="28"/>
      <c r="GKN226" s="32"/>
      <c r="GKO226" s="20"/>
      <c r="GKP226" s="18"/>
      <c r="GKQ226" s="19"/>
      <c r="GKR226" s="28"/>
      <c r="GKS226" s="32"/>
      <c r="GKT226" s="20"/>
      <c r="GKU226" s="18"/>
      <c r="GKV226" s="19"/>
      <c r="GKW226" s="28"/>
      <c r="GKX226" s="32"/>
      <c r="GKY226" s="20"/>
      <c r="GKZ226" s="18"/>
      <c r="GLA226" s="19"/>
      <c r="GLB226" s="28"/>
      <c r="GLC226" s="32"/>
      <c r="GLD226" s="20"/>
      <c r="GLE226" s="18"/>
      <c r="GLF226" s="19"/>
      <c r="GLG226" s="28"/>
      <c r="GLH226" s="32"/>
      <c r="GLI226" s="20"/>
      <c r="GLJ226" s="18"/>
      <c r="GLK226" s="19"/>
      <c r="GLL226" s="28"/>
      <c r="GLM226" s="32"/>
      <c r="GLN226" s="20"/>
      <c r="GLO226" s="18"/>
      <c r="GLP226" s="19"/>
      <c r="GLQ226" s="28"/>
      <c r="GLR226" s="32"/>
      <c r="GLS226" s="20"/>
      <c r="GLT226" s="18"/>
      <c r="GLU226" s="19"/>
      <c r="GLV226" s="28"/>
      <c r="GLW226" s="32"/>
      <c r="GLX226" s="20"/>
      <c r="GLY226" s="18"/>
      <c r="GLZ226" s="19"/>
      <c r="GMA226" s="28"/>
      <c r="GMB226" s="32"/>
      <c r="GMC226" s="20"/>
      <c r="GMD226" s="18"/>
      <c r="GME226" s="19"/>
      <c r="GMF226" s="28"/>
      <c r="GMG226" s="32"/>
      <c r="GMH226" s="20"/>
      <c r="GMI226" s="18"/>
      <c r="GMJ226" s="19"/>
      <c r="GMK226" s="28"/>
      <c r="GML226" s="32"/>
      <c r="GMM226" s="20"/>
      <c r="GMN226" s="18"/>
      <c r="GMO226" s="19"/>
      <c r="GMP226" s="28"/>
      <c r="GMQ226" s="32"/>
      <c r="GMR226" s="20"/>
      <c r="GMS226" s="18"/>
      <c r="GMT226" s="19"/>
      <c r="GMU226" s="28"/>
      <c r="GMV226" s="32"/>
      <c r="GMW226" s="20"/>
      <c r="GMX226" s="18"/>
      <c r="GMY226" s="19"/>
      <c r="GMZ226" s="28"/>
      <c r="GNA226" s="32"/>
      <c r="GNB226" s="20"/>
      <c r="GNC226" s="18"/>
      <c r="GND226" s="19"/>
      <c r="GNE226" s="28"/>
      <c r="GNF226" s="32"/>
      <c r="GNG226" s="20"/>
      <c r="GNH226" s="18"/>
      <c r="GNI226" s="19"/>
      <c r="GNJ226" s="28"/>
      <c r="GNK226" s="32"/>
      <c r="GNL226" s="20"/>
      <c r="GNM226" s="18"/>
      <c r="GNN226" s="19"/>
      <c r="GNO226" s="28"/>
      <c r="GNP226" s="32"/>
      <c r="GNQ226" s="20"/>
      <c r="GNR226" s="18"/>
      <c r="GNS226" s="19"/>
      <c r="GNT226" s="28"/>
      <c r="GNU226" s="32"/>
      <c r="GNV226" s="20"/>
      <c r="GNW226" s="18"/>
      <c r="GNX226" s="19"/>
      <c r="GNY226" s="28"/>
      <c r="GNZ226" s="32"/>
      <c r="GOA226" s="20"/>
      <c r="GOB226" s="18"/>
      <c r="GOC226" s="19"/>
      <c r="GOD226" s="28"/>
      <c r="GOE226" s="32"/>
      <c r="GOF226" s="20"/>
      <c r="GOG226" s="18"/>
      <c r="GOH226" s="19"/>
      <c r="GOI226" s="28"/>
      <c r="GOJ226" s="32"/>
      <c r="GOK226" s="20"/>
      <c r="GOL226" s="18"/>
      <c r="GOM226" s="19"/>
      <c r="GON226" s="28"/>
      <c r="GOO226" s="32"/>
      <c r="GOP226" s="20"/>
      <c r="GOQ226" s="18"/>
      <c r="GOR226" s="19"/>
      <c r="GOS226" s="28"/>
      <c r="GOT226" s="32"/>
      <c r="GOU226" s="20"/>
      <c r="GOV226" s="18"/>
      <c r="GOW226" s="19"/>
      <c r="GOX226" s="28"/>
      <c r="GOY226" s="32"/>
      <c r="GOZ226" s="20"/>
      <c r="GPA226" s="18"/>
      <c r="GPB226" s="19"/>
      <c r="GPC226" s="28"/>
      <c r="GPD226" s="32"/>
      <c r="GPE226" s="20"/>
      <c r="GPF226" s="18"/>
      <c r="GPG226" s="19"/>
      <c r="GPH226" s="28"/>
      <c r="GPI226" s="32"/>
      <c r="GPJ226" s="20"/>
      <c r="GPK226" s="18"/>
      <c r="GPL226" s="19"/>
      <c r="GPM226" s="28"/>
      <c r="GPN226" s="32"/>
      <c r="GPO226" s="20"/>
      <c r="GPP226" s="18"/>
      <c r="GPQ226" s="19"/>
      <c r="GPR226" s="28"/>
      <c r="GPS226" s="32"/>
      <c r="GPT226" s="20"/>
      <c r="GPU226" s="18"/>
      <c r="GPV226" s="19"/>
      <c r="GPW226" s="28"/>
      <c r="GPX226" s="32"/>
      <c r="GPY226" s="20"/>
      <c r="GPZ226" s="18"/>
      <c r="GQA226" s="19"/>
      <c r="GQB226" s="28"/>
      <c r="GQC226" s="32"/>
      <c r="GQD226" s="20"/>
      <c r="GQE226" s="18"/>
      <c r="GQF226" s="19"/>
      <c r="GQG226" s="28"/>
      <c r="GQH226" s="32"/>
      <c r="GQI226" s="20"/>
      <c r="GQJ226" s="18"/>
      <c r="GQK226" s="19"/>
      <c r="GQL226" s="28"/>
      <c r="GQM226" s="32"/>
      <c r="GQN226" s="20"/>
      <c r="GQO226" s="18"/>
      <c r="GQP226" s="19"/>
      <c r="GQQ226" s="28"/>
      <c r="GQR226" s="32"/>
      <c r="GQS226" s="20"/>
      <c r="GQT226" s="18"/>
      <c r="GQU226" s="19"/>
      <c r="GQV226" s="28"/>
      <c r="GQW226" s="32"/>
      <c r="GQX226" s="20"/>
      <c r="GQY226" s="18"/>
      <c r="GQZ226" s="19"/>
      <c r="GRA226" s="28"/>
      <c r="GRB226" s="32"/>
      <c r="GRC226" s="20"/>
      <c r="GRD226" s="18"/>
      <c r="GRE226" s="19"/>
      <c r="GRF226" s="28"/>
      <c r="GRG226" s="32"/>
      <c r="GRH226" s="20"/>
      <c r="GRI226" s="18"/>
      <c r="GRJ226" s="19"/>
      <c r="GRK226" s="28"/>
      <c r="GRL226" s="32"/>
      <c r="GRM226" s="20"/>
      <c r="GRN226" s="18"/>
      <c r="GRO226" s="19"/>
      <c r="GRP226" s="28"/>
      <c r="GRQ226" s="32"/>
      <c r="GRR226" s="20"/>
      <c r="GRS226" s="18"/>
      <c r="GRT226" s="19"/>
      <c r="GRU226" s="28"/>
      <c r="GRV226" s="32"/>
      <c r="GRW226" s="20"/>
      <c r="GRX226" s="18"/>
      <c r="GRY226" s="19"/>
      <c r="GRZ226" s="28"/>
      <c r="GSA226" s="32"/>
      <c r="GSB226" s="20"/>
      <c r="GSC226" s="18"/>
      <c r="GSD226" s="19"/>
      <c r="GSE226" s="28"/>
      <c r="GSF226" s="32"/>
      <c r="GSG226" s="20"/>
      <c r="GSH226" s="18"/>
      <c r="GSI226" s="19"/>
      <c r="GSJ226" s="28"/>
      <c r="GSK226" s="32"/>
      <c r="GSL226" s="20"/>
      <c r="GSM226" s="18"/>
      <c r="GSN226" s="19"/>
      <c r="GSO226" s="28"/>
      <c r="GSP226" s="32"/>
      <c r="GSQ226" s="20"/>
      <c r="GSR226" s="18"/>
      <c r="GSS226" s="19"/>
      <c r="GST226" s="28"/>
      <c r="GSU226" s="32"/>
      <c r="GSV226" s="20"/>
      <c r="GSW226" s="18"/>
      <c r="GSX226" s="19"/>
      <c r="GSY226" s="28"/>
      <c r="GSZ226" s="32"/>
      <c r="GTA226" s="20"/>
      <c r="GTB226" s="18"/>
      <c r="GTC226" s="19"/>
      <c r="GTD226" s="28"/>
      <c r="GTE226" s="32"/>
      <c r="GTF226" s="20"/>
      <c r="GTG226" s="18"/>
      <c r="GTH226" s="19"/>
      <c r="GTI226" s="28"/>
      <c r="GTJ226" s="32"/>
      <c r="GTK226" s="20"/>
      <c r="GTL226" s="18"/>
      <c r="GTM226" s="19"/>
      <c r="GTN226" s="28"/>
      <c r="GTO226" s="32"/>
      <c r="GTP226" s="20"/>
      <c r="GTQ226" s="18"/>
      <c r="GTR226" s="19"/>
      <c r="GTS226" s="28"/>
      <c r="GTT226" s="32"/>
      <c r="GTU226" s="20"/>
      <c r="GTV226" s="18"/>
      <c r="GTW226" s="19"/>
      <c r="GTX226" s="28"/>
      <c r="GTY226" s="32"/>
      <c r="GTZ226" s="20"/>
      <c r="GUA226" s="18"/>
      <c r="GUB226" s="19"/>
      <c r="GUC226" s="28"/>
      <c r="GUD226" s="32"/>
      <c r="GUE226" s="20"/>
      <c r="GUF226" s="18"/>
      <c r="GUG226" s="19"/>
      <c r="GUH226" s="28"/>
      <c r="GUI226" s="32"/>
      <c r="GUJ226" s="20"/>
      <c r="GUK226" s="18"/>
      <c r="GUL226" s="19"/>
      <c r="GUM226" s="28"/>
      <c r="GUN226" s="32"/>
      <c r="GUO226" s="20"/>
      <c r="GUP226" s="18"/>
      <c r="GUQ226" s="19"/>
      <c r="GUR226" s="28"/>
      <c r="GUS226" s="32"/>
      <c r="GUT226" s="20"/>
      <c r="GUU226" s="18"/>
      <c r="GUV226" s="19"/>
      <c r="GUW226" s="28"/>
      <c r="GUX226" s="32"/>
      <c r="GUY226" s="20"/>
      <c r="GUZ226" s="18"/>
      <c r="GVA226" s="19"/>
      <c r="GVB226" s="28"/>
      <c r="GVC226" s="32"/>
      <c r="GVD226" s="20"/>
      <c r="GVE226" s="18"/>
      <c r="GVF226" s="19"/>
      <c r="GVG226" s="28"/>
      <c r="GVH226" s="32"/>
      <c r="GVI226" s="20"/>
      <c r="GVJ226" s="18"/>
      <c r="GVK226" s="19"/>
      <c r="GVL226" s="28"/>
      <c r="GVM226" s="32"/>
      <c r="GVN226" s="20"/>
      <c r="GVO226" s="18"/>
      <c r="GVP226" s="19"/>
      <c r="GVQ226" s="28"/>
      <c r="GVR226" s="32"/>
      <c r="GVS226" s="20"/>
      <c r="GVT226" s="18"/>
      <c r="GVU226" s="19"/>
      <c r="GVV226" s="28"/>
      <c r="GVW226" s="32"/>
      <c r="GVX226" s="20"/>
      <c r="GVY226" s="18"/>
      <c r="GVZ226" s="19"/>
      <c r="GWA226" s="28"/>
      <c r="GWB226" s="32"/>
      <c r="GWC226" s="20"/>
      <c r="GWD226" s="18"/>
      <c r="GWE226" s="19"/>
      <c r="GWF226" s="28"/>
      <c r="GWG226" s="32"/>
      <c r="GWH226" s="20"/>
      <c r="GWI226" s="18"/>
      <c r="GWJ226" s="19"/>
      <c r="GWK226" s="28"/>
      <c r="GWL226" s="32"/>
      <c r="GWM226" s="20"/>
      <c r="GWN226" s="18"/>
      <c r="GWO226" s="19"/>
      <c r="GWP226" s="28"/>
      <c r="GWQ226" s="32"/>
      <c r="GWR226" s="20"/>
      <c r="GWS226" s="18"/>
      <c r="GWT226" s="19"/>
      <c r="GWU226" s="28"/>
      <c r="GWV226" s="32"/>
      <c r="GWW226" s="20"/>
      <c r="GWX226" s="18"/>
      <c r="GWY226" s="19"/>
      <c r="GWZ226" s="28"/>
      <c r="GXA226" s="32"/>
      <c r="GXB226" s="20"/>
      <c r="GXC226" s="18"/>
      <c r="GXD226" s="19"/>
      <c r="GXE226" s="28"/>
      <c r="GXF226" s="32"/>
      <c r="GXG226" s="20"/>
      <c r="GXH226" s="18"/>
      <c r="GXI226" s="19"/>
      <c r="GXJ226" s="28"/>
      <c r="GXK226" s="32"/>
      <c r="GXL226" s="20"/>
      <c r="GXM226" s="18"/>
      <c r="GXN226" s="19"/>
      <c r="GXO226" s="28"/>
      <c r="GXP226" s="32"/>
      <c r="GXQ226" s="20"/>
      <c r="GXR226" s="18"/>
      <c r="GXS226" s="19"/>
      <c r="GXT226" s="28"/>
      <c r="GXU226" s="32"/>
      <c r="GXV226" s="20"/>
      <c r="GXW226" s="18"/>
      <c r="GXX226" s="19"/>
      <c r="GXY226" s="28"/>
      <c r="GXZ226" s="32"/>
      <c r="GYA226" s="20"/>
      <c r="GYB226" s="18"/>
      <c r="GYC226" s="19"/>
      <c r="GYD226" s="28"/>
      <c r="GYE226" s="32"/>
      <c r="GYF226" s="20"/>
      <c r="GYG226" s="18"/>
      <c r="GYH226" s="19"/>
      <c r="GYI226" s="28"/>
      <c r="GYJ226" s="32"/>
      <c r="GYK226" s="20"/>
      <c r="GYL226" s="18"/>
      <c r="GYM226" s="19"/>
      <c r="GYN226" s="28"/>
      <c r="GYO226" s="32"/>
      <c r="GYP226" s="20"/>
      <c r="GYQ226" s="18"/>
      <c r="GYR226" s="19"/>
      <c r="GYS226" s="28"/>
      <c r="GYT226" s="32"/>
      <c r="GYU226" s="20"/>
      <c r="GYV226" s="18"/>
      <c r="GYW226" s="19"/>
      <c r="GYX226" s="28"/>
      <c r="GYY226" s="32"/>
      <c r="GYZ226" s="20"/>
      <c r="GZA226" s="18"/>
      <c r="GZB226" s="19"/>
      <c r="GZC226" s="28"/>
      <c r="GZD226" s="32"/>
      <c r="GZE226" s="20"/>
      <c r="GZF226" s="18"/>
      <c r="GZG226" s="19"/>
      <c r="GZH226" s="28"/>
      <c r="GZI226" s="32"/>
      <c r="GZJ226" s="20"/>
      <c r="GZK226" s="18"/>
      <c r="GZL226" s="19"/>
      <c r="GZM226" s="28"/>
      <c r="GZN226" s="32"/>
      <c r="GZO226" s="20"/>
      <c r="GZP226" s="18"/>
      <c r="GZQ226" s="19"/>
      <c r="GZR226" s="28"/>
      <c r="GZS226" s="32"/>
      <c r="GZT226" s="20"/>
      <c r="GZU226" s="18"/>
      <c r="GZV226" s="19"/>
      <c r="GZW226" s="28"/>
      <c r="GZX226" s="32"/>
      <c r="GZY226" s="20"/>
      <c r="GZZ226" s="18"/>
      <c r="HAA226" s="19"/>
      <c r="HAB226" s="28"/>
      <c r="HAC226" s="32"/>
      <c r="HAD226" s="20"/>
      <c r="HAE226" s="18"/>
      <c r="HAF226" s="19"/>
      <c r="HAG226" s="28"/>
      <c r="HAH226" s="32"/>
      <c r="HAI226" s="20"/>
      <c r="HAJ226" s="18"/>
      <c r="HAK226" s="19"/>
      <c r="HAL226" s="28"/>
      <c r="HAM226" s="32"/>
      <c r="HAN226" s="20"/>
      <c r="HAO226" s="18"/>
      <c r="HAP226" s="19"/>
      <c r="HAQ226" s="28"/>
      <c r="HAR226" s="32"/>
      <c r="HAS226" s="20"/>
      <c r="HAT226" s="18"/>
      <c r="HAU226" s="19"/>
      <c r="HAV226" s="28"/>
      <c r="HAW226" s="32"/>
      <c r="HAX226" s="20"/>
      <c r="HAY226" s="18"/>
      <c r="HAZ226" s="19"/>
      <c r="HBA226" s="28"/>
      <c r="HBB226" s="32"/>
      <c r="HBC226" s="20"/>
      <c r="HBD226" s="18"/>
      <c r="HBE226" s="19"/>
      <c r="HBF226" s="28"/>
      <c r="HBG226" s="32"/>
      <c r="HBH226" s="20"/>
      <c r="HBI226" s="18"/>
      <c r="HBJ226" s="19"/>
      <c r="HBK226" s="28"/>
      <c r="HBL226" s="32"/>
      <c r="HBM226" s="20"/>
      <c r="HBN226" s="18"/>
      <c r="HBO226" s="19"/>
      <c r="HBP226" s="28"/>
      <c r="HBQ226" s="32"/>
      <c r="HBR226" s="20"/>
      <c r="HBS226" s="18"/>
      <c r="HBT226" s="19"/>
      <c r="HBU226" s="28"/>
      <c r="HBV226" s="32"/>
      <c r="HBW226" s="20"/>
      <c r="HBX226" s="18"/>
      <c r="HBY226" s="19"/>
      <c r="HBZ226" s="28"/>
      <c r="HCA226" s="32"/>
      <c r="HCB226" s="20"/>
      <c r="HCC226" s="18"/>
      <c r="HCD226" s="19"/>
      <c r="HCE226" s="28"/>
      <c r="HCF226" s="32"/>
      <c r="HCG226" s="20"/>
      <c r="HCH226" s="18"/>
      <c r="HCI226" s="19"/>
      <c r="HCJ226" s="28"/>
      <c r="HCK226" s="32"/>
      <c r="HCL226" s="20"/>
      <c r="HCM226" s="18"/>
      <c r="HCN226" s="19"/>
      <c r="HCO226" s="28"/>
      <c r="HCP226" s="32"/>
      <c r="HCQ226" s="20"/>
      <c r="HCR226" s="18"/>
      <c r="HCS226" s="19"/>
      <c r="HCT226" s="28"/>
      <c r="HCU226" s="32"/>
      <c r="HCV226" s="20"/>
      <c r="HCW226" s="18"/>
      <c r="HCX226" s="19"/>
      <c r="HCY226" s="28"/>
      <c r="HCZ226" s="32"/>
      <c r="HDA226" s="20"/>
      <c r="HDB226" s="18"/>
      <c r="HDC226" s="19"/>
      <c r="HDD226" s="28"/>
      <c r="HDE226" s="32"/>
      <c r="HDF226" s="20"/>
      <c r="HDG226" s="18"/>
      <c r="HDH226" s="19"/>
      <c r="HDI226" s="28"/>
      <c r="HDJ226" s="32"/>
      <c r="HDK226" s="20"/>
      <c r="HDL226" s="18"/>
      <c r="HDM226" s="19"/>
      <c r="HDN226" s="28"/>
      <c r="HDO226" s="32"/>
      <c r="HDP226" s="20"/>
      <c r="HDQ226" s="18"/>
      <c r="HDR226" s="19"/>
      <c r="HDS226" s="28"/>
      <c r="HDT226" s="32"/>
      <c r="HDU226" s="20"/>
      <c r="HDV226" s="18"/>
      <c r="HDW226" s="19"/>
      <c r="HDX226" s="28"/>
      <c r="HDY226" s="32"/>
      <c r="HDZ226" s="20"/>
      <c r="HEA226" s="18"/>
      <c r="HEB226" s="19"/>
      <c r="HEC226" s="28"/>
      <c r="HED226" s="32"/>
      <c r="HEE226" s="20"/>
      <c r="HEF226" s="18"/>
      <c r="HEG226" s="19"/>
      <c r="HEH226" s="28"/>
      <c r="HEI226" s="32"/>
      <c r="HEJ226" s="20"/>
      <c r="HEK226" s="18"/>
      <c r="HEL226" s="19"/>
      <c r="HEM226" s="28"/>
      <c r="HEN226" s="32"/>
      <c r="HEO226" s="20"/>
      <c r="HEP226" s="18"/>
      <c r="HEQ226" s="19"/>
      <c r="HER226" s="28"/>
      <c r="HES226" s="32"/>
      <c r="HET226" s="20"/>
      <c r="HEU226" s="18"/>
      <c r="HEV226" s="19"/>
      <c r="HEW226" s="28"/>
      <c r="HEX226" s="32"/>
      <c r="HEY226" s="20"/>
      <c r="HEZ226" s="18"/>
      <c r="HFA226" s="19"/>
      <c r="HFB226" s="28"/>
      <c r="HFC226" s="32"/>
      <c r="HFD226" s="20"/>
      <c r="HFE226" s="18"/>
      <c r="HFF226" s="19"/>
      <c r="HFG226" s="28"/>
      <c r="HFH226" s="32"/>
      <c r="HFI226" s="20"/>
      <c r="HFJ226" s="18"/>
      <c r="HFK226" s="19"/>
      <c r="HFL226" s="28"/>
      <c r="HFM226" s="32"/>
      <c r="HFN226" s="20"/>
      <c r="HFO226" s="18"/>
      <c r="HFP226" s="19"/>
      <c r="HFQ226" s="28"/>
      <c r="HFR226" s="32"/>
      <c r="HFS226" s="20"/>
      <c r="HFT226" s="18"/>
      <c r="HFU226" s="19"/>
      <c r="HFV226" s="28"/>
      <c r="HFW226" s="32"/>
      <c r="HFX226" s="20"/>
      <c r="HFY226" s="18"/>
      <c r="HFZ226" s="19"/>
      <c r="HGA226" s="28"/>
      <c r="HGB226" s="32"/>
      <c r="HGC226" s="20"/>
      <c r="HGD226" s="18"/>
      <c r="HGE226" s="19"/>
      <c r="HGF226" s="28"/>
      <c r="HGG226" s="32"/>
      <c r="HGH226" s="20"/>
      <c r="HGI226" s="18"/>
      <c r="HGJ226" s="19"/>
      <c r="HGK226" s="28"/>
      <c r="HGL226" s="32"/>
      <c r="HGM226" s="20"/>
      <c r="HGN226" s="18"/>
      <c r="HGO226" s="19"/>
      <c r="HGP226" s="28"/>
      <c r="HGQ226" s="32"/>
      <c r="HGR226" s="20"/>
      <c r="HGS226" s="18"/>
      <c r="HGT226" s="19"/>
      <c r="HGU226" s="28"/>
      <c r="HGV226" s="32"/>
      <c r="HGW226" s="20"/>
      <c r="HGX226" s="18"/>
      <c r="HGY226" s="19"/>
      <c r="HGZ226" s="28"/>
      <c r="HHA226" s="32"/>
      <c r="HHB226" s="20"/>
      <c r="HHC226" s="18"/>
      <c r="HHD226" s="19"/>
      <c r="HHE226" s="28"/>
      <c r="HHF226" s="32"/>
      <c r="HHG226" s="20"/>
      <c r="HHH226" s="18"/>
      <c r="HHI226" s="19"/>
      <c r="HHJ226" s="28"/>
      <c r="HHK226" s="32"/>
      <c r="HHL226" s="20"/>
      <c r="HHM226" s="18"/>
      <c r="HHN226" s="19"/>
      <c r="HHO226" s="28"/>
      <c r="HHP226" s="32"/>
      <c r="HHQ226" s="20"/>
      <c r="HHR226" s="18"/>
      <c r="HHS226" s="19"/>
      <c r="HHT226" s="28"/>
      <c r="HHU226" s="32"/>
      <c r="HHV226" s="20"/>
      <c r="HHW226" s="18"/>
      <c r="HHX226" s="19"/>
      <c r="HHY226" s="28"/>
      <c r="HHZ226" s="32"/>
      <c r="HIA226" s="20"/>
      <c r="HIB226" s="18"/>
      <c r="HIC226" s="19"/>
      <c r="HID226" s="28"/>
      <c r="HIE226" s="32"/>
      <c r="HIF226" s="20"/>
      <c r="HIG226" s="18"/>
      <c r="HIH226" s="19"/>
      <c r="HII226" s="28"/>
      <c r="HIJ226" s="32"/>
      <c r="HIK226" s="20"/>
      <c r="HIL226" s="18"/>
      <c r="HIM226" s="19"/>
      <c r="HIN226" s="28"/>
      <c r="HIO226" s="32"/>
      <c r="HIP226" s="20"/>
      <c r="HIQ226" s="18"/>
      <c r="HIR226" s="19"/>
      <c r="HIS226" s="28"/>
      <c r="HIT226" s="32"/>
      <c r="HIU226" s="20"/>
      <c r="HIV226" s="18"/>
      <c r="HIW226" s="19"/>
      <c r="HIX226" s="28"/>
      <c r="HIY226" s="32"/>
      <c r="HIZ226" s="20"/>
      <c r="HJA226" s="18"/>
      <c r="HJB226" s="19"/>
      <c r="HJC226" s="28"/>
      <c r="HJD226" s="32"/>
      <c r="HJE226" s="20"/>
      <c r="HJF226" s="18"/>
      <c r="HJG226" s="19"/>
      <c r="HJH226" s="28"/>
      <c r="HJI226" s="32"/>
      <c r="HJJ226" s="20"/>
      <c r="HJK226" s="18"/>
      <c r="HJL226" s="19"/>
      <c r="HJM226" s="28"/>
      <c r="HJN226" s="32"/>
      <c r="HJO226" s="20"/>
      <c r="HJP226" s="18"/>
      <c r="HJQ226" s="19"/>
      <c r="HJR226" s="28"/>
      <c r="HJS226" s="32"/>
      <c r="HJT226" s="20"/>
      <c r="HJU226" s="18"/>
      <c r="HJV226" s="19"/>
      <c r="HJW226" s="28"/>
      <c r="HJX226" s="32"/>
      <c r="HJY226" s="20"/>
      <c r="HJZ226" s="18"/>
      <c r="HKA226" s="19"/>
      <c r="HKB226" s="28"/>
      <c r="HKC226" s="32"/>
      <c r="HKD226" s="20"/>
      <c r="HKE226" s="18"/>
      <c r="HKF226" s="19"/>
      <c r="HKG226" s="28"/>
      <c r="HKH226" s="32"/>
      <c r="HKI226" s="20"/>
      <c r="HKJ226" s="18"/>
      <c r="HKK226" s="19"/>
      <c r="HKL226" s="28"/>
      <c r="HKM226" s="32"/>
      <c r="HKN226" s="20"/>
      <c r="HKO226" s="18"/>
      <c r="HKP226" s="19"/>
      <c r="HKQ226" s="28"/>
      <c r="HKR226" s="32"/>
      <c r="HKS226" s="20"/>
      <c r="HKT226" s="18"/>
      <c r="HKU226" s="19"/>
      <c r="HKV226" s="28"/>
      <c r="HKW226" s="32"/>
      <c r="HKX226" s="20"/>
      <c r="HKY226" s="18"/>
      <c r="HKZ226" s="19"/>
      <c r="HLA226" s="28"/>
      <c r="HLB226" s="32"/>
      <c r="HLC226" s="20"/>
      <c r="HLD226" s="18"/>
      <c r="HLE226" s="19"/>
      <c r="HLF226" s="28"/>
      <c r="HLG226" s="32"/>
      <c r="HLH226" s="20"/>
      <c r="HLI226" s="18"/>
      <c r="HLJ226" s="19"/>
      <c r="HLK226" s="28"/>
      <c r="HLL226" s="32"/>
      <c r="HLM226" s="20"/>
      <c r="HLN226" s="18"/>
      <c r="HLO226" s="19"/>
      <c r="HLP226" s="28"/>
      <c r="HLQ226" s="32"/>
      <c r="HLR226" s="20"/>
      <c r="HLS226" s="18"/>
      <c r="HLT226" s="19"/>
      <c r="HLU226" s="28"/>
      <c r="HLV226" s="32"/>
      <c r="HLW226" s="20"/>
      <c r="HLX226" s="18"/>
      <c r="HLY226" s="19"/>
      <c r="HLZ226" s="28"/>
      <c r="HMA226" s="32"/>
      <c r="HMB226" s="20"/>
      <c r="HMC226" s="18"/>
      <c r="HMD226" s="19"/>
      <c r="HME226" s="28"/>
      <c r="HMF226" s="32"/>
      <c r="HMG226" s="20"/>
      <c r="HMH226" s="18"/>
      <c r="HMI226" s="19"/>
      <c r="HMJ226" s="28"/>
      <c r="HMK226" s="32"/>
      <c r="HML226" s="20"/>
      <c r="HMM226" s="18"/>
      <c r="HMN226" s="19"/>
      <c r="HMO226" s="28"/>
      <c r="HMP226" s="32"/>
      <c r="HMQ226" s="20"/>
      <c r="HMR226" s="18"/>
      <c r="HMS226" s="19"/>
      <c r="HMT226" s="28"/>
      <c r="HMU226" s="32"/>
      <c r="HMV226" s="20"/>
      <c r="HMW226" s="18"/>
      <c r="HMX226" s="19"/>
      <c r="HMY226" s="28"/>
      <c r="HMZ226" s="32"/>
      <c r="HNA226" s="20"/>
      <c r="HNB226" s="18"/>
      <c r="HNC226" s="19"/>
      <c r="HND226" s="28"/>
      <c r="HNE226" s="32"/>
      <c r="HNF226" s="20"/>
      <c r="HNG226" s="18"/>
      <c r="HNH226" s="19"/>
      <c r="HNI226" s="28"/>
      <c r="HNJ226" s="32"/>
      <c r="HNK226" s="20"/>
      <c r="HNL226" s="18"/>
      <c r="HNM226" s="19"/>
      <c r="HNN226" s="28"/>
      <c r="HNO226" s="32"/>
      <c r="HNP226" s="20"/>
      <c r="HNQ226" s="18"/>
      <c r="HNR226" s="19"/>
      <c r="HNS226" s="28"/>
      <c r="HNT226" s="32"/>
      <c r="HNU226" s="20"/>
      <c r="HNV226" s="18"/>
      <c r="HNW226" s="19"/>
      <c r="HNX226" s="28"/>
      <c r="HNY226" s="32"/>
      <c r="HNZ226" s="20"/>
      <c r="HOA226" s="18"/>
      <c r="HOB226" s="19"/>
      <c r="HOC226" s="28"/>
      <c r="HOD226" s="32"/>
      <c r="HOE226" s="20"/>
      <c r="HOF226" s="18"/>
      <c r="HOG226" s="19"/>
      <c r="HOH226" s="28"/>
      <c r="HOI226" s="32"/>
      <c r="HOJ226" s="20"/>
      <c r="HOK226" s="18"/>
      <c r="HOL226" s="19"/>
      <c r="HOM226" s="28"/>
      <c r="HON226" s="32"/>
      <c r="HOO226" s="20"/>
      <c r="HOP226" s="18"/>
      <c r="HOQ226" s="19"/>
      <c r="HOR226" s="28"/>
      <c r="HOS226" s="32"/>
      <c r="HOT226" s="20"/>
      <c r="HOU226" s="18"/>
      <c r="HOV226" s="19"/>
      <c r="HOW226" s="28"/>
      <c r="HOX226" s="32"/>
      <c r="HOY226" s="20"/>
      <c r="HOZ226" s="18"/>
      <c r="HPA226" s="19"/>
      <c r="HPB226" s="28"/>
      <c r="HPC226" s="32"/>
      <c r="HPD226" s="20"/>
      <c r="HPE226" s="18"/>
      <c r="HPF226" s="19"/>
      <c r="HPG226" s="28"/>
      <c r="HPH226" s="32"/>
      <c r="HPI226" s="20"/>
      <c r="HPJ226" s="18"/>
      <c r="HPK226" s="19"/>
      <c r="HPL226" s="28"/>
      <c r="HPM226" s="32"/>
      <c r="HPN226" s="20"/>
      <c r="HPO226" s="18"/>
      <c r="HPP226" s="19"/>
      <c r="HPQ226" s="28"/>
      <c r="HPR226" s="32"/>
      <c r="HPS226" s="20"/>
      <c r="HPT226" s="18"/>
      <c r="HPU226" s="19"/>
      <c r="HPV226" s="28"/>
      <c r="HPW226" s="32"/>
      <c r="HPX226" s="20"/>
      <c r="HPY226" s="18"/>
      <c r="HPZ226" s="19"/>
      <c r="HQA226" s="28"/>
      <c r="HQB226" s="32"/>
      <c r="HQC226" s="20"/>
      <c r="HQD226" s="18"/>
      <c r="HQE226" s="19"/>
      <c r="HQF226" s="28"/>
      <c r="HQG226" s="32"/>
      <c r="HQH226" s="20"/>
      <c r="HQI226" s="18"/>
      <c r="HQJ226" s="19"/>
      <c r="HQK226" s="28"/>
      <c r="HQL226" s="32"/>
      <c r="HQM226" s="20"/>
      <c r="HQN226" s="18"/>
      <c r="HQO226" s="19"/>
      <c r="HQP226" s="28"/>
      <c r="HQQ226" s="32"/>
      <c r="HQR226" s="20"/>
      <c r="HQS226" s="18"/>
      <c r="HQT226" s="19"/>
      <c r="HQU226" s="28"/>
      <c r="HQV226" s="32"/>
      <c r="HQW226" s="20"/>
      <c r="HQX226" s="18"/>
      <c r="HQY226" s="19"/>
      <c r="HQZ226" s="28"/>
      <c r="HRA226" s="32"/>
      <c r="HRB226" s="20"/>
      <c r="HRC226" s="18"/>
      <c r="HRD226" s="19"/>
      <c r="HRE226" s="28"/>
      <c r="HRF226" s="32"/>
      <c r="HRG226" s="20"/>
      <c r="HRH226" s="18"/>
      <c r="HRI226" s="19"/>
      <c r="HRJ226" s="28"/>
      <c r="HRK226" s="32"/>
      <c r="HRL226" s="20"/>
      <c r="HRM226" s="18"/>
      <c r="HRN226" s="19"/>
      <c r="HRO226" s="28"/>
      <c r="HRP226" s="32"/>
      <c r="HRQ226" s="20"/>
      <c r="HRR226" s="18"/>
      <c r="HRS226" s="19"/>
      <c r="HRT226" s="28"/>
      <c r="HRU226" s="32"/>
      <c r="HRV226" s="20"/>
      <c r="HRW226" s="18"/>
      <c r="HRX226" s="19"/>
      <c r="HRY226" s="28"/>
      <c r="HRZ226" s="32"/>
      <c r="HSA226" s="20"/>
      <c r="HSB226" s="18"/>
      <c r="HSC226" s="19"/>
      <c r="HSD226" s="28"/>
      <c r="HSE226" s="32"/>
      <c r="HSF226" s="20"/>
      <c r="HSG226" s="18"/>
      <c r="HSH226" s="19"/>
      <c r="HSI226" s="28"/>
      <c r="HSJ226" s="32"/>
      <c r="HSK226" s="20"/>
      <c r="HSL226" s="18"/>
      <c r="HSM226" s="19"/>
      <c r="HSN226" s="28"/>
      <c r="HSO226" s="32"/>
      <c r="HSP226" s="20"/>
      <c r="HSQ226" s="18"/>
      <c r="HSR226" s="19"/>
      <c r="HSS226" s="28"/>
      <c r="HST226" s="32"/>
      <c r="HSU226" s="20"/>
      <c r="HSV226" s="18"/>
      <c r="HSW226" s="19"/>
      <c r="HSX226" s="28"/>
      <c r="HSY226" s="32"/>
      <c r="HSZ226" s="20"/>
      <c r="HTA226" s="18"/>
      <c r="HTB226" s="19"/>
      <c r="HTC226" s="28"/>
      <c r="HTD226" s="32"/>
      <c r="HTE226" s="20"/>
      <c r="HTF226" s="18"/>
      <c r="HTG226" s="19"/>
      <c r="HTH226" s="28"/>
      <c r="HTI226" s="32"/>
      <c r="HTJ226" s="20"/>
      <c r="HTK226" s="18"/>
      <c r="HTL226" s="19"/>
      <c r="HTM226" s="28"/>
      <c r="HTN226" s="32"/>
      <c r="HTO226" s="20"/>
      <c r="HTP226" s="18"/>
      <c r="HTQ226" s="19"/>
      <c r="HTR226" s="28"/>
      <c r="HTS226" s="32"/>
      <c r="HTT226" s="20"/>
      <c r="HTU226" s="18"/>
      <c r="HTV226" s="19"/>
      <c r="HTW226" s="28"/>
      <c r="HTX226" s="32"/>
      <c r="HTY226" s="20"/>
      <c r="HTZ226" s="18"/>
      <c r="HUA226" s="19"/>
      <c r="HUB226" s="28"/>
      <c r="HUC226" s="32"/>
      <c r="HUD226" s="20"/>
      <c r="HUE226" s="18"/>
      <c r="HUF226" s="19"/>
      <c r="HUG226" s="28"/>
      <c r="HUH226" s="32"/>
      <c r="HUI226" s="20"/>
      <c r="HUJ226" s="18"/>
      <c r="HUK226" s="19"/>
      <c r="HUL226" s="28"/>
      <c r="HUM226" s="32"/>
      <c r="HUN226" s="20"/>
      <c r="HUO226" s="18"/>
      <c r="HUP226" s="19"/>
      <c r="HUQ226" s="28"/>
      <c r="HUR226" s="32"/>
      <c r="HUS226" s="20"/>
      <c r="HUT226" s="18"/>
      <c r="HUU226" s="19"/>
      <c r="HUV226" s="28"/>
      <c r="HUW226" s="32"/>
      <c r="HUX226" s="20"/>
      <c r="HUY226" s="18"/>
      <c r="HUZ226" s="19"/>
      <c r="HVA226" s="28"/>
      <c r="HVB226" s="32"/>
      <c r="HVC226" s="20"/>
      <c r="HVD226" s="18"/>
      <c r="HVE226" s="19"/>
      <c r="HVF226" s="28"/>
      <c r="HVG226" s="32"/>
      <c r="HVH226" s="20"/>
      <c r="HVI226" s="18"/>
      <c r="HVJ226" s="19"/>
      <c r="HVK226" s="28"/>
      <c r="HVL226" s="32"/>
      <c r="HVM226" s="20"/>
      <c r="HVN226" s="18"/>
      <c r="HVO226" s="19"/>
      <c r="HVP226" s="28"/>
      <c r="HVQ226" s="32"/>
      <c r="HVR226" s="20"/>
      <c r="HVS226" s="18"/>
      <c r="HVT226" s="19"/>
      <c r="HVU226" s="28"/>
      <c r="HVV226" s="32"/>
      <c r="HVW226" s="20"/>
      <c r="HVX226" s="18"/>
      <c r="HVY226" s="19"/>
      <c r="HVZ226" s="28"/>
      <c r="HWA226" s="32"/>
      <c r="HWB226" s="20"/>
      <c r="HWC226" s="18"/>
      <c r="HWD226" s="19"/>
      <c r="HWE226" s="28"/>
      <c r="HWF226" s="32"/>
      <c r="HWG226" s="20"/>
      <c r="HWH226" s="18"/>
      <c r="HWI226" s="19"/>
      <c r="HWJ226" s="28"/>
      <c r="HWK226" s="32"/>
      <c r="HWL226" s="20"/>
      <c r="HWM226" s="18"/>
      <c r="HWN226" s="19"/>
      <c r="HWO226" s="28"/>
      <c r="HWP226" s="32"/>
      <c r="HWQ226" s="20"/>
      <c r="HWR226" s="18"/>
      <c r="HWS226" s="19"/>
      <c r="HWT226" s="28"/>
      <c r="HWU226" s="32"/>
      <c r="HWV226" s="20"/>
      <c r="HWW226" s="18"/>
      <c r="HWX226" s="19"/>
      <c r="HWY226" s="28"/>
      <c r="HWZ226" s="32"/>
      <c r="HXA226" s="20"/>
      <c r="HXB226" s="18"/>
      <c r="HXC226" s="19"/>
      <c r="HXD226" s="28"/>
      <c r="HXE226" s="32"/>
      <c r="HXF226" s="20"/>
      <c r="HXG226" s="18"/>
      <c r="HXH226" s="19"/>
      <c r="HXI226" s="28"/>
      <c r="HXJ226" s="32"/>
      <c r="HXK226" s="20"/>
      <c r="HXL226" s="18"/>
      <c r="HXM226" s="19"/>
      <c r="HXN226" s="28"/>
      <c r="HXO226" s="32"/>
      <c r="HXP226" s="20"/>
      <c r="HXQ226" s="18"/>
      <c r="HXR226" s="19"/>
      <c r="HXS226" s="28"/>
      <c r="HXT226" s="32"/>
      <c r="HXU226" s="20"/>
      <c r="HXV226" s="18"/>
      <c r="HXW226" s="19"/>
      <c r="HXX226" s="28"/>
      <c r="HXY226" s="32"/>
      <c r="HXZ226" s="20"/>
      <c r="HYA226" s="18"/>
      <c r="HYB226" s="19"/>
      <c r="HYC226" s="28"/>
      <c r="HYD226" s="32"/>
      <c r="HYE226" s="20"/>
      <c r="HYF226" s="18"/>
      <c r="HYG226" s="19"/>
      <c r="HYH226" s="28"/>
      <c r="HYI226" s="32"/>
      <c r="HYJ226" s="20"/>
      <c r="HYK226" s="18"/>
      <c r="HYL226" s="19"/>
      <c r="HYM226" s="28"/>
      <c r="HYN226" s="32"/>
      <c r="HYO226" s="20"/>
      <c r="HYP226" s="18"/>
      <c r="HYQ226" s="19"/>
      <c r="HYR226" s="28"/>
      <c r="HYS226" s="32"/>
      <c r="HYT226" s="20"/>
      <c r="HYU226" s="18"/>
      <c r="HYV226" s="19"/>
      <c r="HYW226" s="28"/>
      <c r="HYX226" s="32"/>
      <c r="HYY226" s="20"/>
      <c r="HYZ226" s="18"/>
      <c r="HZA226" s="19"/>
      <c r="HZB226" s="28"/>
      <c r="HZC226" s="32"/>
      <c r="HZD226" s="20"/>
      <c r="HZE226" s="18"/>
      <c r="HZF226" s="19"/>
      <c r="HZG226" s="28"/>
      <c r="HZH226" s="32"/>
      <c r="HZI226" s="20"/>
      <c r="HZJ226" s="18"/>
      <c r="HZK226" s="19"/>
      <c r="HZL226" s="28"/>
      <c r="HZM226" s="32"/>
      <c r="HZN226" s="20"/>
      <c r="HZO226" s="18"/>
      <c r="HZP226" s="19"/>
      <c r="HZQ226" s="28"/>
      <c r="HZR226" s="32"/>
      <c r="HZS226" s="20"/>
      <c r="HZT226" s="18"/>
      <c r="HZU226" s="19"/>
      <c r="HZV226" s="28"/>
      <c r="HZW226" s="32"/>
      <c r="HZX226" s="20"/>
      <c r="HZY226" s="18"/>
      <c r="HZZ226" s="19"/>
      <c r="IAA226" s="28"/>
      <c r="IAB226" s="32"/>
      <c r="IAC226" s="20"/>
      <c r="IAD226" s="18"/>
      <c r="IAE226" s="19"/>
      <c r="IAF226" s="28"/>
      <c r="IAG226" s="32"/>
      <c r="IAH226" s="20"/>
      <c r="IAI226" s="18"/>
      <c r="IAJ226" s="19"/>
      <c r="IAK226" s="28"/>
      <c r="IAL226" s="32"/>
      <c r="IAM226" s="20"/>
      <c r="IAN226" s="18"/>
      <c r="IAO226" s="19"/>
      <c r="IAP226" s="28"/>
      <c r="IAQ226" s="32"/>
      <c r="IAR226" s="20"/>
      <c r="IAS226" s="18"/>
      <c r="IAT226" s="19"/>
      <c r="IAU226" s="28"/>
      <c r="IAV226" s="32"/>
      <c r="IAW226" s="20"/>
      <c r="IAX226" s="18"/>
      <c r="IAY226" s="19"/>
      <c r="IAZ226" s="28"/>
      <c r="IBA226" s="32"/>
      <c r="IBB226" s="20"/>
      <c r="IBC226" s="18"/>
      <c r="IBD226" s="19"/>
      <c r="IBE226" s="28"/>
      <c r="IBF226" s="32"/>
      <c r="IBG226" s="20"/>
      <c r="IBH226" s="18"/>
      <c r="IBI226" s="19"/>
      <c r="IBJ226" s="28"/>
      <c r="IBK226" s="32"/>
      <c r="IBL226" s="20"/>
      <c r="IBM226" s="18"/>
      <c r="IBN226" s="19"/>
      <c r="IBO226" s="28"/>
      <c r="IBP226" s="32"/>
      <c r="IBQ226" s="20"/>
      <c r="IBR226" s="18"/>
      <c r="IBS226" s="19"/>
      <c r="IBT226" s="28"/>
      <c r="IBU226" s="32"/>
      <c r="IBV226" s="20"/>
      <c r="IBW226" s="18"/>
      <c r="IBX226" s="19"/>
      <c r="IBY226" s="28"/>
      <c r="IBZ226" s="32"/>
      <c r="ICA226" s="20"/>
      <c r="ICB226" s="18"/>
      <c r="ICC226" s="19"/>
      <c r="ICD226" s="28"/>
      <c r="ICE226" s="32"/>
      <c r="ICF226" s="20"/>
      <c r="ICG226" s="18"/>
      <c r="ICH226" s="19"/>
      <c r="ICI226" s="28"/>
      <c r="ICJ226" s="32"/>
      <c r="ICK226" s="20"/>
      <c r="ICL226" s="18"/>
      <c r="ICM226" s="19"/>
      <c r="ICN226" s="28"/>
      <c r="ICO226" s="32"/>
      <c r="ICP226" s="20"/>
      <c r="ICQ226" s="18"/>
      <c r="ICR226" s="19"/>
      <c r="ICS226" s="28"/>
      <c r="ICT226" s="32"/>
      <c r="ICU226" s="20"/>
      <c r="ICV226" s="18"/>
      <c r="ICW226" s="19"/>
      <c r="ICX226" s="28"/>
      <c r="ICY226" s="32"/>
      <c r="ICZ226" s="20"/>
      <c r="IDA226" s="18"/>
      <c r="IDB226" s="19"/>
      <c r="IDC226" s="28"/>
      <c r="IDD226" s="32"/>
      <c r="IDE226" s="20"/>
      <c r="IDF226" s="18"/>
      <c r="IDG226" s="19"/>
      <c r="IDH226" s="28"/>
      <c r="IDI226" s="32"/>
      <c r="IDJ226" s="20"/>
      <c r="IDK226" s="18"/>
      <c r="IDL226" s="19"/>
      <c r="IDM226" s="28"/>
      <c r="IDN226" s="32"/>
      <c r="IDO226" s="20"/>
      <c r="IDP226" s="18"/>
      <c r="IDQ226" s="19"/>
      <c r="IDR226" s="28"/>
      <c r="IDS226" s="32"/>
      <c r="IDT226" s="20"/>
      <c r="IDU226" s="18"/>
      <c r="IDV226" s="19"/>
      <c r="IDW226" s="28"/>
      <c r="IDX226" s="32"/>
      <c r="IDY226" s="20"/>
      <c r="IDZ226" s="18"/>
      <c r="IEA226" s="19"/>
      <c r="IEB226" s="28"/>
      <c r="IEC226" s="32"/>
      <c r="IED226" s="20"/>
      <c r="IEE226" s="18"/>
      <c r="IEF226" s="19"/>
      <c r="IEG226" s="28"/>
      <c r="IEH226" s="32"/>
      <c r="IEI226" s="20"/>
      <c r="IEJ226" s="18"/>
      <c r="IEK226" s="19"/>
      <c r="IEL226" s="28"/>
      <c r="IEM226" s="32"/>
      <c r="IEN226" s="20"/>
      <c r="IEO226" s="18"/>
      <c r="IEP226" s="19"/>
      <c r="IEQ226" s="28"/>
      <c r="IER226" s="32"/>
      <c r="IES226" s="20"/>
      <c r="IET226" s="18"/>
      <c r="IEU226" s="19"/>
      <c r="IEV226" s="28"/>
      <c r="IEW226" s="32"/>
      <c r="IEX226" s="20"/>
      <c r="IEY226" s="18"/>
      <c r="IEZ226" s="19"/>
      <c r="IFA226" s="28"/>
      <c r="IFB226" s="32"/>
      <c r="IFC226" s="20"/>
      <c r="IFD226" s="18"/>
      <c r="IFE226" s="19"/>
      <c r="IFF226" s="28"/>
      <c r="IFG226" s="32"/>
      <c r="IFH226" s="20"/>
      <c r="IFI226" s="18"/>
      <c r="IFJ226" s="19"/>
      <c r="IFK226" s="28"/>
      <c r="IFL226" s="32"/>
      <c r="IFM226" s="20"/>
      <c r="IFN226" s="18"/>
      <c r="IFO226" s="19"/>
      <c r="IFP226" s="28"/>
      <c r="IFQ226" s="32"/>
      <c r="IFR226" s="20"/>
      <c r="IFS226" s="18"/>
      <c r="IFT226" s="19"/>
      <c r="IFU226" s="28"/>
      <c r="IFV226" s="32"/>
      <c r="IFW226" s="20"/>
      <c r="IFX226" s="18"/>
      <c r="IFY226" s="19"/>
      <c r="IFZ226" s="28"/>
      <c r="IGA226" s="32"/>
      <c r="IGB226" s="20"/>
      <c r="IGC226" s="18"/>
      <c r="IGD226" s="19"/>
      <c r="IGE226" s="28"/>
      <c r="IGF226" s="32"/>
      <c r="IGG226" s="20"/>
      <c r="IGH226" s="18"/>
      <c r="IGI226" s="19"/>
      <c r="IGJ226" s="28"/>
      <c r="IGK226" s="32"/>
      <c r="IGL226" s="20"/>
      <c r="IGM226" s="18"/>
      <c r="IGN226" s="19"/>
      <c r="IGO226" s="28"/>
      <c r="IGP226" s="32"/>
      <c r="IGQ226" s="20"/>
      <c r="IGR226" s="18"/>
      <c r="IGS226" s="19"/>
      <c r="IGT226" s="28"/>
      <c r="IGU226" s="32"/>
      <c r="IGV226" s="20"/>
      <c r="IGW226" s="18"/>
      <c r="IGX226" s="19"/>
      <c r="IGY226" s="28"/>
      <c r="IGZ226" s="32"/>
      <c r="IHA226" s="20"/>
      <c r="IHB226" s="18"/>
      <c r="IHC226" s="19"/>
      <c r="IHD226" s="28"/>
      <c r="IHE226" s="32"/>
      <c r="IHF226" s="20"/>
      <c r="IHG226" s="18"/>
      <c r="IHH226" s="19"/>
      <c r="IHI226" s="28"/>
      <c r="IHJ226" s="32"/>
      <c r="IHK226" s="20"/>
      <c r="IHL226" s="18"/>
      <c r="IHM226" s="19"/>
      <c r="IHN226" s="28"/>
      <c r="IHO226" s="32"/>
      <c r="IHP226" s="20"/>
      <c r="IHQ226" s="18"/>
      <c r="IHR226" s="19"/>
      <c r="IHS226" s="28"/>
      <c r="IHT226" s="32"/>
      <c r="IHU226" s="20"/>
      <c r="IHV226" s="18"/>
      <c r="IHW226" s="19"/>
      <c r="IHX226" s="28"/>
      <c r="IHY226" s="32"/>
      <c r="IHZ226" s="20"/>
      <c r="IIA226" s="18"/>
      <c r="IIB226" s="19"/>
      <c r="IIC226" s="28"/>
      <c r="IID226" s="32"/>
      <c r="IIE226" s="20"/>
      <c r="IIF226" s="18"/>
      <c r="IIG226" s="19"/>
      <c r="IIH226" s="28"/>
      <c r="III226" s="32"/>
      <c r="IIJ226" s="20"/>
      <c r="IIK226" s="18"/>
      <c r="IIL226" s="19"/>
      <c r="IIM226" s="28"/>
      <c r="IIN226" s="32"/>
      <c r="IIO226" s="20"/>
      <c r="IIP226" s="18"/>
      <c r="IIQ226" s="19"/>
      <c r="IIR226" s="28"/>
      <c r="IIS226" s="32"/>
      <c r="IIT226" s="20"/>
      <c r="IIU226" s="18"/>
      <c r="IIV226" s="19"/>
      <c r="IIW226" s="28"/>
      <c r="IIX226" s="32"/>
      <c r="IIY226" s="20"/>
      <c r="IIZ226" s="18"/>
      <c r="IJA226" s="19"/>
      <c r="IJB226" s="28"/>
      <c r="IJC226" s="32"/>
      <c r="IJD226" s="20"/>
      <c r="IJE226" s="18"/>
      <c r="IJF226" s="19"/>
      <c r="IJG226" s="28"/>
      <c r="IJH226" s="32"/>
      <c r="IJI226" s="20"/>
      <c r="IJJ226" s="18"/>
      <c r="IJK226" s="19"/>
      <c r="IJL226" s="28"/>
      <c r="IJM226" s="32"/>
      <c r="IJN226" s="20"/>
      <c r="IJO226" s="18"/>
      <c r="IJP226" s="19"/>
      <c r="IJQ226" s="28"/>
      <c r="IJR226" s="32"/>
      <c r="IJS226" s="20"/>
      <c r="IJT226" s="18"/>
      <c r="IJU226" s="19"/>
      <c r="IJV226" s="28"/>
      <c r="IJW226" s="32"/>
      <c r="IJX226" s="20"/>
      <c r="IJY226" s="18"/>
      <c r="IJZ226" s="19"/>
      <c r="IKA226" s="28"/>
      <c r="IKB226" s="32"/>
      <c r="IKC226" s="20"/>
      <c r="IKD226" s="18"/>
      <c r="IKE226" s="19"/>
      <c r="IKF226" s="28"/>
      <c r="IKG226" s="32"/>
      <c r="IKH226" s="20"/>
      <c r="IKI226" s="18"/>
      <c r="IKJ226" s="19"/>
      <c r="IKK226" s="28"/>
      <c r="IKL226" s="32"/>
      <c r="IKM226" s="20"/>
      <c r="IKN226" s="18"/>
      <c r="IKO226" s="19"/>
      <c r="IKP226" s="28"/>
      <c r="IKQ226" s="32"/>
      <c r="IKR226" s="20"/>
      <c r="IKS226" s="18"/>
      <c r="IKT226" s="19"/>
      <c r="IKU226" s="28"/>
      <c r="IKV226" s="32"/>
      <c r="IKW226" s="20"/>
      <c r="IKX226" s="18"/>
      <c r="IKY226" s="19"/>
      <c r="IKZ226" s="28"/>
      <c r="ILA226" s="32"/>
      <c r="ILB226" s="20"/>
      <c r="ILC226" s="18"/>
      <c r="ILD226" s="19"/>
      <c r="ILE226" s="28"/>
      <c r="ILF226" s="32"/>
      <c r="ILG226" s="20"/>
      <c r="ILH226" s="18"/>
      <c r="ILI226" s="19"/>
      <c r="ILJ226" s="28"/>
      <c r="ILK226" s="32"/>
      <c r="ILL226" s="20"/>
      <c r="ILM226" s="18"/>
      <c r="ILN226" s="19"/>
      <c r="ILO226" s="28"/>
      <c r="ILP226" s="32"/>
      <c r="ILQ226" s="20"/>
      <c r="ILR226" s="18"/>
      <c r="ILS226" s="19"/>
      <c r="ILT226" s="28"/>
      <c r="ILU226" s="32"/>
      <c r="ILV226" s="20"/>
      <c r="ILW226" s="18"/>
      <c r="ILX226" s="19"/>
      <c r="ILY226" s="28"/>
      <c r="ILZ226" s="32"/>
      <c r="IMA226" s="20"/>
      <c r="IMB226" s="18"/>
      <c r="IMC226" s="19"/>
      <c r="IMD226" s="28"/>
      <c r="IME226" s="32"/>
      <c r="IMF226" s="20"/>
      <c r="IMG226" s="18"/>
      <c r="IMH226" s="19"/>
      <c r="IMI226" s="28"/>
      <c r="IMJ226" s="32"/>
      <c r="IMK226" s="20"/>
      <c r="IML226" s="18"/>
      <c r="IMM226" s="19"/>
      <c r="IMN226" s="28"/>
      <c r="IMO226" s="32"/>
      <c r="IMP226" s="20"/>
      <c r="IMQ226" s="18"/>
      <c r="IMR226" s="19"/>
      <c r="IMS226" s="28"/>
      <c r="IMT226" s="32"/>
      <c r="IMU226" s="20"/>
      <c r="IMV226" s="18"/>
      <c r="IMW226" s="19"/>
      <c r="IMX226" s="28"/>
      <c r="IMY226" s="32"/>
      <c r="IMZ226" s="20"/>
      <c r="INA226" s="18"/>
      <c r="INB226" s="19"/>
      <c r="INC226" s="28"/>
      <c r="IND226" s="32"/>
      <c r="INE226" s="20"/>
      <c r="INF226" s="18"/>
      <c r="ING226" s="19"/>
      <c r="INH226" s="28"/>
      <c r="INI226" s="32"/>
      <c r="INJ226" s="20"/>
      <c r="INK226" s="18"/>
      <c r="INL226" s="19"/>
      <c r="INM226" s="28"/>
      <c r="INN226" s="32"/>
      <c r="INO226" s="20"/>
      <c r="INP226" s="18"/>
      <c r="INQ226" s="19"/>
      <c r="INR226" s="28"/>
      <c r="INS226" s="32"/>
      <c r="INT226" s="20"/>
      <c r="INU226" s="18"/>
      <c r="INV226" s="19"/>
      <c r="INW226" s="28"/>
      <c r="INX226" s="32"/>
      <c r="INY226" s="20"/>
      <c r="INZ226" s="18"/>
      <c r="IOA226" s="19"/>
      <c r="IOB226" s="28"/>
      <c r="IOC226" s="32"/>
      <c r="IOD226" s="20"/>
      <c r="IOE226" s="18"/>
      <c r="IOF226" s="19"/>
      <c r="IOG226" s="28"/>
      <c r="IOH226" s="32"/>
      <c r="IOI226" s="20"/>
      <c r="IOJ226" s="18"/>
      <c r="IOK226" s="19"/>
      <c r="IOL226" s="28"/>
      <c r="IOM226" s="32"/>
      <c r="ION226" s="20"/>
      <c r="IOO226" s="18"/>
      <c r="IOP226" s="19"/>
      <c r="IOQ226" s="28"/>
      <c r="IOR226" s="32"/>
      <c r="IOS226" s="20"/>
      <c r="IOT226" s="18"/>
      <c r="IOU226" s="19"/>
      <c r="IOV226" s="28"/>
      <c r="IOW226" s="32"/>
      <c r="IOX226" s="20"/>
      <c r="IOY226" s="18"/>
      <c r="IOZ226" s="19"/>
      <c r="IPA226" s="28"/>
      <c r="IPB226" s="32"/>
      <c r="IPC226" s="20"/>
      <c r="IPD226" s="18"/>
      <c r="IPE226" s="19"/>
      <c r="IPF226" s="28"/>
      <c r="IPG226" s="32"/>
      <c r="IPH226" s="20"/>
      <c r="IPI226" s="18"/>
      <c r="IPJ226" s="19"/>
      <c r="IPK226" s="28"/>
      <c r="IPL226" s="32"/>
      <c r="IPM226" s="20"/>
      <c r="IPN226" s="18"/>
      <c r="IPO226" s="19"/>
      <c r="IPP226" s="28"/>
      <c r="IPQ226" s="32"/>
      <c r="IPR226" s="20"/>
      <c r="IPS226" s="18"/>
      <c r="IPT226" s="19"/>
      <c r="IPU226" s="28"/>
      <c r="IPV226" s="32"/>
      <c r="IPW226" s="20"/>
      <c r="IPX226" s="18"/>
      <c r="IPY226" s="19"/>
      <c r="IPZ226" s="28"/>
      <c r="IQA226" s="32"/>
      <c r="IQB226" s="20"/>
      <c r="IQC226" s="18"/>
      <c r="IQD226" s="19"/>
      <c r="IQE226" s="28"/>
      <c r="IQF226" s="32"/>
      <c r="IQG226" s="20"/>
      <c r="IQH226" s="18"/>
      <c r="IQI226" s="19"/>
      <c r="IQJ226" s="28"/>
      <c r="IQK226" s="32"/>
      <c r="IQL226" s="20"/>
      <c r="IQM226" s="18"/>
      <c r="IQN226" s="19"/>
      <c r="IQO226" s="28"/>
      <c r="IQP226" s="32"/>
      <c r="IQQ226" s="20"/>
      <c r="IQR226" s="18"/>
      <c r="IQS226" s="19"/>
      <c r="IQT226" s="28"/>
      <c r="IQU226" s="32"/>
      <c r="IQV226" s="20"/>
      <c r="IQW226" s="18"/>
      <c r="IQX226" s="19"/>
      <c r="IQY226" s="28"/>
      <c r="IQZ226" s="32"/>
      <c r="IRA226" s="20"/>
      <c r="IRB226" s="18"/>
      <c r="IRC226" s="19"/>
      <c r="IRD226" s="28"/>
      <c r="IRE226" s="32"/>
      <c r="IRF226" s="20"/>
      <c r="IRG226" s="18"/>
      <c r="IRH226" s="19"/>
      <c r="IRI226" s="28"/>
      <c r="IRJ226" s="32"/>
      <c r="IRK226" s="20"/>
      <c r="IRL226" s="18"/>
      <c r="IRM226" s="19"/>
      <c r="IRN226" s="28"/>
      <c r="IRO226" s="32"/>
      <c r="IRP226" s="20"/>
      <c r="IRQ226" s="18"/>
      <c r="IRR226" s="19"/>
      <c r="IRS226" s="28"/>
      <c r="IRT226" s="32"/>
      <c r="IRU226" s="20"/>
      <c r="IRV226" s="18"/>
      <c r="IRW226" s="19"/>
      <c r="IRX226" s="28"/>
      <c r="IRY226" s="32"/>
      <c r="IRZ226" s="20"/>
      <c r="ISA226" s="18"/>
      <c r="ISB226" s="19"/>
      <c r="ISC226" s="28"/>
      <c r="ISD226" s="32"/>
      <c r="ISE226" s="20"/>
      <c r="ISF226" s="18"/>
      <c r="ISG226" s="19"/>
      <c r="ISH226" s="28"/>
      <c r="ISI226" s="32"/>
      <c r="ISJ226" s="20"/>
      <c r="ISK226" s="18"/>
      <c r="ISL226" s="19"/>
      <c r="ISM226" s="28"/>
      <c r="ISN226" s="32"/>
      <c r="ISO226" s="20"/>
      <c r="ISP226" s="18"/>
      <c r="ISQ226" s="19"/>
      <c r="ISR226" s="28"/>
      <c r="ISS226" s="32"/>
      <c r="IST226" s="20"/>
      <c r="ISU226" s="18"/>
      <c r="ISV226" s="19"/>
      <c r="ISW226" s="28"/>
      <c r="ISX226" s="32"/>
      <c r="ISY226" s="20"/>
      <c r="ISZ226" s="18"/>
      <c r="ITA226" s="19"/>
      <c r="ITB226" s="28"/>
      <c r="ITC226" s="32"/>
      <c r="ITD226" s="20"/>
      <c r="ITE226" s="18"/>
      <c r="ITF226" s="19"/>
      <c r="ITG226" s="28"/>
      <c r="ITH226" s="32"/>
      <c r="ITI226" s="20"/>
      <c r="ITJ226" s="18"/>
      <c r="ITK226" s="19"/>
      <c r="ITL226" s="28"/>
      <c r="ITM226" s="32"/>
      <c r="ITN226" s="20"/>
      <c r="ITO226" s="18"/>
      <c r="ITP226" s="19"/>
      <c r="ITQ226" s="28"/>
      <c r="ITR226" s="32"/>
      <c r="ITS226" s="20"/>
      <c r="ITT226" s="18"/>
      <c r="ITU226" s="19"/>
      <c r="ITV226" s="28"/>
      <c r="ITW226" s="32"/>
      <c r="ITX226" s="20"/>
      <c r="ITY226" s="18"/>
      <c r="ITZ226" s="19"/>
      <c r="IUA226" s="28"/>
      <c r="IUB226" s="32"/>
      <c r="IUC226" s="20"/>
      <c r="IUD226" s="18"/>
      <c r="IUE226" s="19"/>
      <c r="IUF226" s="28"/>
      <c r="IUG226" s="32"/>
      <c r="IUH226" s="20"/>
      <c r="IUI226" s="18"/>
      <c r="IUJ226" s="19"/>
      <c r="IUK226" s="28"/>
      <c r="IUL226" s="32"/>
      <c r="IUM226" s="20"/>
      <c r="IUN226" s="18"/>
      <c r="IUO226" s="19"/>
      <c r="IUP226" s="28"/>
      <c r="IUQ226" s="32"/>
      <c r="IUR226" s="20"/>
      <c r="IUS226" s="18"/>
      <c r="IUT226" s="19"/>
      <c r="IUU226" s="28"/>
      <c r="IUV226" s="32"/>
      <c r="IUW226" s="20"/>
      <c r="IUX226" s="18"/>
      <c r="IUY226" s="19"/>
      <c r="IUZ226" s="28"/>
      <c r="IVA226" s="32"/>
      <c r="IVB226" s="20"/>
      <c r="IVC226" s="18"/>
      <c r="IVD226" s="19"/>
      <c r="IVE226" s="28"/>
      <c r="IVF226" s="32"/>
      <c r="IVG226" s="20"/>
      <c r="IVH226" s="18"/>
      <c r="IVI226" s="19"/>
      <c r="IVJ226" s="28"/>
      <c r="IVK226" s="32"/>
      <c r="IVL226" s="20"/>
      <c r="IVM226" s="18"/>
      <c r="IVN226" s="19"/>
      <c r="IVO226" s="28"/>
      <c r="IVP226" s="32"/>
      <c r="IVQ226" s="20"/>
      <c r="IVR226" s="18"/>
      <c r="IVS226" s="19"/>
      <c r="IVT226" s="28"/>
      <c r="IVU226" s="32"/>
      <c r="IVV226" s="20"/>
      <c r="IVW226" s="18"/>
      <c r="IVX226" s="19"/>
      <c r="IVY226" s="28"/>
      <c r="IVZ226" s="32"/>
      <c r="IWA226" s="20"/>
      <c r="IWB226" s="18"/>
      <c r="IWC226" s="19"/>
      <c r="IWD226" s="28"/>
      <c r="IWE226" s="32"/>
      <c r="IWF226" s="20"/>
      <c r="IWG226" s="18"/>
      <c r="IWH226" s="19"/>
      <c r="IWI226" s="28"/>
      <c r="IWJ226" s="32"/>
      <c r="IWK226" s="20"/>
      <c r="IWL226" s="18"/>
      <c r="IWM226" s="19"/>
      <c r="IWN226" s="28"/>
      <c r="IWO226" s="32"/>
      <c r="IWP226" s="20"/>
      <c r="IWQ226" s="18"/>
      <c r="IWR226" s="19"/>
      <c r="IWS226" s="28"/>
      <c r="IWT226" s="32"/>
      <c r="IWU226" s="20"/>
      <c r="IWV226" s="18"/>
      <c r="IWW226" s="19"/>
      <c r="IWX226" s="28"/>
      <c r="IWY226" s="32"/>
      <c r="IWZ226" s="20"/>
      <c r="IXA226" s="18"/>
      <c r="IXB226" s="19"/>
      <c r="IXC226" s="28"/>
      <c r="IXD226" s="32"/>
      <c r="IXE226" s="20"/>
      <c r="IXF226" s="18"/>
      <c r="IXG226" s="19"/>
      <c r="IXH226" s="28"/>
      <c r="IXI226" s="32"/>
      <c r="IXJ226" s="20"/>
      <c r="IXK226" s="18"/>
      <c r="IXL226" s="19"/>
      <c r="IXM226" s="28"/>
      <c r="IXN226" s="32"/>
      <c r="IXO226" s="20"/>
      <c r="IXP226" s="18"/>
      <c r="IXQ226" s="19"/>
      <c r="IXR226" s="28"/>
      <c r="IXS226" s="32"/>
      <c r="IXT226" s="20"/>
      <c r="IXU226" s="18"/>
      <c r="IXV226" s="19"/>
      <c r="IXW226" s="28"/>
      <c r="IXX226" s="32"/>
      <c r="IXY226" s="20"/>
      <c r="IXZ226" s="18"/>
      <c r="IYA226" s="19"/>
      <c r="IYB226" s="28"/>
      <c r="IYC226" s="32"/>
      <c r="IYD226" s="20"/>
      <c r="IYE226" s="18"/>
      <c r="IYF226" s="19"/>
      <c r="IYG226" s="28"/>
      <c r="IYH226" s="32"/>
      <c r="IYI226" s="20"/>
      <c r="IYJ226" s="18"/>
      <c r="IYK226" s="19"/>
      <c r="IYL226" s="28"/>
      <c r="IYM226" s="32"/>
      <c r="IYN226" s="20"/>
      <c r="IYO226" s="18"/>
      <c r="IYP226" s="19"/>
      <c r="IYQ226" s="28"/>
      <c r="IYR226" s="32"/>
      <c r="IYS226" s="20"/>
      <c r="IYT226" s="18"/>
      <c r="IYU226" s="19"/>
      <c r="IYV226" s="28"/>
      <c r="IYW226" s="32"/>
      <c r="IYX226" s="20"/>
      <c r="IYY226" s="18"/>
      <c r="IYZ226" s="19"/>
      <c r="IZA226" s="28"/>
      <c r="IZB226" s="32"/>
      <c r="IZC226" s="20"/>
      <c r="IZD226" s="18"/>
      <c r="IZE226" s="19"/>
      <c r="IZF226" s="28"/>
      <c r="IZG226" s="32"/>
      <c r="IZH226" s="20"/>
      <c r="IZI226" s="18"/>
      <c r="IZJ226" s="19"/>
      <c r="IZK226" s="28"/>
      <c r="IZL226" s="32"/>
      <c r="IZM226" s="20"/>
      <c r="IZN226" s="18"/>
      <c r="IZO226" s="19"/>
      <c r="IZP226" s="28"/>
      <c r="IZQ226" s="32"/>
      <c r="IZR226" s="20"/>
      <c r="IZS226" s="18"/>
      <c r="IZT226" s="19"/>
      <c r="IZU226" s="28"/>
      <c r="IZV226" s="32"/>
      <c r="IZW226" s="20"/>
      <c r="IZX226" s="18"/>
      <c r="IZY226" s="19"/>
      <c r="IZZ226" s="28"/>
      <c r="JAA226" s="32"/>
      <c r="JAB226" s="20"/>
      <c r="JAC226" s="18"/>
      <c r="JAD226" s="19"/>
      <c r="JAE226" s="28"/>
      <c r="JAF226" s="32"/>
      <c r="JAG226" s="20"/>
      <c r="JAH226" s="18"/>
      <c r="JAI226" s="19"/>
      <c r="JAJ226" s="28"/>
      <c r="JAK226" s="32"/>
      <c r="JAL226" s="20"/>
      <c r="JAM226" s="18"/>
      <c r="JAN226" s="19"/>
      <c r="JAO226" s="28"/>
      <c r="JAP226" s="32"/>
      <c r="JAQ226" s="20"/>
      <c r="JAR226" s="18"/>
      <c r="JAS226" s="19"/>
      <c r="JAT226" s="28"/>
      <c r="JAU226" s="32"/>
      <c r="JAV226" s="20"/>
      <c r="JAW226" s="18"/>
      <c r="JAX226" s="19"/>
      <c r="JAY226" s="28"/>
      <c r="JAZ226" s="32"/>
      <c r="JBA226" s="20"/>
      <c r="JBB226" s="18"/>
      <c r="JBC226" s="19"/>
      <c r="JBD226" s="28"/>
      <c r="JBE226" s="32"/>
      <c r="JBF226" s="20"/>
      <c r="JBG226" s="18"/>
      <c r="JBH226" s="19"/>
      <c r="JBI226" s="28"/>
      <c r="JBJ226" s="32"/>
      <c r="JBK226" s="20"/>
      <c r="JBL226" s="18"/>
      <c r="JBM226" s="19"/>
      <c r="JBN226" s="28"/>
      <c r="JBO226" s="32"/>
      <c r="JBP226" s="20"/>
      <c r="JBQ226" s="18"/>
      <c r="JBR226" s="19"/>
      <c r="JBS226" s="28"/>
      <c r="JBT226" s="32"/>
      <c r="JBU226" s="20"/>
      <c r="JBV226" s="18"/>
      <c r="JBW226" s="19"/>
      <c r="JBX226" s="28"/>
      <c r="JBY226" s="32"/>
      <c r="JBZ226" s="20"/>
      <c r="JCA226" s="18"/>
      <c r="JCB226" s="19"/>
      <c r="JCC226" s="28"/>
      <c r="JCD226" s="32"/>
      <c r="JCE226" s="20"/>
      <c r="JCF226" s="18"/>
      <c r="JCG226" s="19"/>
      <c r="JCH226" s="28"/>
      <c r="JCI226" s="32"/>
      <c r="JCJ226" s="20"/>
      <c r="JCK226" s="18"/>
      <c r="JCL226" s="19"/>
      <c r="JCM226" s="28"/>
      <c r="JCN226" s="32"/>
      <c r="JCO226" s="20"/>
      <c r="JCP226" s="18"/>
      <c r="JCQ226" s="19"/>
      <c r="JCR226" s="28"/>
      <c r="JCS226" s="32"/>
      <c r="JCT226" s="20"/>
      <c r="JCU226" s="18"/>
      <c r="JCV226" s="19"/>
      <c r="JCW226" s="28"/>
      <c r="JCX226" s="32"/>
      <c r="JCY226" s="20"/>
      <c r="JCZ226" s="18"/>
      <c r="JDA226" s="19"/>
      <c r="JDB226" s="28"/>
      <c r="JDC226" s="32"/>
      <c r="JDD226" s="20"/>
      <c r="JDE226" s="18"/>
      <c r="JDF226" s="19"/>
      <c r="JDG226" s="28"/>
      <c r="JDH226" s="32"/>
      <c r="JDI226" s="20"/>
      <c r="JDJ226" s="18"/>
      <c r="JDK226" s="19"/>
      <c r="JDL226" s="28"/>
      <c r="JDM226" s="32"/>
      <c r="JDN226" s="20"/>
      <c r="JDO226" s="18"/>
      <c r="JDP226" s="19"/>
      <c r="JDQ226" s="28"/>
      <c r="JDR226" s="32"/>
      <c r="JDS226" s="20"/>
      <c r="JDT226" s="18"/>
      <c r="JDU226" s="19"/>
      <c r="JDV226" s="28"/>
      <c r="JDW226" s="32"/>
      <c r="JDX226" s="20"/>
      <c r="JDY226" s="18"/>
      <c r="JDZ226" s="19"/>
      <c r="JEA226" s="28"/>
      <c r="JEB226" s="32"/>
      <c r="JEC226" s="20"/>
      <c r="JED226" s="18"/>
      <c r="JEE226" s="19"/>
      <c r="JEF226" s="28"/>
      <c r="JEG226" s="32"/>
      <c r="JEH226" s="20"/>
      <c r="JEI226" s="18"/>
      <c r="JEJ226" s="19"/>
      <c r="JEK226" s="28"/>
      <c r="JEL226" s="32"/>
      <c r="JEM226" s="20"/>
      <c r="JEN226" s="18"/>
      <c r="JEO226" s="19"/>
      <c r="JEP226" s="28"/>
      <c r="JEQ226" s="32"/>
      <c r="JER226" s="20"/>
      <c r="JES226" s="18"/>
      <c r="JET226" s="19"/>
      <c r="JEU226" s="28"/>
      <c r="JEV226" s="32"/>
      <c r="JEW226" s="20"/>
      <c r="JEX226" s="18"/>
      <c r="JEY226" s="19"/>
      <c r="JEZ226" s="28"/>
      <c r="JFA226" s="32"/>
      <c r="JFB226" s="20"/>
      <c r="JFC226" s="18"/>
      <c r="JFD226" s="19"/>
      <c r="JFE226" s="28"/>
      <c r="JFF226" s="32"/>
      <c r="JFG226" s="20"/>
      <c r="JFH226" s="18"/>
      <c r="JFI226" s="19"/>
      <c r="JFJ226" s="28"/>
      <c r="JFK226" s="32"/>
      <c r="JFL226" s="20"/>
      <c r="JFM226" s="18"/>
      <c r="JFN226" s="19"/>
      <c r="JFO226" s="28"/>
      <c r="JFP226" s="32"/>
      <c r="JFQ226" s="20"/>
      <c r="JFR226" s="18"/>
      <c r="JFS226" s="19"/>
      <c r="JFT226" s="28"/>
      <c r="JFU226" s="32"/>
      <c r="JFV226" s="20"/>
      <c r="JFW226" s="18"/>
      <c r="JFX226" s="19"/>
      <c r="JFY226" s="28"/>
      <c r="JFZ226" s="32"/>
      <c r="JGA226" s="20"/>
      <c r="JGB226" s="18"/>
      <c r="JGC226" s="19"/>
      <c r="JGD226" s="28"/>
      <c r="JGE226" s="32"/>
      <c r="JGF226" s="20"/>
      <c r="JGG226" s="18"/>
      <c r="JGH226" s="19"/>
      <c r="JGI226" s="28"/>
      <c r="JGJ226" s="32"/>
      <c r="JGK226" s="20"/>
      <c r="JGL226" s="18"/>
      <c r="JGM226" s="19"/>
      <c r="JGN226" s="28"/>
      <c r="JGO226" s="32"/>
      <c r="JGP226" s="20"/>
      <c r="JGQ226" s="18"/>
      <c r="JGR226" s="19"/>
      <c r="JGS226" s="28"/>
      <c r="JGT226" s="32"/>
      <c r="JGU226" s="20"/>
      <c r="JGV226" s="18"/>
      <c r="JGW226" s="19"/>
      <c r="JGX226" s="28"/>
      <c r="JGY226" s="32"/>
      <c r="JGZ226" s="20"/>
      <c r="JHA226" s="18"/>
      <c r="JHB226" s="19"/>
      <c r="JHC226" s="28"/>
      <c r="JHD226" s="32"/>
      <c r="JHE226" s="20"/>
      <c r="JHF226" s="18"/>
      <c r="JHG226" s="19"/>
      <c r="JHH226" s="28"/>
      <c r="JHI226" s="32"/>
      <c r="JHJ226" s="20"/>
      <c r="JHK226" s="18"/>
      <c r="JHL226" s="19"/>
      <c r="JHM226" s="28"/>
      <c r="JHN226" s="32"/>
      <c r="JHO226" s="20"/>
      <c r="JHP226" s="18"/>
      <c r="JHQ226" s="19"/>
      <c r="JHR226" s="28"/>
      <c r="JHS226" s="32"/>
      <c r="JHT226" s="20"/>
      <c r="JHU226" s="18"/>
      <c r="JHV226" s="19"/>
      <c r="JHW226" s="28"/>
      <c r="JHX226" s="32"/>
      <c r="JHY226" s="20"/>
      <c r="JHZ226" s="18"/>
      <c r="JIA226" s="19"/>
      <c r="JIB226" s="28"/>
      <c r="JIC226" s="32"/>
      <c r="JID226" s="20"/>
      <c r="JIE226" s="18"/>
      <c r="JIF226" s="19"/>
      <c r="JIG226" s="28"/>
      <c r="JIH226" s="32"/>
      <c r="JII226" s="20"/>
      <c r="JIJ226" s="18"/>
      <c r="JIK226" s="19"/>
      <c r="JIL226" s="28"/>
      <c r="JIM226" s="32"/>
      <c r="JIN226" s="20"/>
      <c r="JIO226" s="18"/>
      <c r="JIP226" s="19"/>
      <c r="JIQ226" s="28"/>
      <c r="JIR226" s="32"/>
      <c r="JIS226" s="20"/>
      <c r="JIT226" s="18"/>
      <c r="JIU226" s="19"/>
      <c r="JIV226" s="28"/>
      <c r="JIW226" s="32"/>
      <c r="JIX226" s="20"/>
      <c r="JIY226" s="18"/>
      <c r="JIZ226" s="19"/>
      <c r="JJA226" s="28"/>
      <c r="JJB226" s="32"/>
      <c r="JJC226" s="20"/>
      <c r="JJD226" s="18"/>
      <c r="JJE226" s="19"/>
      <c r="JJF226" s="28"/>
      <c r="JJG226" s="32"/>
      <c r="JJH226" s="20"/>
      <c r="JJI226" s="18"/>
      <c r="JJJ226" s="19"/>
      <c r="JJK226" s="28"/>
      <c r="JJL226" s="32"/>
      <c r="JJM226" s="20"/>
      <c r="JJN226" s="18"/>
      <c r="JJO226" s="19"/>
      <c r="JJP226" s="28"/>
      <c r="JJQ226" s="32"/>
      <c r="JJR226" s="20"/>
      <c r="JJS226" s="18"/>
      <c r="JJT226" s="19"/>
      <c r="JJU226" s="28"/>
      <c r="JJV226" s="32"/>
      <c r="JJW226" s="20"/>
      <c r="JJX226" s="18"/>
      <c r="JJY226" s="19"/>
      <c r="JJZ226" s="28"/>
      <c r="JKA226" s="32"/>
      <c r="JKB226" s="20"/>
      <c r="JKC226" s="18"/>
      <c r="JKD226" s="19"/>
      <c r="JKE226" s="28"/>
      <c r="JKF226" s="32"/>
      <c r="JKG226" s="20"/>
      <c r="JKH226" s="18"/>
      <c r="JKI226" s="19"/>
      <c r="JKJ226" s="28"/>
      <c r="JKK226" s="32"/>
      <c r="JKL226" s="20"/>
      <c r="JKM226" s="18"/>
      <c r="JKN226" s="19"/>
      <c r="JKO226" s="28"/>
      <c r="JKP226" s="32"/>
      <c r="JKQ226" s="20"/>
      <c r="JKR226" s="18"/>
      <c r="JKS226" s="19"/>
      <c r="JKT226" s="28"/>
      <c r="JKU226" s="32"/>
      <c r="JKV226" s="20"/>
      <c r="JKW226" s="18"/>
      <c r="JKX226" s="19"/>
      <c r="JKY226" s="28"/>
      <c r="JKZ226" s="32"/>
      <c r="JLA226" s="20"/>
      <c r="JLB226" s="18"/>
      <c r="JLC226" s="19"/>
      <c r="JLD226" s="28"/>
      <c r="JLE226" s="32"/>
      <c r="JLF226" s="20"/>
      <c r="JLG226" s="18"/>
      <c r="JLH226" s="19"/>
      <c r="JLI226" s="28"/>
      <c r="JLJ226" s="32"/>
      <c r="JLK226" s="20"/>
      <c r="JLL226" s="18"/>
      <c r="JLM226" s="19"/>
      <c r="JLN226" s="28"/>
      <c r="JLO226" s="32"/>
      <c r="JLP226" s="20"/>
      <c r="JLQ226" s="18"/>
      <c r="JLR226" s="19"/>
      <c r="JLS226" s="28"/>
      <c r="JLT226" s="32"/>
      <c r="JLU226" s="20"/>
      <c r="JLV226" s="18"/>
      <c r="JLW226" s="19"/>
      <c r="JLX226" s="28"/>
      <c r="JLY226" s="32"/>
      <c r="JLZ226" s="20"/>
      <c r="JMA226" s="18"/>
      <c r="JMB226" s="19"/>
      <c r="JMC226" s="28"/>
      <c r="JMD226" s="32"/>
      <c r="JME226" s="20"/>
      <c r="JMF226" s="18"/>
      <c r="JMG226" s="19"/>
      <c r="JMH226" s="28"/>
      <c r="JMI226" s="32"/>
      <c r="JMJ226" s="20"/>
      <c r="JMK226" s="18"/>
      <c r="JML226" s="19"/>
      <c r="JMM226" s="28"/>
      <c r="JMN226" s="32"/>
      <c r="JMO226" s="20"/>
      <c r="JMP226" s="18"/>
      <c r="JMQ226" s="19"/>
      <c r="JMR226" s="28"/>
      <c r="JMS226" s="32"/>
      <c r="JMT226" s="20"/>
      <c r="JMU226" s="18"/>
      <c r="JMV226" s="19"/>
      <c r="JMW226" s="28"/>
      <c r="JMX226" s="32"/>
      <c r="JMY226" s="20"/>
      <c r="JMZ226" s="18"/>
      <c r="JNA226" s="19"/>
      <c r="JNB226" s="28"/>
      <c r="JNC226" s="32"/>
      <c r="JND226" s="20"/>
      <c r="JNE226" s="18"/>
      <c r="JNF226" s="19"/>
      <c r="JNG226" s="28"/>
      <c r="JNH226" s="32"/>
      <c r="JNI226" s="20"/>
      <c r="JNJ226" s="18"/>
      <c r="JNK226" s="19"/>
      <c r="JNL226" s="28"/>
      <c r="JNM226" s="32"/>
      <c r="JNN226" s="20"/>
      <c r="JNO226" s="18"/>
      <c r="JNP226" s="19"/>
      <c r="JNQ226" s="28"/>
      <c r="JNR226" s="32"/>
      <c r="JNS226" s="20"/>
      <c r="JNT226" s="18"/>
      <c r="JNU226" s="19"/>
      <c r="JNV226" s="28"/>
      <c r="JNW226" s="32"/>
      <c r="JNX226" s="20"/>
      <c r="JNY226" s="18"/>
      <c r="JNZ226" s="19"/>
      <c r="JOA226" s="28"/>
      <c r="JOB226" s="32"/>
      <c r="JOC226" s="20"/>
      <c r="JOD226" s="18"/>
      <c r="JOE226" s="19"/>
      <c r="JOF226" s="28"/>
      <c r="JOG226" s="32"/>
      <c r="JOH226" s="20"/>
      <c r="JOI226" s="18"/>
      <c r="JOJ226" s="19"/>
      <c r="JOK226" s="28"/>
      <c r="JOL226" s="32"/>
      <c r="JOM226" s="20"/>
      <c r="JON226" s="18"/>
      <c r="JOO226" s="19"/>
      <c r="JOP226" s="28"/>
      <c r="JOQ226" s="32"/>
      <c r="JOR226" s="20"/>
      <c r="JOS226" s="18"/>
      <c r="JOT226" s="19"/>
      <c r="JOU226" s="28"/>
      <c r="JOV226" s="32"/>
      <c r="JOW226" s="20"/>
      <c r="JOX226" s="18"/>
      <c r="JOY226" s="19"/>
      <c r="JOZ226" s="28"/>
      <c r="JPA226" s="32"/>
      <c r="JPB226" s="20"/>
      <c r="JPC226" s="18"/>
      <c r="JPD226" s="19"/>
      <c r="JPE226" s="28"/>
      <c r="JPF226" s="32"/>
      <c r="JPG226" s="20"/>
      <c r="JPH226" s="18"/>
      <c r="JPI226" s="19"/>
      <c r="JPJ226" s="28"/>
      <c r="JPK226" s="32"/>
      <c r="JPL226" s="20"/>
      <c r="JPM226" s="18"/>
      <c r="JPN226" s="19"/>
      <c r="JPO226" s="28"/>
      <c r="JPP226" s="32"/>
      <c r="JPQ226" s="20"/>
      <c r="JPR226" s="18"/>
      <c r="JPS226" s="19"/>
      <c r="JPT226" s="28"/>
      <c r="JPU226" s="32"/>
      <c r="JPV226" s="20"/>
      <c r="JPW226" s="18"/>
      <c r="JPX226" s="19"/>
      <c r="JPY226" s="28"/>
      <c r="JPZ226" s="32"/>
      <c r="JQA226" s="20"/>
      <c r="JQB226" s="18"/>
      <c r="JQC226" s="19"/>
      <c r="JQD226" s="28"/>
      <c r="JQE226" s="32"/>
      <c r="JQF226" s="20"/>
      <c r="JQG226" s="18"/>
      <c r="JQH226" s="19"/>
      <c r="JQI226" s="28"/>
      <c r="JQJ226" s="32"/>
      <c r="JQK226" s="20"/>
      <c r="JQL226" s="18"/>
      <c r="JQM226" s="19"/>
      <c r="JQN226" s="28"/>
      <c r="JQO226" s="32"/>
      <c r="JQP226" s="20"/>
      <c r="JQQ226" s="18"/>
      <c r="JQR226" s="19"/>
      <c r="JQS226" s="28"/>
      <c r="JQT226" s="32"/>
      <c r="JQU226" s="20"/>
      <c r="JQV226" s="18"/>
      <c r="JQW226" s="19"/>
      <c r="JQX226" s="28"/>
      <c r="JQY226" s="32"/>
      <c r="JQZ226" s="20"/>
      <c r="JRA226" s="18"/>
      <c r="JRB226" s="19"/>
      <c r="JRC226" s="28"/>
      <c r="JRD226" s="32"/>
      <c r="JRE226" s="20"/>
      <c r="JRF226" s="18"/>
      <c r="JRG226" s="19"/>
      <c r="JRH226" s="28"/>
      <c r="JRI226" s="32"/>
      <c r="JRJ226" s="20"/>
      <c r="JRK226" s="18"/>
      <c r="JRL226" s="19"/>
      <c r="JRM226" s="28"/>
      <c r="JRN226" s="32"/>
      <c r="JRO226" s="20"/>
      <c r="JRP226" s="18"/>
      <c r="JRQ226" s="19"/>
      <c r="JRR226" s="28"/>
      <c r="JRS226" s="32"/>
      <c r="JRT226" s="20"/>
      <c r="JRU226" s="18"/>
      <c r="JRV226" s="19"/>
      <c r="JRW226" s="28"/>
      <c r="JRX226" s="32"/>
      <c r="JRY226" s="20"/>
      <c r="JRZ226" s="18"/>
      <c r="JSA226" s="19"/>
      <c r="JSB226" s="28"/>
      <c r="JSC226" s="32"/>
      <c r="JSD226" s="20"/>
      <c r="JSE226" s="18"/>
      <c r="JSF226" s="19"/>
      <c r="JSG226" s="28"/>
      <c r="JSH226" s="32"/>
      <c r="JSI226" s="20"/>
      <c r="JSJ226" s="18"/>
      <c r="JSK226" s="19"/>
      <c r="JSL226" s="28"/>
      <c r="JSM226" s="32"/>
      <c r="JSN226" s="20"/>
      <c r="JSO226" s="18"/>
      <c r="JSP226" s="19"/>
      <c r="JSQ226" s="28"/>
      <c r="JSR226" s="32"/>
      <c r="JSS226" s="20"/>
      <c r="JST226" s="18"/>
      <c r="JSU226" s="19"/>
      <c r="JSV226" s="28"/>
      <c r="JSW226" s="32"/>
      <c r="JSX226" s="20"/>
      <c r="JSY226" s="18"/>
      <c r="JSZ226" s="19"/>
      <c r="JTA226" s="28"/>
      <c r="JTB226" s="32"/>
      <c r="JTC226" s="20"/>
      <c r="JTD226" s="18"/>
      <c r="JTE226" s="19"/>
      <c r="JTF226" s="28"/>
      <c r="JTG226" s="32"/>
      <c r="JTH226" s="20"/>
      <c r="JTI226" s="18"/>
      <c r="JTJ226" s="19"/>
      <c r="JTK226" s="28"/>
      <c r="JTL226" s="32"/>
      <c r="JTM226" s="20"/>
      <c r="JTN226" s="18"/>
      <c r="JTO226" s="19"/>
      <c r="JTP226" s="28"/>
      <c r="JTQ226" s="32"/>
      <c r="JTR226" s="20"/>
      <c r="JTS226" s="18"/>
      <c r="JTT226" s="19"/>
      <c r="JTU226" s="28"/>
      <c r="JTV226" s="32"/>
      <c r="JTW226" s="20"/>
      <c r="JTX226" s="18"/>
      <c r="JTY226" s="19"/>
      <c r="JTZ226" s="28"/>
      <c r="JUA226" s="32"/>
      <c r="JUB226" s="20"/>
      <c r="JUC226" s="18"/>
      <c r="JUD226" s="19"/>
      <c r="JUE226" s="28"/>
      <c r="JUF226" s="32"/>
      <c r="JUG226" s="20"/>
      <c r="JUH226" s="18"/>
      <c r="JUI226" s="19"/>
      <c r="JUJ226" s="28"/>
      <c r="JUK226" s="32"/>
      <c r="JUL226" s="20"/>
      <c r="JUM226" s="18"/>
      <c r="JUN226" s="19"/>
      <c r="JUO226" s="28"/>
      <c r="JUP226" s="32"/>
      <c r="JUQ226" s="20"/>
      <c r="JUR226" s="18"/>
      <c r="JUS226" s="19"/>
      <c r="JUT226" s="28"/>
      <c r="JUU226" s="32"/>
      <c r="JUV226" s="20"/>
      <c r="JUW226" s="18"/>
      <c r="JUX226" s="19"/>
      <c r="JUY226" s="28"/>
      <c r="JUZ226" s="32"/>
      <c r="JVA226" s="20"/>
      <c r="JVB226" s="18"/>
      <c r="JVC226" s="19"/>
      <c r="JVD226" s="28"/>
      <c r="JVE226" s="32"/>
      <c r="JVF226" s="20"/>
      <c r="JVG226" s="18"/>
      <c r="JVH226" s="19"/>
      <c r="JVI226" s="28"/>
      <c r="JVJ226" s="32"/>
      <c r="JVK226" s="20"/>
      <c r="JVL226" s="18"/>
      <c r="JVM226" s="19"/>
      <c r="JVN226" s="28"/>
      <c r="JVO226" s="32"/>
      <c r="JVP226" s="20"/>
      <c r="JVQ226" s="18"/>
      <c r="JVR226" s="19"/>
      <c r="JVS226" s="28"/>
      <c r="JVT226" s="32"/>
      <c r="JVU226" s="20"/>
      <c r="JVV226" s="18"/>
      <c r="JVW226" s="19"/>
      <c r="JVX226" s="28"/>
      <c r="JVY226" s="32"/>
      <c r="JVZ226" s="20"/>
      <c r="JWA226" s="18"/>
      <c r="JWB226" s="19"/>
      <c r="JWC226" s="28"/>
      <c r="JWD226" s="32"/>
      <c r="JWE226" s="20"/>
      <c r="JWF226" s="18"/>
      <c r="JWG226" s="19"/>
      <c r="JWH226" s="28"/>
      <c r="JWI226" s="32"/>
      <c r="JWJ226" s="20"/>
      <c r="JWK226" s="18"/>
      <c r="JWL226" s="19"/>
      <c r="JWM226" s="28"/>
      <c r="JWN226" s="32"/>
      <c r="JWO226" s="20"/>
      <c r="JWP226" s="18"/>
      <c r="JWQ226" s="19"/>
      <c r="JWR226" s="28"/>
      <c r="JWS226" s="32"/>
      <c r="JWT226" s="20"/>
      <c r="JWU226" s="18"/>
      <c r="JWV226" s="19"/>
      <c r="JWW226" s="28"/>
      <c r="JWX226" s="32"/>
      <c r="JWY226" s="20"/>
      <c r="JWZ226" s="18"/>
      <c r="JXA226" s="19"/>
      <c r="JXB226" s="28"/>
      <c r="JXC226" s="32"/>
      <c r="JXD226" s="20"/>
      <c r="JXE226" s="18"/>
      <c r="JXF226" s="19"/>
      <c r="JXG226" s="28"/>
      <c r="JXH226" s="32"/>
      <c r="JXI226" s="20"/>
      <c r="JXJ226" s="18"/>
      <c r="JXK226" s="19"/>
      <c r="JXL226" s="28"/>
      <c r="JXM226" s="32"/>
      <c r="JXN226" s="20"/>
      <c r="JXO226" s="18"/>
      <c r="JXP226" s="19"/>
      <c r="JXQ226" s="28"/>
      <c r="JXR226" s="32"/>
      <c r="JXS226" s="20"/>
      <c r="JXT226" s="18"/>
      <c r="JXU226" s="19"/>
      <c r="JXV226" s="28"/>
      <c r="JXW226" s="32"/>
      <c r="JXX226" s="20"/>
      <c r="JXY226" s="18"/>
      <c r="JXZ226" s="19"/>
      <c r="JYA226" s="28"/>
      <c r="JYB226" s="32"/>
      <c r="JYC226" s="20"/>
      <c r="JYD226" s="18"/>
      <c r="JYE226" s="19"/>
      <c r="JYF226" s="28"/>
      <c r="JYG226" s="32"/>
      <c r="JYH226" s="20"/>
      <c r="JYI226" s="18"/>
      <c r="JYJ226" s="19"/>
      <c r="JYK226" s="28"/>
      <c r="JYL226" s="32"/>
      <c r="JYM226" s="20"/>
      <c r="JYN226" s="18"/>
      <c r="JYO226" s="19"/>
      <c r="JYP226" s="28"/>
      <c r="JYQ226" s="32"/>
      <c r="JYR226" s="20"/>
      <c r="JYS226" s="18"/>
      <c r="JYT226" s="19"/>
      <c r="JYU226" s="28"/>
      <c r="JYV226" s="32"/>
      <c r="JYW226" s="20"/>
      <c r="JYX226" s="18"/>
      <c r="JYY226" s="19"/>
      <c r="JYZ226" s="28"/>
      <c r="JZA226" s="32"/>
      <c r="JZB226" s="20"/>
      <c r="JZC226" s="18"/>
      <c r="JZD226" s="19"/>
      <c r="JZE226" s="28"/>
      <c r="JZF226" s="32"/>
      <c r="JZG226" s="20"/>
      <c r="JZH226" s="18"/>
      <c r="JZI226" s="19"/>
      <c r="JZJ226" s="28"/>
      <c r="JZK226" s="32"/>
      <c r="JZL226" s="20"/>
      <c r="JZM226" s="18"/>
      <c r="JZN226" s="19"/>
      <c r="JZO226" s="28"/>
      <c r="JZP226" s="32"/>
      <c r="JZQ226" s="20"/>
      <c r="JZR226" s="18"/>
      <c r="JZS226" s="19"/>
      <c r="JZT226" s="28"/>
      <c r="JZU226" s="32"/>
      <c r="JZV226" s="20"/>
      <c r="JZW226" s="18"/>
      <c r="JZX226" s="19"/>
      <c r="JZY226" s="28"/>
      <c r="JZZ226" s="32"/>
      <c r="KAA226" s="20"/>
      <c r="KAB226" s="18"/>
      <c r="KAC226" s="19"/>
      <c r="KAD226" s="28"/>
      <c r="KAE226" s="32"/>
      <c r="KAF226" s="20"/>
      <c r="KAG226" s="18"/>
      <c r="KAH226" s="19"/>
      <c r="KAI226" s="28"/>
      <c r="KAJ226" s="32"/>
      <c r="KAK226" s="20"/>
      <c r="KAL226" s="18"/>
      <c r="KAM226" s="19"/>
      <c r="KAN226" s="28"/>
      <c r="KAO226" s="32"/>
      <c r="KAP226" s="20"/>
      <c r="KAQ226" s="18"/>
      <c r="KAR226" s="19"/>
      <c r="KAS226" s="28"/>
      <c r="KAT226" s="32"/>
      <c r="KAU226" s="20"/>
      <c r="KAV226" s="18"/>
      <c r="KAW226" s="19"/>
      <c r="KAX226" s="28"/>
      <c r="KAY226" s="32"/>
      <c r="KAZ226" s="20"/>
      <c r="KBA226" s="18"/>
      <c r="KBB226" s="19"/>
      <c r="KBC226" s="28"/>
      <c r="KBD226" s="32"/>
      <c r="KBE226" s="20"/>
      <c r="KBF226" s="18"/>
      <c r="KBG226" s="19"/>
      <c r="KBH226" s="28"/>
      <c r="KBI226" s="32"/>
      <c r="KBJ226" s="20"/>
      <c r="KBK226" s="18"/>
      <c r="KBL226" s="19"/>
      <c r="KBM226" s="28"/>
      <c r="KBN226" s="32"/>
      <c r="KBO226" s="20"/>
      <c r="KBP226" s="18"/>
      <c r="KBQ226" s="19"/>
      <c r="KBR226" s="28"/>
      <c r="KBS226" s="32"/>
      <c r="KBT226" s="20"/>
      <c r="KBU226" s="18"/>
      <c r="KBV226" s="19"/>
      <c r="KBW226" s="28"/>
      <c r="KBX226" s="32"/>
      <c r="KBY226" s="20"/>
      <c r="KBZ226" s="18"/>
      <c r="KCA226" s="19"/>
      <c r="KCB226" s="28"/>
      <c r="KCC226" s="32"/>
      <c r="KCD226" s="20"/>
      <c r="KCE226" s="18"/>
      <c r="KCF226" s="19"/>
      <c r="KCG226" s="28"/>
      <c r="KCH226" s="32"/>
      <c r="KCI226" s="20"/>
      <c r="KCJ226" s="18"/>
      <c r="KCK226" s="19"/>
      <c r="KCL226" s="28"/>
      <c r="KCM226" s="32"/>
      <c r="KCN226" s="20"/>
      <c r="KCO226" s="18"/>
      <c r="KCP226" s="19"/>
      <c r="KCQ226" s="28"/>
      <c r="KCR226" s="32"/>
      <c r="KCS226" s="20"/>
      <c r="KCT226" s="18"/>
      <c r="KCU226" s="19"/>
      <c r="KCV226" s="28"/>
      <c r="KCW226" s="32"/>
      <c r="KCX226" s="20"/>
      <c r="KCY226" s="18"/>
      <c r="KCZ226" s="19"/>
      <c r="KDA226" s="28"/>
      <c r="KDB226" s="32"/>
      <c r="KDC226" s="20"/>
      <c r="KDD226" s="18"/>
      <c r="KDE226" s="19"/>
      <c r="KDF226" s="28"/>
      <c r="KDG226" s="32"/>
      <c r="KDH226" s="20"/>
      <c r="KDI226" s="18"/>
      <c r="KDJ226" s="19"/>
      <c r="KDK226" s="28"/>
      <c r="KDL226" s="32"/>
      <c r="KDM226" s="20"/>
      <c r="KDN226" s="18"/>
      <c r="KDO226" s="19"/>
      <c r="KDP226" s="28"/>
      <c r="KDQ226" s="32"/>
      <c r="KDR226" s="20"/>
      <c r="KDS226" s="18"/>
      <c r="KDT226" s="19"/>
      <c r="KDU226" s="28"/>
      <c r="KDV226" s="32"/>
      <c r="KDW226" s="20"/>
      <c r="KDX226" s="18"/>
      <c r="KDY226" s="19"/>
      <c r="KDZ226" s="28"/>
      <c r="KEA226" s="32"/>
      <c r="KEB226" s="20"/>
      <c r="KEC226" s="18"/>
      <c r="KED226" s="19"/>
      <c r="KEE226" s="28"/>
      <c r="KEF226" s="32"/>
      <c r="KEG226" s="20"/>
      <c r="KEH226" s="18"/>
      <c r="KEI226" s="19"/>
      <c r="KEJ226" s="28"/>
      <c r="KEK226" s="32"/>
      <c r="KEL226" s="20"/>
      <c r="KEM226" s="18"/>
      <c r="KEN226" s="19"/>
      <c r="KEO226" s="28"/>
      <c r="KEP226" s="32"/>
      <c r="KEQ226" s="20"/>
      <c r="KER226" s="18"/>
      <c r="KES226" s="19"/>
      <c r="KET226" s="28"/>
      <c r="KEU226" s="32"/>
      <c r="KEV226" s="20"/>
      <c r="KEW226" s="18"/>
      <c r="KEX226" s="19"/>
      <c r="KEY226" s="28"/>
      <c r="KEZ226" s="32"/>
      <c r="KFA226" s="20"/>
      <c r="KFB226" s="18"/>
      <c r="KFC226" s="19"/>
      <c r="KFD226" s="28"/>
      <c r="KFE226" s="32"/>
      <c r="KFF226" s="20"/>
      <c r="KFG226" s="18"/>
      <c r="KFH226" s="19"/>
      <c r="KFI226" s="28"/>
      <c r="KFJ226" s="32"/>
      <c r="KFK226" s="20"/>
      <c r="KFL226" s="18"/>
      <c r="KFM226" s="19"/>
      <c r="KFN226" s="28"/>
      <c r="KFO226" s="32"/>
      <c r="KFP226" s="20"/>
      <c r="KFQ226" s="18"/>
      <c r="KFR226" s="19"/>
      <c r="KFS226" s="28"/>
      <c r="KFT226" s="32"/>
      <c r="KFU226" s="20"/>
      <c r="KFV226" s="18"/>
      <c r="KFW226" s="19"/>
      <c r="KFX226" s="28"/>
      <c r="KFY226" s="32"/>
      <c r="KFZ226" s="20"/>
      <c r="KGA226" s="18"/>
      <c r="KGB226" s="19"/>
      <c r="KGC226" s="28"/>
      <c r="KGD226" s="32"/>
      <c r="KGE226" s="20"/>
      <c r="KGF226" s="18"/>
      <c r="KGG226" s="19"/>
      <c r="KGH226" s="28"/>
      <c r="KGI226" s="32"/>
      <c r="KGJ226" s="20"/>
      <c r="KGK226" s="18"/>
      <c r="KGL226" s="19"/>
      <c r="KGM226" s="28"/>
      <c r="KGN226" s="32"/>
      <c r="KGO226" s="20"/>
      <c r="KGP226" s="18"/>
      <c r="KGQ226" s="19"/>
      <c r="KGR226" s="28"/>
      <c r="KGS226" s="32"/>
      <c r="KGT226" s="20"/>
      <c r="KGU226" s="18"/>
      <c r="KGV226" s="19"/>
      <c r="KGW226" s="28"/>
      <c r="KGX226" s="32"/>
      <c r="KGY226" s="20"/>
      <c r="KGZ226" s="18"/>
      <c r="KHA226" s="19"/>
      <c r="KHB226" s="28"/>
      <c r="KHC226" s="32"/>
      <c r="KHD226" s="20"/>
      <c r="KHE226" s="18"/>
      <c r="KHF226" s="19"/>
      <c r="KHG226" s="28"/>
      <c r="KHH226" s="32"/>
      <c r="KHI226" s="20"/>
      <c r="KHJ226" s="18"/>
      <c r="KHK226" s="19"/>
      <c r="KHL226" s="28"/>
      <c r="KHM226" s="32"/>
      <c r="KHN226" s="20"/>
      <c r="KHO226" s="18"/>
      <c r="KHP226" s="19"/>
      <c r="KHQ226" s="28"/>
      <c r="KHR226" s="32"/>
      <c r="KHS226" s="20"/>
      <c r="KHT226" s="18"/>
      <c r="KHU226" s="19"/>
      <c r="KHV226" s="28"/>
      <c r="KHW226" s="32"/>
      <c r="KHX226" s="20"/>
      <c r="KHY226" s="18"/>
      <c r="KHZ226" s="19"/>
      <c r="KIA226" s="28"/>
      <c r="KIB226" s="32"/>
      <c r="KIC226" s="20"/>
      <c r="KID226" s="18"/>
      <c r="KIE226" s="19"/>
      <c r="KIF226" s="28"/>
      <c r="KIG226" s="32"/>
      <c r="KIH226" s="20"/>
      <c r="KII226" s="18"/>
      <c r="KIJ226" s="19"/>
      <c r="KIK226" s="28"/>
      <c r="KIL226" s="32"/>
      <c r="KIM226" s="20"/>
      <c r="KIN226" s="18"/>
      <c r="KIO226" s="19"/>
      <c r="KIP226" s="28"/>
      <c r="KIQ226" s="32"/>
      <c r="KIR226" s="20"/>
      <c r="KIS226" s="18"/>
      <c r="KIT226" s="19"/>
      <c r="KIU226" s="28"/>
      <c r="KIV226" s="32"/>
      <c r="KIW226" s="20"/>
      <c r="KIX226" s="18"/>
      <c r="KIY226" s="19"/>
      <c r="KIZ226" s="28"/>
      <c r="KJA226" s="32"/>
      <c r="KJB226" s="20"/>
      <c r="KJC226" s="18"/>
      <c r="KJD226" s="19"/>
      <c r="KJE226" s="28"/>
      <c r="KJF226" s="32"/>
      <c r="KJG226" s="20"/>
      <c r="KJH226" s="18"/>
      <c r="KJI226" s="19"/>
      <c r="KJJ226" s="28"/>
      <c r="KJK226" s="32"/>
      <c r="KJL226" s="20"/>
      <c r="KJM226" s="18"/>
      <c r="KJN226" s="19"/>
      <c r="KJO226" s="28"/>
      <c r="KJP226" s="32"/>
      <c r="KJQ226" s="20"/>
      <c r="KJR226" s="18"/>
      <c r="KJS226" s="19"/>
      <c r="KJT226" s="28"/>
      <c r="KJU226" s="32"/>
      <c r="KJV226" s="20"/>
      <c r="KJW226" s="18"/>
      <c r="KJX226" s="19"/>
      <c r="KJY226" s="28"/>
      <c r="KJZ226" s="32"/>
      <c r="KKA226" s="20"/>
      <c r="KKB226" s="18"/>
      <c r="KKC226" s="19"/>
      <c r="KKD226" s="28"/>
      <c r="KKE226" s="32"/>
      <c r="KKF226" s="20"/>
      <c r="KKG226" s="18"/>
      <c r="KKH226" s="19"/>
      <c r="KKI226" s="28"/>
      <c r="KKJ226" s="32"/>
      <c r="KKK226" s="20"/>
      <c r="KKL226" s="18"/>
      <c r="KKM226" s="19"/>
      <c r="KKN226" s="28"/>
      <c r="KKO226" s="32"/>
      <c r="KKP226" s="20"/>
      <c r="KKQ226" s="18"/>
      <c r="KKR226" s="19"/>
      <c r="KKS226" s="28"/>
      <c r="KKT226" s="32"/>
      <c r="KKU226" s="20"/>
      <c r="KKV226" s="18"/>
      <c r="KKW226" s="19"/>
      <c r="KKX226" s="28"/>
      <c r="KKY226" s="32"/>
      <c r="KKZ226" s="20"/>
      <c r="KLA226" s="18"/>
      <c r="KLB226" s="19"/>
      <c r="KLC226" s="28"/>
      <c r="KLD226" s="32"/>
      <c r="KLE226" s="20"/>
      <c r="KLF226" s="18"/>
      <c r="KLG226" s="19"/>
      <c r="KLH226" s="28"/>
      <c r="KLI226" s="32"/>
      <c r="KLJ226" s="20"/>
      <c r="KLK226" s="18"/>
      <c r="KLL226" s="19"/>
      <c r="KLM226" s="28"/>
      <c r="KLN226" s="32"/>
      <c r="KLO226" s="20"/>
      <c r="KLP226" s="18"/>
      <c r="KLQ226" s="19"/>
      <c r="KLR226" s="28"/>
      <c r="KLS226" s="32"/>
      <c r="KLT226" s="20"/>
      <c r="KLU226" s="18"/>
      <c r="KLV226" s="19"/>
      <c r="KLW226" s="28"/>
      <c r="KLX226" s="32"/>
      <c r="KLY226" s="20"/>
      <c r="KLZ226" s="18"/>
      <c r="KMA226" s="19"/>
      <c r="KMB226" s="28"/>
      <c r="KMC226" s="32"/>
      <c r="KMD226" s="20"/>
      <c r="KME226" s="18"/>
      <c r="KMF226" s="19"/>
      <c r="KMG226" s="28"/>
      <c r="KMH226" s="32"/>
      <c r="KMI226" s="20"/>
      <c r="KMJ226" s="18"/>
      <c r="KMK226" s="19"/>
      <c r="KML226" s="28"/>
      <c r="KMM226" s="32"/>
      <c r="KMN226" s="20"/>
      <c r="KMO226" s="18"/>
      <c r="KMP226" s="19"/>
      <c r="KMQ226" s="28"/>
      <c r="KMR226" s="32"/>
      <c r="KMS226" s="20"/>
      <c r="KMT226" s="18"/>
      <c r="KMU226" s="19"/>
      <c r="KMV226" s="28"/>
      <c r="KMW226" s="32"/>
      <c r="KMX226" s="20"/>
      <c r="KMY226" s="18"/>
      <c r="KMZ226" s="19"/>
      <c r="KNA226" s="28"/>
      <c r="KNB226" s="32"/>
      <c r="KNC226" s="20"/>
      <c r="KND226" s="18"/>
      <c r="KNE226" s="19"/>
      <c r="KNF226" s="28"/>
      <c r="KNG226" s="32"/>
      <c r="KNH226" s="20"/>
      <c r="KNI226" s="18"/>
      <c r="KNJ226" s="19"/>
      <c r="KNK226" s="28"/>
      <c r="KNL226" s="32"/>
      <c r="KNM226" s="20"/>
      <c r="KNN226" s="18"/>
      <c r="KNO226" s="19"/>
      <c r="KNP226" s="28"/>
      <c r="KNQ226" s="32"/>
      <c r="KNR226" s="20"/>
      <c r="KNS226" s="18"/>
      <c r="KNT226" s="19"/>
      <c r="KNU226" s="28"/>
      <c r="KNV226" s="32"/>
      <c r="KNW226" s="20"/>
      <c r="KNX226" s="18"/>
      <c r="KNY226" s="19"/>
      <c r="KNZ226" s="28"/>
      <c r="KOA226" s="32"/>
      <c r="KOB226" s="20"/>
      <c r="KOC226" s="18"/>
      <c r="KOD226" s="19"/>
      <c r="KOE226" s="28"/>
      <c r="KOF226" s="32"/>
      <c r="KOG226" s="20"/>
      <c r="KOH226" s="18"/>
      <c r="KOI226" s="19"/>
      <c r="KOJ226" s="28"/>
      <c r="KOK226" s="32"/>
      <c r="KOL226" s="20"/>
      <c r="KOM226" s="18"/>
      <c r="KON226" s="19"/>
      <c r="KOO226" s="28"/>
      <c r="KOP226" s="32"/>
      <c r="KOQ226" s="20"/>
      <c r="KOR226" s="18"/>
      <c r="KOS226" s="19"/>
      <c r="KOT226" s="28"/>
      <c r="KOU226" s="32"/>
      <c r="KOV226" s="20"/>
      <c r="KOW226" s="18"/>
      <c r="KOX226" s="19"/>
      <c r="KOY226" s="28"/>
      <c r="KOZ226" s="32"/>
      <c r="KPA226" s="20"/>
      <c r="KPB226" s="18"/>
      <c r="KPC226" s="19"/>
      <c r="KPD226" s="28"/>
      <c r="KPE226" s="32"/>
      <c r="KPF226" s="20"/>
      <c r="KPG226" s="18"/>
      <c r="KPH226" s="19"/>
      <c r="KPI226" s="28"/>
      <c r="KPJ226" s="32"/>
      <c r="KPK226" s="20"/>
      <c r="KPL226" s="18"/>
      <c r="KPM226" s="19"/>
      <c r="KPN226" s="28"/>
      <c r="KPO226" s="32"/>
      <c r="KPP226" s="20"/>
      <c r="KPQ226" s="18"/>
      <c r="KPR226" s="19"/>
      <c r="KPS226" s="28"/>
      <c r="KPT226" s="32"/>
      <c r="KPU226" s="20"/>
      <c r="KPV226" s="18"/>
      <c r="KPW226" s="19"/>
      <c r="KPX226" s="28"/>
      <c r="KPY226" s="32"/>
      <c r="KPZ226" s="20"/>
      <c r="KQA226" s="18"/>
      <c r="KQB226" s="19"/>
      <c r="KQC226" s="28"/>
      <c r="KQD226" s="32"/>
      <c r="KQE226" s="20"/>
      <c r="KQF226" s="18"/>
      <c r="KQG226" s="19"/>
      <c r="KQH226" s="28"/>
      <c r="KQI226" s="32"/>
      <c r="KQJ226" s="20"/>
      <c r="KQK226" s="18"/>
      <c r="KQL226" s="19"/>
      <c r="KQM226" s="28"/>
      <c r="KQN226" s="32"/>
      <c r="KQO226" s="20"/>
      <c r="KQP226" s="18"/>
      <c r="KQQ226" s="19"/>
      <c r="KQR226" s="28"/>
      <c r="KQS226" s="32"/>
      <c r="KQT226" s="20"/>
      <c r="KQU226" s="18"/>
      <c r="KQV226" s="19"/>
      <c r="KQW226" s="28"/>
      <c r="KQX226" s="32"/>
      <c r="KQY226" s="20"/>
      <c r="KQZ226" s="18"/>
      <c r="KRA226" s="19"/>
      <c r="KRB226" s="28"/>
      <c r="KRC226" s="32"/>
      <c r="KRD226" s="20"/>
      <c r="KRE226" s="18"/>
      <c r="KRF226" s="19"/>
      <c r="KRG226" s="28"/>
      <c r="KRH226" s="32"/>
      <c r="KRI226" s="20"/>
      <c r="KRJ226" s="18"/>
      <c r="KRK226" s="19"/>
      <c r="KRL226" s="28"/>
      <c r="KRM226" s="32"/>
      <c r="KRN226" s="20"/>
      <c r="KRO226" s="18"/>
      <c r="KRP226" s="19"/>
      <c r="KRQ226" s="28"/>
      <c r="KRR226" s="32"/>
      <c r="KRS226" s="20"/>
      <c r="KRT226" s="18"/>
      <c r="KRU226" s="19"/>
      <c r="KRV226" s="28"/>
      <c r="KRW226" s="32"/>
      <c r="KRX226" s="20"/>
      <c r="KRY226" s="18"/>
      <c r="KRZ226" s="19"/>
      <c r="KSA226" s="28"/>
      <c r="KSB226" s="32"/>
      <c r="KSC226" s="20"/>
      <c r="KSD226" s="18"/>
      <c r="KSE226" s="19"/>
      <c r="KSF226" s="28"/>
      <c r="KSG226" s="32"/>
      <c r="KSH226" s="20"/>
      <c r="KSI226" s="18"/>
      <c r="KSJ226" s="19"/>
      <c r="KSK226" s="28"/>
      <c r="KSL226" s="32"/>
      <c r="KSM226" s="20"/>
      <c r="KSN226" s="18"/>
      <c r="KSO226" s="19"/>
      <c r="KSP226" s="28"/>
      <c r="KSQ226" s="32"/>
      <c r="KSR226" s="20"/>
      <c r="KSS226" s="18"/>
      <c r="KST226" s="19"/>
      <c r="KSU226" s="28"/>
      <c r="KSV226" s="32"/>
      <c r="KSW226" s="20"/>
      <c r="KSX226" s="18"/>
      <c r="KSY226" s="19"/>
      <c r="KSZ226" s="28"/>
      <c r="KTA226" s="32"/>
      <c r="KTB226" s="20"/>
      <c r="KTC226" s="18"/>
      <c r="KTD226" s="19"/>
      <c r="KTE226" s="28"/>
      <c r="KTF226" s="32"/>
      <c r="KTG226" s="20"/>
      <c r="KTH226" s="18"/>
      <c r="KTI226" s="19"/>
      <c r="KTJ226" s="28"/>
      <c r="KTK226" s="32"/>
      <c r="KTL226" s="20"/>
      <c r="KTM226" s="18"/>
      <c r="KTN226" s="19"/>
      <c r="KTO226" s="28"/>
      <c r="KTP226" s="32"/>
      <c r="KTQ226" s="20"/>
      <c r="KTR226" s="18"/>
      <c r="KTS226" s="19"/>
      <c r="KTT226" s="28"/>
      <c r="KTU226" s="32"/>
      <c r="KTV226" s="20"/>
      <c r="KTW226" s="18"/>
      <c r="KTX226" s="19"/>
      <c r="KTY226" s="28"/>
      <c r="KTZ226" s="32"/>
      <c r="KUA226" s="20"/>
      <c r="KUB226" s="18"/>
      <c r="KUC226" s="19"/>
      <c r="KUD226" s="28"/>
      <c r="KUE226" s="32"/>
      <c r="KUF226" s="20"/>
      <c r="KUG226" s="18"/>
      <c r="KUH226" s="19"/>
      <c r="KUI226" s="28"/>
      <c r="KUJ226" s="32"/>
      <c r="KUK226" s="20"/>
      <c r="KUL226" s="18"/>
      <c r="KUM226" s="19"/>
      <c r="KUN226" s="28"/>
      <c r="KUO226" s="32"/>
      <c r="KUP226" s="20"/>
      <c r="KUQ226" s="18"/>
      <c r="KUR226" s="19"/>
      <c r="KUS226" s="28"/>
      <c r="KUT226" s="32"/>
      <c r="KUU226" s="20"/>
      <c r="KUV226" s="18"/>
      <c r="KUW226" s="19"/>
      <c r="KUX226" s="28"/>
      <c r="KUY226" s="32"/>
      <c r="KUZ226" s="20"/>
      <c r="KVA226" s="18"/>
      <c r="KVB226" s="19"/>
      <c r="KVC226" s="28"/>
      <c r="KVD226" s="32"/>
      <c r="KVE226" s="20"/>
      <c r="KVF226" s="18"/>
      <c r="KVG226" s="19"/>
      <c r="KVH226" s="28"/>
      <c r="KVI226" s="32"/>
      <c r="KVJ226" s="20"/>
      <c r="KVK226" s="18"/>
      <c r="KVL226" s="19"/>
      <c r="KVM226" s="28"/>
      <c r="KVN226" s="32"/>
      <c r="KVO226" s="20"/>
      <c r="KVP226" s="18"/>
      <c r="KVQ226" s="19"/>
      <c r="KVR226" s="28"/>
      <c r="KVS226" s="32"/>
      <c r="KVT226" s="20"/>
      <c r="KVU226" s="18"/>
      <c r="KVV226" s="19"/>
      <c r="KVW226" s="28"/>
      <c r="KVX226" s="32"/>
      <c r="KVY226" s="20"/>
      <c r="KVZ226" s="18"/>
      <c r="KWA226" s="19"/>
      <c r="KWB226" s="28"/>
      <c r="KWC226" s="32"/>
      <c r="KWD226" s="20"/>
      <c r="KWE226" s="18"/>
      <c r="KWF226" s="19"/>
      <c r="KWG226" s="28"/>
      <c r="KWH226" s="32"/>
      <c r="KWI226" s="20"/>
      <c r="KWJ226" s="18"/>
      <c r="KWK226" s="19"/>
      <c r="KWL226" s="28"/>
      <c r="KWM226" s="32"/>
      <c r="KWN226" s="20"/>
      <c r="KWO226" s="18"/>
      <c r="KWP226" s="19"/>
      <c r="KWQ226" s="28"/>
      <c r="KWR226" s="32"/>
      <c r="KWS226" s="20"/>
      <c r="KWT226" s="18"/>
      <c r="KWU226" s="19"/>
      <c r="KWV226" s="28"/>
      <c r="KWW226" s="32"/>
      <c r="KWX226" s="20"/>
      <c r="KWY226" s="18"/>
      <c r="KWZ226" s="19"/>
      <c r="KXA226" s="28"/>
      <c r="KXB226" s="32"/>
      <c r="KXC226" s="20"/>
      <c r="KXD226" s="18"/>
      <c r="KXE226" s="19"/>
      <c r="KXF226" s="28"/>
      <c r="KXG226" s="32"/>
      <c r="KXH226" s="20"/>
      <c r="KXI226" s="18"/>
      <c r="KXJ226" s="19"/>
      <c r="KXK226" s="28"/>
      <c r="KXL226" s="32"/>
      <c r="KXM226" s="20"/>
      <c r="KXN226" s="18"/>
      <c r="KXO226" s="19"/>
      <c r="KXP226" s="28"/>
      <c r="KXQ226" s="32"/>
      <c r="KXR226" s="20"/>
      <c r="KXS226" s="18"/>
      <c r="KXT226" s="19"/>
      <c r="KXU226" s="28"/>
      <c r="KXV226" s="32"/>
      <c r="KXW226" s="20"/>
      <c r="KXX226" s="18"/>
      <c r="KXY226" s="19"/>
      <c r="KXZ226" s="28"/>
      <c r="KYA226" s="32"/>
      <c r="KYB226" s="20"/>
      <c r="KYC226" s="18"/>
      <c r="KYD226" s="19"/>
      <c r="KYE226" s="28"/>
      <c r="KYF226" s="32"/>
      <c r="KYG226" s="20"/>
      <c r="KYH226" s="18"/>
      <c r="KYI226" s="19"/>
      <c r="KYJ226" s="28"/>
      <c r="KYK226" s="32"/>
      <c r="KYL226" s="20"/>
      <c r="KYM226" s="18"/>
      <c r="KYN226" s="19"/>
      <c r="KYO226" s="28"/>
      <c r="KYP226" s="32"/>
      <c r="KYQ226" s="20"/>
      <c r="KYR226" s="18"/>
      <c r="KYS226" s="19"/>
      <c r="KYT226" s="28"/>
      <c r="KYU226" s="32"/>
      <c r="KYV226" s="20"/>
      <c r="KYW226" s="18"/>
      <c r="KYX226" s="19"/>
      <c r="KYY226" s="28"/>
      <c r="KYZ226" s="32"/>
      <c r="KZA226" s="20"/>
      <c r="KZB226" s="18"/>
      <c r="KZC226" s="19"/>
      <c r="KZD226" s="28"/>
      <c r="KZE226" s="32"/>
      <c r="KZF226" s="20"/>
      <c r="KZG226" s="18"/>
      <c r="KZH226" s="19"/>
      <c r="KZI226" s="28"/>
      <c r="KZJ226" s="32"/>
      <c r="KZK226" s="20"/>
      <c r="KZL226" s="18"/>
      <c r="KZM226" s="19"/>
      <c r="KZN226" s="28"/>
      <c r="KZO226" s="32"/>
      <c r="KZP226" s="20"/>
      <c r="KZQ226" s="18"/>
      <c r="KZR226" s="19"/>
      <c r="KZS226" s="28"/>
      <c r="KZT226" s="32"/>
      <c r="KZU226" s="20"/>
      <c r="KZV226" s="18"/>
      <c r="KZW226" s="19"/>
      <c r="KZX226" s="28"/>
      <c r="KZY226" s="32"/>
      <c r="KZZ226" s="20"/>
      <c r="LAA226" s="18"/>
      <c r="LAB226" s="19"/>
      <c r="LAC226" s="28"/>
      <c r="LAD226" s="32"/>
      <c r="LAE226" s="20"/>
      <c r="LAF226" s="18"/>
      <c r="LAG226" s="19"/>
      <c r="LAH226" s="28"/>
      <c r="LAI226" s="32"/>
      <c r="LAJ226" s="20"/>
      <c r="LAK226" s="18"/>
      <c r="LAL226" s="19"/>
      <c r="LAM226" s="28"/>
      <c r="LAN226" s="32"/>
      <c r="LAO226" s="20"/>
      <c r="LAP226" s="18"/>
      <c r="LAQ226" s="19"/>
      <c r="LAR226" s="28"/>
      <c r="LAS226" s="32"/>
      <c r="LAT226" s="20"/>
      <c r="LAU226" s="18"/>
      <c r="LAV226" s="19"/>
      <c r="LAW226" s="28"/>
      <c r="LAX226" s="32"/>
      <c r="LAY226" s="20"/>
      <c r="LAZ226" s="18"/>
      <c r="LBA226" s="19"/>
      <c r="LBB226" s="28"/>
      <c r="LBC226" s="32"/>
      <c r="LBD226" s="20"/>
      <c r="LBE226" s="18"/>
      <c r="LBF226" s="19"/>
      <c r="LBG226" s="28"/>
      <c r="LBH226" s="32"/>
      <c r="LBI226" s="20"/>
      <c r="LBJ226" s="18"/>
      <c r="LBK226" s="19"/>
      <c r="LBL226" s="28"/>
      <c r="LBM226" s="32"/>
      <c r="LBN226" s="20"/>
      <c r="LBO226" s="18"/>
      <c r="LBP226" s="19"/>
      <c r="LBQ226" s="28"/>
      <c r="LBR226" s="32"/>
      <c r="LBS226" s="20"/>
      <c r="LBT226" s="18"/>
      <c r="LBU226" s="19"/>
      <c r="LBV226" s="28"/>
      <c r="LBW226" s="32"/>
      <c r="LBX226" s="20"/>
      <c r="LBY226" s="18"/>
      <c r="LBZ226" s="19"/>
      <c r="LCA226" s="28"/>
      <c r="LCB226" s="32"/>
      <c r="LCC226" s="20"/>
      <c r="LCD226" s="18"/>
      <c r="LCE226" s="19"/>
      <c r="LCF226" s="28"/>
      <c r="LCG226" s="32"/>
      <c r="LCH226" s="20"/>
      <c r="LCI226" s="18"/>
      <c r="LCJ226" s="19"/>
      <c r="LCK226" s="28"/>
      <c r="LCL226" s="32"/>
      <c r="LCM226" s="20"/>
      <c r="LCN226" s="18"/>
      <c r="LCO226" s="19"/>
      <c r="LCP226" s="28"/>
      <c r="LCQ226" s="32"/>
      <c r="LCR226" s="20"/>
      <c r="LCS226" s="18"/>
      <c r="LCT226" s="19"/>
      <c r="LCU226" s="28"/>
      <c r="LCV226" s="32"/>
      <c r="LCW226" s="20"/>
      <c r="LCX226" s="18"/>
      <c r="LCY226" s="19"/>
      <c r="LCZ226" s="28"/>
      <c r="LDA226" s="32"/>
      <c r="LDB226" s="20"/>
      <c r="LDC226" s="18"/>
      <c r="LDD226" s="19"/>
      <c r="LDE226" s="28"/>
      <c r="LDF226" s="32"/>
      <c r="LDG226" s="20"/>
      <c r="LDH226" s="18"/>
      <c r="LDI226" s="19"/>
      <c r="LDJ226" s="28"/>
      <c r="LDK226" s="32"/>
      <c r="LDL226" s="20"/>
      <c r="LDM226" s="18"/>
      <c r="LDN226" s="19"/>
      <c r="LDO226" s="28"/>
      <c r="LDP226" s="32"/>
      <c r="LDQ226" s="20"/>
      <c r="LDR226" s="18"/>
      <c r="LDS226" s="19"/>
      <c r="LDT226" s="28"/>
      <c r="LDU226" s="32"/>
      <c r="LDV226" s="20"/>
      <c r="LDW226" s="18"/>
      <c r="LDX226" s="19"/>
      <c r="LDY226" s="28"/>
      <c r="LDZ226" s="32"/>
      <c r="LEA226" s="20"/>
      <c r="LEB226" s="18"/>
      <c r="LEC226" s="19"/>
      <c r="LED226" s="28"/>
      <c r="LEE226" s="32"/>
      <c r="LEF226" s="20"/>
      <c r="LEG226" s="18"/>
      <c r="LEH226" s="19"/>
      <c r="LEI226" s="28"/>
      <c r="LEJ226" s="32"/>
      <c r="LEK226" s="20"/>
      <c r="LEL226" s="18"/>
      <c r="LEM226" s="19"/>
      <c r="LEN226" s="28"/>
      <c r="LEO226" s="32"/>
      <c r="LEP226" s="20"/>
      <c r="LEQ226" s="18"/>
      <c r="LER226" s="19"/>
      <c r="LES226" s="28"/>
      <c r="LET226" s="32"/>
      <c r="LEU226" s="20"/>
      <c r="LEV226" s="18"/>
      <c r="LEW226" s="19"/>
      <c r="LEX226" s="28"/>
      <c r="LEY226" s="32"/>
      <c r="LEZ226" s="20"/>
      <c r="LFA226" s="18"/>
      <c r="LFB226" s="19"/>
      <c r="LFC226" s="28"/>
      <c r="LFD226" s="32"/>
      <c r="LFE226" s="20"/>
      <c r="LFF226" s="18"/>
      <c r="LFG226" s="19"/>
      <c r="LFH226" s="28"/>
      <c r="LFI226" s="32"/>
      <c r="LFJ226" s="20"/>
      <c r="LFK226" s="18"/>
      <c r="LFL226" s="19"/>
      <c r="LFM226" s="28"/>
      <c r="LFN226" s="32"/>
      <c r="LFO226" s="20"/>
      <c r="LFP226" s="18"/>
      <c r="LFQ226" s="19"/>
      <c r="LFR226" s="28"/>
      <c r="LFS226" s="32"/>
      <c r="LFT226" s="20"/>
      <c r="LFU226" s="18"/>
      <c r="LFV226" s="19"/>
      <c r="LFW226" s="28"/>
      <c r="LFX226" s="32"/>
      <c r="LFY226" s="20"/>
      <c r="LFZ226" s="18"/>
      <c r="LGA226" s="19"/>
      <c r="LGB226" s="28"/>
      <c r="LGC226" s="32"/>
      <c r="LGD226" s="20"/>
      <c r="LGE226" s="18"/>
      <c r="LGF226" s="19"/>
      <c r="LGG226" s="28"/>
      <c r="LGH226" s="32"/>
      <c r="LGI226" s="20"/>
      <c r="LGJ226" s="18"/>
      <c r="LGK226" s="19"/>
      <c r="LGL226" s="28"/>
      <c r="LGM226" s="32"/>
      <c r="LGN226" s="20"/>
      <c r="LGO226" s="18"/>
      <c r="LGP226" s="19"/>
      <c r="LGQ226" s="28"/>
      <c r="LGR226" s="32"/>
      <c r="LGS226" s="20"/>
      <c r="LGT226" s="18"/>
      <c r="LGU226" s="19"/>
      <c r="LGV226" s="28"/>
      <c r="LGW226" s="32"/>
      <c r="LGX226" s="20"/>
      <c r="LGY226" s="18"/>
      <c r="LGZ226" s="19"/>
      <c r="LHA226" s="28"/>
      <c r="LHB226" s="32"/>
      <c r="LHC226" s="20"/>
      <c r="LHD226" s="18"/>
      <c r="LHE226" s="19"/>
      <c r="LHF226" s="28"/>
      <c r="LHG226" s="32"/>
      <c r="LHH226" s="20"/>
      <c r="LHI226" s="18"/>
      <c r="LHJ226" s="19"/>
      <c r="LHK226" s="28"/>
      <c r="LHL226" s="32"/>
      <c r="LHM226" s="20"/>
      <c r="LHN226" s="18"/>
      <c r="LHO226" s="19"/>
      <c r="LHP226" s="28"/>
      <c r="LHQ226" s="32"/>
      <c r="LHR226" s="20"/>
      <c r="LHS226" s="18"/>
      <c r="LHT226" s="19"/>
      <c r="LHU226" s="28"/>
      <c r="LHV226" s="32"/>
      <c r="LHW226" s="20"/>
      <c r="LHX226" s="18"/>
      <c r="LHY226" s="19"/>
      <c r="LHZ226" s="28"/>
      <c r="LIA226" s="32"/>
      <c r="LIB226" s="20"/>
      <c r="LIC226" s="18"/>
      <c r="LID226" s="19"/>
      <c r="LIE226" s="28"/>
      <c r="LIF226" s="32"/>
      <c r="LIG226" s="20"/>
      <c r="LIH226" s="18"/>
      <c r="LII226" s="19"/>
      <c r="LIJ226" s="28"/>
      <c r="LIK226" s="32"/>
      <c r="LIL226" s="20"/>
      <c r="LIM226" s="18"/>
      <c r="LIN226" s="19"/>
      <c r="LIO226" s="28"/>
      <c r="LIP226" s="32"/>
      <c r="LIQ226" s="20"/>
      <c r="LIR226" s="18"/>
      <c r="LIS226" s="19"/>
      <c r="LIT226" s="28"/>
      <c r="LIU226" s="32"/>
      <c r="LIV226" s="20"/>
      <c r="LIW226" s="18"/>
      <c r="LIX226" s="19"/>
      <c r="LIY226" s="28"/>
      <c r="LIZ226" s="32"/>
      <c r="LJA226" s="20"/>
      <c r="LJB226" s="18"/>
      <c r="LJC226" s="19"/>
      <c r="LJD226" s="28"/>
      <c r="LJE226" s="32"/>
      <c r="LJF226" s="20"/>
      <c r="LJG226" s="18"/>
      <c r="LJH226" s="19"/>
      <c r="LJI226" s="28"/>
      <c r="LJJ226" s="32"/>
      <c r="LJK226" s="20"/>
      <c r="LJL226" s="18"/>
      <c r="LJM226" s="19"/>
      <c r="LJN226" s="28"/>
      <c r="LJO226" s="32"/>
      <c r="LJP226" s="20"/>
      <c r="LJQ226" s="18"/>
      <c r="LJR226" s="19"/>
      <c r="LJS226" s="28"/>
      <c r="LJT226" s="32"/>
      <c r="LJU226" s="20"/>
      <c r="LJV226" s="18"/>
      <c r="LJW226" s="19"/>
      <c r="LJX226" s="28"/>
      <c r="LJY226" s="32"/>
      <c r="LJZ226" s="20"/>
      <c r="LKA226" s="18"/>
      <c r="LKB226" s="19"/>
      <c r="LKC226" s="28"/>
      <c r="LKD226" s="32"/>
      <c r="LKE226" s="20"/>
      <c r="LKF226" s="18"/>
      <c r="LKG226" s="19"/>
      <c r="LKH226" s="28"/>
      <c r="LKI226" s="32"/>
      <c r="LKJ226" s="20"/>
      <c r="LKK226" s="18"/>
      <c r="LKL226" s="19"/>
      <c r="LKM226" s="28"/>
      <c r="LKN226" s="32"/>
      <c r="LKO226" s="20"/>
      <c r="LKP226" s="18"/>
      <c r="LKQ226" s="19"/>
      <c r="LKR226" s="28"/>
      <c r="LKS226" s="32"/>
      <c r="LKT226" s="20"/>
      <c r="LKU226" s="18"/>
      <c r="LKV226" s="19"/>
      <c r="LKW226" s="28"/>
      <c r="LKX226" s="32"/>
      <c r="LKY226" s="20"/>
      <c r="LKZ226" s="18"/>
      <c r="LLA226" s="19"/>
      <c r="LLB226" s="28"/>
      <c r="LLC226" s="32"/>
      <c r="LLD226" s="20"/>
      <c r="LLE226" s="18"/>
      <c r="LLF226" s="19"/>
      <c r="LLG226" s="28"/>
      <c r="LLH226" s="32"/>
      <c r="LLI226" s="20"/>
      <c r="LLJ226" s="18"/>
      <c r="LLK226" s="19"/>
      <c r="LLL226" s="28"/>
      <c r="LLM226" s="32"/>
      <c r="LLN226" s="20"/>
      <c r="LLO226" s="18"/>
      <c r="LLP226" s="19"/>
      <c r="LLQ226" s="28"/>
      <c r="LLR226" s="32"/>
      <c r="LLS226" s="20"/>
      <c r="LLT226" s="18"/>
      <c r="LLU226" s="19"/>
      <c r="LLV226" s="28"/>
      <c r="LLW226" s="32"/>
      <c r="LLX226" s="20"/>
      <c r="LLY226" s="18"/>
      <c r="LLZ226" s="19"/>
      <c r="LMA226" s="28"/>
      <c r="LMB226" s="32"/>
      <c r="LMC226" s="20"/>
      <c r="LMD226" s="18"/>
      <c r="LME226" s="19"/>
      <c r="LMF226" s="28"/>
      <c r="LMG226" s="32"/>
      <c r="LMH226" s="20"/>
      <c r="LMI226" s="18"/>
      <c r="LMJ226" s="19"/>
      <c r="LMK226" s="28"/>
      <c r="LML226" s="32"/>
      <c r="LMM226" s="20"/>
      <c r="LMN226" s="18"/>
      <c r="LMO226" s="19"/>
      <c r="LMP226" s="28"/>
      <c r="LMQ226" s="32"/>
      <c r="LMR226" s="20"/>
      <c r="LMS226" s="18"/>
      <c r="LMT226" s="19"/>
      <c r="LMU226" s="28"/>
      <c r="LMV226" s="32"/>
      <c r="LMW226" s="20"/>
      <c r="LMX226" s="18"/>
      <c r="LMY226" s="19"/>
      <c r="LMZ226" s="28"/>
      <c r="LNA226" s="32"/>
      <c r="LNB226" s="20"/>
      <c r="LNC226" s="18"/>
      <c r="LND226" s="19"/>
      <c r="LNE226" s="28"/>
      <c r="LNF226" s="32"/>
      <c r="LNG226" s="20"/>
      <c r="LNH226" s="18"/>
      <c r="LNI226" s="19"/>
      <c r="LNJ226" s="28"/>
      <c r="LNK226" s="32"/>
      <c r="LNL226" s="20"/>
      <c r="LNM226" s="18"/>
      <c r="LNN226" s="19"/>
      <c r="LNO226" s="28"/>
      <c r="LNP226" s="32"/>
      <c r="LNQ226" s="20"/>
      <c r="LNR226" s="18"/>
      <c r="LNS226" s="19"/>
      <c r="LNT226" s="28"/>
      <c r="LNU226" s="32"/>
      <c r="LNV226" s="20"/>
      <c r="LNW226" s="18"/>
      <c r="LNX226" s="19"/>
      <c r="LNY226" s="28"/>
      <c r="LNZ226" s="32"/>
      <c r="LOA226" s="20"/>
      <c r="LOB226" s="18"/>
      <c r="LOC226" s="19"/>
      <c r="LOD226" s="28"/>
      <c r="LOE226" s="32"/>
      <c r="LOF226" s="20"/>
      <c r="LOG226" s="18"/>
      <c r="LOH226" s="19"/>
      <c r="LOI226" s="28"/>
      <c r="LOJ226" s="32"/>
      <c r="LOK226" s="20"/>
      <c r="LOL226" s="18"/>
      <c r="LOM226" s="19"/>
      <c r="LON226" s="28"/>
      <c r="LOO226" s="32"/>
      <c r="LOP226" s="20"/>
      <c r="LOQ226" s="18"/>
      <c r="LOR226" s="19"/>
      <c r="LOS226" s="28"/>
      <c r="LOT226" s="32"/>
      <c r="LOU226" s="20"/>
      <c r="LOV226" s="18"/>
      <c r="LOW226" s="19"/>
      <c r="LOX226" s="28"/>
      <c r="LOY226" s="32"/>
      <c r="LOZ226" s="20"/>
      <c r="LPA226" s="18"/>
      <c r="LPB226" s="19"/>
      <c r="LPC226" s="28"/>
      <c r="LPD226" s="32"/>
      <c r="LPE226" s="20"/>
      <c r="LPF226" s="18"/>
      <c r="LPG226" s="19"/>
      <c r="LPH226" s="28"/>
      <c r="LPI226" s="32"/>
      <c r="LPJ226" s="20"/>
      <c r="LPK226" s="18"/>
      <c r="LPL226" s="19"/>
      <c r="LPM226" s="28"/>
      <c r="LPN226" s="32"/>
      <c r="LPO226" s="20"/>
      <c r="LPP226" s="18"/>
      <c r="LPQ226" s="19"/>
      <c r="LPR226" s="28"/>
      <c r="LPS226" s="32"/>
      <c r="LPT226" s="20"/>
      <c r="LPU226" s="18"/>
      <c r="LPV226" s="19"/>
      <c r="LPW226" s="28"/>
      <c r="LPX226" s="32"/>
      <c r="LPY226" s="20"/>
      <c r="LPZ226" s="18"/>
      <c r="LQA226" s="19"/>
      <c r="LQB226" s="28"/>
      <c r="LQC226" s="32"/>
      <c r="LQD226" s="20"/>
      <c r="LQE226" s="18"/>
      <c r="LQF226" s="19"/>
      <c r="LQG226" s="28"/>
      <c r="LQH226" s="32"/>
      <c r="LQI226" s="20"/>
      <c r="LQJ226" s="18"/>
      <c r="LQK226" s="19"/>
      <c r="LQL226" s="28"/>
      <c r="LQM226" s="32"/>
      <c r="LQN226" s="20"/>
      <c r="LQO226" s="18"/>
      <c r="LQP226" s="19"/>
      <c r="LQQ226" s="28"/>
      <c r="LQR226" s="32"/>
      <c r="LQS226" s="20"/>
      <c r="LQT226" s="18"/>
      <c r="LQU226" s="19"/>
      <c r="LQV226" s="28"/>
      <c r="LQW226" s="32"/>
      <c r="LQX226" s="20"/>
      <c r="LQY226" s="18"/>
      <c r="LQZ226" s="19"/>
      <c r="LRA226" s="28"/>
      <c r="LRB226" s="32"/>
      <c r="LRC226" s="20"/>
      <c r="LRD226" s="18"/>
      <c r="LRE226" s="19"/>
      <c r="LRF226" s="28"/>
      <c r="LRG226" s="32"/>
      <c r="LRH226" s="20"/>
      <c r="LRI226" s="18"/>
      <c r="LRJ226" s="19"/>
      <c r="LRK226" s="28"/>
      <c r="LRL226" s="32"/>
      <c r="LRM226" s="20"/>
      <c r="LRN226" s="18"/>
      <c r="LRO226" s="19"/>
      <c r="LRP226" s="28"/>
      <c r="LRQ226" s="32"/>
      <c r="LRR226" s="20"/>
      <c r="LRS226" s="18"/>
      <c r="LRT226" s="19"/>
      <c r="LRU226" s="28"/>
      <c r="LRV226" s="32"/>
      <c r="LRW226" s="20"/>
      <c r="LRX226" s="18"/>
      <c r="LRY226" s="19"/>
      <c r="LRZ226" s="28"/>
      <c r="LSA226" s="32"/>
      <c r="LSB226" s="20"/>
      <c r="LSC226" s="18"/>
      <c r="LSD226" s="19"/>
      <c r="LSE226" s="28"/>
      <c r="LSF226" s="32"/>
      <c r="LSG226" s="20"/>
      <c r="LSH226" s="18"/>
      <c r="LSI226" s="19"/>
      <c r="LSJ226" s="28"/>
      <c r="LSK226" s="32"/>
      <c r="LSL226" s="20"/>
      <c r="LSM226" s="18"/>
      <c r="LSN226" s="19"/>
      <c r="LSO226" s="28"/>
      <c r="LSP226" s="32"/>
      <c r="LSQ226" s="20"/>
      <c r="LSR226" s="18"/>
      <c r="LSS226" s="19"/>
      <c r="LST226" s="28"/>
      <c r="LSU226" s="32"/>
      <c r="LSV226" s="20"/>
      <c r="LSW226" s="18"/>
      <c r="LSX226" s="19"/>
      <c r="LSY226" s="28"/>
      <c r="LSZ226" s="32"/>
      <c r="LTA226" s="20"/>
      <c r="LTB226" s="18"/>
      <c r="LTC226" s="19"/>
      <c r="LTD226" s="28"/>
      <c r="LTE226" s="32"/>
      <c r="LTF226" s="20"/>
      <c r="LTG226" s="18"/>
      <c r="LTH226" s="19"/>
      <c r="LTI226" s="28"/>
      <c r="LTJ226" s="32"/>
      <c r="LTK226" s="20"/>
      <c r="LTL226" s="18"/>
      <c r="LTM226" s="19"/>
      <c r="LTN226" s="28"/>
      <c r="LTO226" s="32"/>
      <c r="LTP226" s="20"/>
      <c r="LTQ226" s="18"/>
      <c r="LTR226" s="19"/>
      <c r="LTS226" s="28"/>
      <c r="LTT226" s="32"/>
      <c r="LTU226" s="20"/>
      <c r="LTV226" s="18"/>
      <c r="LTW226" s="19"/>
      <c r="LTX226" s="28"/>
      <c r="LTY226" s="32"/>
      <c r="LTZ226" s="20"/>
      <c r="LUA226" s="18"/>
      <c r="LUB226" s="19"/>
      <c r="LUC226" s="28"/>
      <c r="LUD226" s="32"/>
      <c r="LUE226" s="20"/>
      <c r="LUF226" s="18"/>
      <c r="LUG226" s="19"/>
      <c r="LUH226" s="28"/>
      <c r="LUI226" s="32"/>
      <c r="LUJ226" s="20"/>
      <c r="LUK226" s="18"/>
      <c r="LUL226" s="19"/>
      <c r="LUM226" s="28"/>
      <c r="LUN226" s="32"/>
      <c r="LUO226" s="20"/>
      <c r="LUP226" s="18"/>
      <c r="LUQ226" s="19"/>
      <c r="LUR226" s="28"/>
      <c r="LUS226" s="32"/>
      <c r="LUT226" s="20"/>
      <c r="LUU226" s="18"/>
      <c r="LUV226" s="19"/>
      <c r="LUW226" s="28"/>
      <c r="LUX226" s="32"/>
      <c r="LUY226" s="20"/>
      <c r="LUZ226" s="18"/>
      <c r="LVA226" s="19"/>
      <c r="LVB226" s="28"/>
      <c r="LVC226" s="32"/>
      <c r="LVD226" s="20"/>
      <c r="LVE226" s="18"/>
      <c r="LVF226" s="19"/>
      <c r="LVG226" s="28"/>
      <c r="LVH226" s="32"/>
      <c r="LVI226" s="20"/>
      <c r="LVJ226" s="18"/>
      <c r="LVK226" s="19"/>
      <c r="LVL226" s="28"/>
      <c r="LVM226" s="32"/>
      <c r="LVN226" s="20"/>
      <c r="LVO226" s="18"/>
      <c r="LVP226" s="19"/>
      <c r="LVQ226" s="28"/>
      <c r="LVR226" s="32"/>
      <c r="LVS226" s="20"/>
      <c r="LVT226" s="18"/>
      <c r="LVU226" s="19"/>
      <c r="LVV226" s="28"/>
      <c r="LVW226" s="32"/>
      <c r="LVX226" s="20"/>
      <c r="LVY226" s="18"/>
      <c r="LVZ226" s="19"/>
      <c r="LWA226" s="28"/>
      <c r="LWB226" s="32"/>
      <c r="LWC226" s="20"/>
      <c r="LWD226" s="18"/>
      <c r="LWE226" s="19"/>
      <c r="LWF226" s="28"/>
      <c r="LWG226" s="32"/>
      <c r="LWH226" s="20"/>
      <c r="LWI226" s="18"/>
      <c r="LWJ226" s="19"/>
      <c r="LWK226" s="28"/>
      <c r="LWL226" s="32"/>
      <c r="LWM226" s="20"/>
      <c r="LWN226" s="18"/>
      <c r="LWO226" s="19"/>
      <c r="LWP226" s="28"/>
      <c r="LWQ226" s="32"/>
      <c r="LWR226" s="20"/>
      <c r="LWS226" s="18"/>
      <c r="LWT226" s="19"/>
      <c r="LWU226" s="28"/>
      <c r="LWV226" s="32"/>
      <c r="LWW226" s="20"/>
      <c r="LWX226" s="18"/>
      <c r="LWY226" s="19"/>
      <c r="LWZ226" s="28"/>
      <c r="LXA226" s="32"/>
      <c r="LXB226" s="20"/>
      <c r="LXC226" s="18"/>
      <c r="LXD226" s="19"/>
      <c r="LXE226" s="28"/>
      <c r="LXF226" s="32"/>
      <c r="LXG226" s="20"/>
      <c r="LXH226" s="18"/>
      <c r="LXI226" s="19"/>
      <c r="LXJ226" s="28"/>
      <c r="LXK226" s="32"/>
      <c r="LXL226" s="20"/>
      <c r="LXM226" s="18"/>
      <c r="LXN226" s="19"/>
      <c r="LXO226" s="28"/>
      <c r="LXP226" s="32"/>
      <c r="LXQ226" s="20"/>
      <c r="LXR226" s="18"/>
      <c r="LXS226" s="19"/>
      <c r="LXT226" s="28"/>
      <c r="LXU226" s="32"/>
      <c r="LXV226" s="20"/>
      <c r="LXW226" s="18"/>
      <c r="LXX226" s="19"/>
      <c r="LXY226" s="28"/>
      <c r="LXZ226" s="32"/>
      <c r="LYA226" s="20"/>
      <c r="LYB226" s="18"/>
      <c r="LYC226" s="19"/>
      <c r="LYD226" s="28"/>
      <c r="LYE226" s="32"/>
      <c r="LYF226" s="20"/>
      <c r="LYG226" s="18"/>
      <c r="LYH226" s="19"/>
      <c r="LYI226" s="28"/>
      <c r="LYJ226" s="32"/>
      <c r="LYK226" s="20"/>
      <c r="LYL226" s="18"/>
      <c r="LYM226" s="19"/>
      <c r="LYN226" s="28"/>
      <c r="LYO226" s="32"/>
      <c r="LYP226" s="20"/>
      <c r="LYQ226" s="18"/>
      <c r="LYR226" s="19"/>
      <c r="LYS226" s="28"/>
      <c r="LYT226" s="32"/>
      <c r="LYU226" s="20"/>
      <c r="LYV226" s="18"/>
      <c r="LYW226" s="19"/>
      <c r="LYX226" s="28"/>
      <c r="LYY226" s="32"/>
      <c r="LYZ226" s="20"/>
      <c r="LZA226" s="18"/>
      <c r="LZB226" s="19"/>
      <c r="LZC226" s="28"/>
      <c r="LZD226" s="32"/>
      <c r="LZE226" s="20"/>
      <c r="LZF226" s="18"/>
      <c r="LZG226" s="19"/>
      <c r="LZH226" s="28"/>
      <c r="LZI226" s="32"/>
      <c r="LZJ226" s="20"/>
      <c r="LZK226" s="18"/>
      <c r="LZL226" s="19"/>
      <c r="LZM226" s="28"/>
      <c r="LZN226" s="32"/>
      <c r="LZO226" s="20"/>
      <c r="LZP226" s="18"/>
      <c r="LZQ226" s="19"/>
      <c r="LZR226" s="28"/>
      <c r="LZS226" s="32"/>
      <c r="LZT226" s="20"/>
      <c r="LZU226" s="18"/>
      <c r="LZV226" s="19"/>
      <c r="LZW226" s="28"/>
      <c r="LZX226" s="32"/>
      <c r="LZY226" s="20"/>
      <c r="LZZ226" s="18"/>
      <c r="MAA226" s="19"/>
      <c r="MAB226" s="28"/>
      <c r="MAC226" s="32"/>
      <c r="MAD226" s="20"/>
      <c r="MAE226" s="18"/>
      <c r="MAF226" s="19"/>
      <c r="MAG226" s="28"/>
      <c r="MAH226" s="32"/>
      <c r="MAI226" s="20"/>
      <c r="MAJ226" s="18"/>
      <c r="MAK226" s="19"/>
      <c r="MAL226" s="28"/>
      <c r="MAM226" s="32"/>
      <c r="MAN226" s="20"/>
      <c r="MAO226" s="18"/>
      <c r="MAP226" s="19"/>
      <c r="MAQ226" s="28"/>
      <c r="MAR226" s="32"/>
      <c r="MAS226" s="20"/>
      <c r="MAT226" s="18"/>
      <c r="MAU226" s="19"/>
      <c r="MAV226" s="28"/>
      <c r="MAW226" s="32"/>
      <c r="MAX226" s="20"/>
      <c r="MAY226" s="18"/>
      <c r="MAZ226" s="19"/>
      <c r="MBA226" s="28"/>
      <c r="MBB226" s="32"/>
      <c r="MBC226" s="20"/>
      <c r="MBD226" s="18"/>
      <c r="MBE226" s="19"/>
      <c r="MBF226" s="28"/>
      <c r="MBG226" s="32"/>
      <c r="MBH226" s="20"/>
      <c r="MBI226" s="18"/>
      <c r="MBJ226" s="19"/>
      <c r="MBK226" s="28"/>
      <c r="MBL226" s="32"/>
      <c r="MBM226" s="20"/>
      <c r="MBN226" s="18"/>
      <c r="MBO226" s="19"/>
      <c r="MBP226" s="28"/>
      <c r="MBQ226" s="32"/>
      <c r="MBR226" s="20"/>
      <c r="MBS226" s="18"/>
      <c r="MBT226" s="19"/>
      <c r="MBU226" s="28"/>
      <c r="MBV226" s="32"/>
      <c r="MBW226" s="20"/>
      <c r="MBX226" s="18"/>
      <c r="MBY226" s="19"/>
      <c r="MBZ226" s="28"/>
      <c r="MCA226" s="32"/>
      <c r="MCB226" s="20"/>
      <c r="MCC226" s="18"/>
      <c r="MCD226" s="19"/>
      <c r="MCE226" s="28"/>
      <c r="MCF226" s="32"/>
      <c r="MCG226" s="20"/>
      <c r="MCH226" s="18"/>
      <c r="MCI226" s="19"/>
      <c r="MCJ226" s="28"/>
      <c r="MCK226" s="32"/>
      <c r="MCL226" s="20"/>
      <c r="MCM226" s="18"/>
      <c r="MCN226" s="19"/>
      <c r="MCO226" s="28"/>
      <c r="MCP226" s="32"/>
      <c r="MCQ226" s="20"/>
      <c r="MCR226" s="18"/>
      <c r="MCS226" s="19"/>
      <c r="MCT226" s="28"/>
      <c r="MCU226" s="32"/>
      <c r="MCV226" s="20"/>
      <c r="MCW226" s="18"/>
      <c r="MCX226" s="19"/>
      <c r="MCY226" s="28"/>
      <c r="MCZ226" s="32"/>
      <c r="MDA226" s="20"/>
      <c r="MDB226" s="18"/>
      <c r="MDC226" s="19"/>
      <c r="MDD226" s="28"/>
      <c r="MDE226" s="32"/>
      <c r="MDF226" s="20"/>
      <c r="MDG226" s="18"/>
      <c r="MDH226" s="19"/>
      <c r="MDI226" s="28"/>
      <c r="MDJ226" s="32"/>
      <c r="MDK226" s="20"/>
      <c r="MDL226" s="18"/>
      <c r="MDM226" s="19"/>
      <c r="MDN226" s="28"/>
      <c r="MDO226" s="32"/>
      <c r="MDP226" s="20"/>
      <c r="MDQ226" s="18"/>
      <c r="MDR226" s="19"/>
      <c r="MDS226" s="28"/>
      <c r="MDT226" s="32"/>
      <c r="MDU226" s="20"/>
      <c r="MDV226" s="18"/>
      <c r="MDW226" s="19"/>
      <c r="MDX226" s="28"/>
      <c r="MDY226" s="32"/>
      <c r="MDZ226" s="20"/>
      <c r="MEA226" s="18"/>
      <c r="MEB226" s="19"/>
      <c r="MEC226" s="28"/>
      <c r="MED226" s="32"/>
      <c r="MEE226" s="20"/>
      <c r="MEF226" s="18"/>
      <c r="MEG226" s="19"/>
      <c r="MEH226" s="28"/>
      <c r="MEI226" s="32"/>
      <c r="MEJ226" s="20"/>
      <c r="MEK226" s="18"/>
      <c r="MEL226" s="19"/>
      <c r="MEM226" s="28"/>
      <c r="MEN226" s="32"/>
      <c r="MEO226" s="20"/>
      <c r="MEP226" s="18"/>
      <c r="MEQ226" s="19"/>
      <c r="MER226" s="28"/>
      <c r="MES226" s="32"/>
      <c r="MET226" s="20"/>
      <c r="MEU226" s="18"/>
      <c r="MEV226" s="19"/>
      <c r="MEW226" s="28"/>
      <c r="MEX226" s="32"/>
      <c r="MEY226" s="20"/>
      <c r="MEZ226" s="18"/>
      <c r="MFA226" s="19"/>
      <c r="MFB226" s="28"/>
      <c r="MFC226" s="32"/>
      <c r="MFD226" s="20"/>
      <c r="MFE226" s="18"/>
      <c r="MFF226" s="19"/>
      <c r="MFG226" s="28"/>
      <c r="MFH226" s="32"/>
      <c r="MFI226" s="20"/>
      <c r="MFJ226" s="18"/>
      <c r="MFK226" s="19"/>
      <c r="MFL226" s="28"/>
      <c r="MFM226" s="32"/>
      <c r="MFN226" s="20"/>
      <c r="MFO226" s="18"/>
      <c r="MFP226" s="19"/>
      <c r="MFQ226" s="28"/>
      <c r="MFR226" s="32"/>
      <c r="MFS226" s="20"/>
      <c r="MFT226" s="18"/>
      <c r="MFU226" s="19"/>
      <c r="MFV226" s="28"/>
      <c r="MFW226" s="32"/>
      <c r="MFX226" s="20"/>
      <c r="MFY226" s="18"/>
      <c r="MFZ226" s="19"/>
      <c r="MGA226" s="28"/>
      <c r="MGB226" s="32"/>
      <c r="MGC226" s="20"/>
      <c r="MGD226" s="18"/>
      <c r="MGE226" s="19"/>
      <c r="MGF226" s="28"/>
      <c r="MGG226" s="32"/>
      <c r="MGH226" s="20"/>
      <c r="MGI226" s="18"/>
      <c r="MGJ226" s="19"/>
      <c r="MGK226" s="28"/>
      <c r="MGL226" s="32"/>
      <c r="MGM226" s="20"/>
      <c r="MGN226" s="18"/>
      <c r="MGO226" s="19"/>
      <c r="MGP226" s="28"/>
      <c r="MGQ226" s="32"/>
      <c r="MGR226" s="20"/>
      <c r="MGS226" s="18"/>
      <c r="MGT226" s="19"/>
      <c r="MGU226" s="28"/>
      <c r="MGV226" s="32"/>
      <c r="MGW226" s="20"/>
      <c r="MGX226" s="18"/>
      <c r="MGY226" s="19"/>
      <c r="MGZ226" s="28"/>
      <c r="MHA226" s="32"/>
      <c r="MHB226" s="20"/>
      <c r="MHC226" s="18"/>
      <c r="MHD226" s="19"/>
      <c r="MHE226" s="28"/>
      <c r="MHF226" s="32"/>
      <c r="MHG226" s="20"/>
      <c r="MHH226" s="18"/>
      <c r="MHI226" s="19"/>
      <c r="MHJ226" s="28"/>
      <c r="MHK226" s="32"/>
      <c r="MHL226" s="20"/>
      <c r="MHM226" s="18"/>
      <c r="MHN226" s="19"/>
      <c r="MHO226" s="28"/>
      <c r="MHP226" s="32"/>
      <c r="MHQ226" s="20"/>
      <c r="MHR226" s="18"/>
      <c r="MHS226" s="19"/>
      <c r="MHT226" s="28"/>
      <c r="MHU226" s="32"/>
      <c r="MHV226" s="20"/>
      <c r="MHW226" s="18"/>
      <c r="MHX226" s="19"/>
      <c r="MHY226" s="28"/>
      <c r="MHZ226" s="32"/>
      <c r="MIA226" s="20"/>
      <c r="MIB226" s="18"/>
      <c r="MIC226" s="19"/>
      <c r="MID226" s="28"/>
      <c r="MIE226" s="32"/>
      <c r="MIF226" s="20"/>
      <c r="MIG226" s="18"/>
      <c r="MIH226" s="19"/>
      <c r="MII226" s="28"/>
      <c r="MIJ226" s="32"/>
      <c r="MIK226" s="20"/>
      <c r="MIL226" s="18"/>
      <c r="MIM226" s="19"/>
      <c r="MIN226" s="28"/>
      <c r="MIO226" s="32"/>
      <c r="MIP226" s="20"/>
      <c r="MIQ226" s="18"/>
      <c r="MIR226" s="19"/>
      <c r="MIS226" s="28"/>
      <c r="MIT226" s="32"/>
      <c r="MIU226" s="20"/>
      <c r="MIV226" s="18"/>
      <c r="MIW226" s="19"/>
      <c r="MIX226" s="28"/>
      <c r="MIY226" s="32"/>
      <c r="MIZ226" s="20"/>
      <c r="MJA226" s="18"/>
      <c r="MJB226" s="19"/>
      <c r="MJC226" s="28"/>
      <c r="MJD226" s="32"/>
      <c r="MJE226" s="20"/>
      <c r="MJF226" s="18"/>
      <c r="MJG226" s="19"/>
      <c r="MJH226" s="28"/>
      <c r="MJI226" s="32"/>
      <c r="MJJ226" s="20"/>
      <c r="MJK226" s="18"/>
      <c r="MJL226" s="19"/>
      <c r="MJM226" s="28"/>
      <c r="MJN226" s="32"/>
      <c r="MJO226" s="20"/>
      <c r="MJP226" s="18"/>
      <c r="MJQ226" s="19"/>
      <c r="MJR226" s="28"/>
      <c r="MJS226" s="32"/>
      <c r="MJT226" s="20"/>
      <c r="MJU226" s="18"/>
      <c r="MJV226" s="19"/>
      <c r="MJW226" s="28"/>
      <c r="MJX226" s="32"/>
      <c r="MJY226" s="20"/>
      <c r="MJZ226" s="18"/>
      <c r="MKA226" s="19"/>
      <c r="MKB226" s="28"/>
      <c r="MKC226" s="32"/>
      <c r="MKD226" s="20"/>
      <c r="MKE226" s="18"/>
      <c r="MKF226" s="19"/>
      <c r="MKG226" s="28"/>
      <c r="MKH226" s="32"/>
      <c r="MKI226" s="20"/>
      <c r="MKJ226" s="18"/>
      <c r="MKK226" s="19"/>
      <c r="MKL226" s="28"/>
      <c r="MKM226" s="32"/>
      <c r="MKN226" s="20"/>
      <c r="MKO226" s="18"/>
      <c r="MKP226" s="19"/>
      <c r="MKQ226" s="28"/>
      <c r="MKR226" s="32"/>
      <c r="MKS226" s="20"/>
      <c r="MKT226" s="18"/>
      <c r="MKU226" s="19"/>
      <c r="MKV226" s="28"/>
      <c r="MKW226" s="32"/>
      <c r="MKX226" s="20"/>
      <c r="MKY226" s="18"/>
      <c r="MKZ226" s="19"/>
      <c r="MLA226" s="28"/>
      <c r="MLB226" s="32"/>
      <c r="MLC226" s="20"/>
      <c r="MLD226" s="18"/>
      <c r="MLE226" s="19"/>
      <c r="MLF226" s="28"/>
      <c r="MLG226" s="32"/>
      <c r="MLH226" s="20"/>
      <c r="MLI226" s="18"/>
      <c r="MLJ226" s="19"/>
      <c r="MLK226" s="28"/>
      <c r="MLL226" s="32"/>
      <c r="MLM226" s="20"/>
      <c r="MLN226" s="18"/>
      <c r="MLO226" s="19"/>
      <c r="MLP226" s="28"/>
      <c r="MLQ226" s="32"/>
      <c r="MLR226" s="20"/>
      <c r="MLS226" s="18"/>
      <c r="MLT226" s="19"/>
      <c r="MLU226" s="28"/>
      <c r="MLV226" s="32"/>
      <c r="MLW226" s="20"/>
      <c r="MLX226" s="18"/>
      <c r="MLY226" s="19"/>
      <c r="MLZ226" s="28"/>
      <c r="MMA226" s="32"/>
      <c r="MMB226" s="20"/>
      <c r="MMC226" s="18"/>
      <c r="MMD226" s="19"/>
      <c r="MME226" s="28"/>
      <c r="MMF226" s="32"/>
      <c r="MMG226" s="20"/>
      <c r="MMH226" s="18"/>
      <c r="MMI226" s="19"/>
      <c r="MMJ226" s="28"/>
      <c r="MMK226" s="32"/>
      <c r="MML226" s="20"/>
      <c r="MMM226" s="18"/>
      <c r="MMN226" s="19"/>
      <c r="MMO226" s="28"/>
      <c r="MMP226" s="32"/>
      <c r="MMQ226" s="20"/>
      <c r="MMR226" s="18"/>
      <c r="MMS226" s="19"/>
      <c r="MMT226" s="28"/>
      <c r="MMU226" s="32"/>
      <c r="MMV226" s="20"/>
      <c r="MMW226" s="18"/>
      <c r="MMX226" s="19"/>
      <c r="MMY226" s="28"/>
      <c r="MMZ226" s="32"/>
      <c r="MNA226" s="20"/>
      <c r="MNB226" s="18"/>
      <c r="MNC226" s="19"/>
      <c r="MND226" s="28"/>
      <c r="MNE226" s="32"/>
      <c r="MNF226" s="20"/>
      <c r="MNG226" s="18"/>
      <c r="MNH226" s="19"/>
      <c r="MNI226" s="28"/>
      <c r="MNJ226" s="32"/>
      <c r="MNK226" s="20"/>
      <c r="MNL226" s="18"/>
      <c r="MNM226" s="19"/>
      <c r="MNN226" s="28"/>
      <c r="MNO226" s="32"/>
      <c r="MNP226" s="20"/>
      <c r="MNQ226" s="18"/>
      <c r="MNR226" s="19"/>
      <c r="MNS226" s="28"/>
      <c r="MNT226" s="32"/>
      <c r="MNU226" s="20"/>
      <c r="MNV226" s="18"/>
      <c r="MNW226" s="19"/>
      <c r="MNX226" s="28"/>
      <c r="MNY226" s="32"/>
      <c r="MNZ226" s="20"/>
      <c r="MOA226" s="18"/>
      <c r="MOB226" s="19"/>
      <c r="MOC226" s="28"/>
      <c r="MOD226" s="32"/>
      <c r="MOE226" s="20"/>
      <c r="MOF226" s="18"/>
      <c r="MOG226" s="19"/>
      <c r="MOH226" s="28"/>
      <c r="MOI226" s="32"/>
      <c r="MOJ226" s="20"/>
      <c r="MOK226" s="18"/>
      <c r="MOL226" s="19"/>
      <c r="MOM226" s="28"/>
      <c r="MON226" s="32"/>
      <c r="MOO226" s="20"/>
      <c r="MOP226" s="18"/>
      <c r="MOQ226" s="19"/>
      <c r="MOR226" s="28"/>
      <c r="MOS226" s="32"/>
      <c r="MOT226" s="20"/>
      <c r="MOU226" s="18"/>
      <c r="MOV226" s="19"/>
      <c r="MOW226" s="28"/>
      <c r="MOX226" s="32"/>
      <c r="MOY226" s="20"/>
      <c r="MOZ226" s="18"/>
      <c r="MPA226" s="19"/>
      <c r="MPB226" s="28"/>
      <c r="MPC226" s="32"/>
      <c r="MPD226" s="20"/>
      <c r="MPE226" s="18"/>
      <c r="MPF226" s="19"/>
      <c r="MPG226" s="28"/>
      <c r="MPH226" s="32"/>
      <c r="MPI226" s="20"/>
      <c r="MPJ226" s="18"/>
      <c r="MPK226" s="19"/>
      <c r="MPL226" s="28"/>
      <c r="MPM226" s="32"/>
      <c r="MPN226" s="20"/>
      <c r="MPO226" s="18"/>
      <c r="MPP226" s="19"/>
      <c r="MPQ226" s="28"/>
      <c r="MPR226" s="32"/>
      <c r="MPS226" s="20"/>
      <c r="MPT226" s="18"/>
      <c r="MPU226" s="19"/>
      <c r="MPV226" s="28"/>
      <c r="MPW226" s="32"/>
      <c r="MPX226" s="20"/>
      <c r="MPY226" s="18"/>
      <c r="MPZ226" s="19"/>
      <c r="MQA226" s="28"/>
      <c r="MQB226" s="32"/>
      <c r="MQC226" s="20"/>
      <c r="MQD226" s="18"/>
      <c r="MQE226" s="19"/>
      <c r="MQF226" s="28"/>
      <c r="MQG226" s="32"/>
      <c r="MQH226" s="20"/>
      <c r="MQI226" s="18"/>
      <c r="MQJ226" s="19"/>
      <c r="MQK226" s="28"/>
      <c r="MQL226" s="32"/>
      <c r="MQM226" s="20"/>
      <c r="MQN226" s="18"/>
      <c r="MQO226" s="19"/>
      <c r="MQP226" s="28"/>
      <c r="MQQ226" s="32"/>
      <c r="MQR226" s="20"/>
      <c r="MQS226" s="18"/>
      <c r="MQT226" s="19"/>
      <c r="MQU226" s="28"/>
      <c r="MQV226" s="32"/>
      <c r="MQW226" s="20"/>
      <c r="MQX226" s="18"/>
      <c r="MQY226" s="19"/>
      <c r="MQZ226" s="28"/>
      <c r="MRA226" s="32"/>
      <c r="MRB226" s="20"/>
      <c r="MRC226" s="18"/>
      <c r="MRD226" s="19"/>
      <c r="MRE226" s="28"/>
      <c r="MRF226" s="32"/>
      <c r="MRG226" s="20"/>
      <c r="MRH226" s="18"/>
      <c r="MRI226" s="19"/>
      <c r="MRJ226" s="28"/>
      <c r="MRK226" s="32"/>
      <c r="MRL226" s="20"/>
      <c r="MRM226" s="18"/>
      <c r="MRN226" s="19"/>
      <c r="MRO226" s="28"/>
      <c r="MRP226" s="32"/>
      <c r="MRQ226" s="20"/>
      <c r="MRR226" s="18"/>
      <c r="MRS226" s="19"/>
      <c r="MRT226" s="28"/>
      <c r="MRU226" s="32"/>
      <c r="MRV226" s="20"/>
      <c r="MRW226" s="18"/>
      <c r="MRX226" s="19"/>
      <c r="MRY226" s="28"/>
      <c r="MRZ226" s="32"/>
      <c r="MSA226" s="20"/>
      <c r="MSB226" s="18"/>
      <c r="MSC226" s="19"/>
      <c r="MSD226" s="28"/>
      <c r="MSE226" s="32"/>
      <c r="MSF226" s="20"/>
      <c r="MSG226" s="18"/>
      <c r="MSH226" s="19"/>
      <c r="MSI226" s="28"/>
      <c r="MSJ226" s="32"/>
      <c r="MSK226" s="20"/>
      <c r="MSL226" s="18"/>
      <c r="MSM226" s="19"/>
      <c r="MSN226" s="28"/>
      <c r="MSO226" s="32"/>
      <c r="MSP226" s="20"/>
      <c r="MSQ226" s="18"/>
      <c r="MSR226" s="19"/>
      <c r="MSS226" s="28"/>
      <c r="MST226" s="32"/>
      <c r="MSU226" s="20"/>
      <c r="MSV226" s="18"/>
      <c r="MSW226" s="19"/>
      <c r="MSX226" s="28"/>
      <c r="MSY226" s="32"/>
      <c r="MSZ226" s="20"/>
      <c r="MTA226" s="18"/>
      <c r="MTB226" s="19"/>
      <c r="MTC226" s="28"/>
      <c r="MTD226" s="32"/>
      <c r="MTE226" s="20"/>
      <c r="MTF226" s="18"/>
      <c r="MTG226" s="19"/>
      <c r="MTH226" s="28"/>
      <c r="MTI226" s="32"/>
      <c r="MTJ226" s="20"/>
      <c r="MTK226" s="18"/>
      <c r="MTL226" s="19"/>
      <c r="MTM226" s="28"/>
      <c r="MTN226" s="32"/>
      <c r="MTO226" s="20"/>
      <c r="MTP226" s="18"/>
      <c r="MTQ226" s="19"/>
      <c r="MTR226" s="28"/>
      <c r="MTS226" s="32"/>
      <c r="MTT226" s="20"/>
      <c r="MTU226" s="18"/>
      <c r="MTV226" s="19"/>
      <c r="MTW226" s="28"/>
      <c r="MTX226" s="32"/>
      <c r="MTY226" s="20"/>
      <c r="MTZ226" s="18"/>
      <c r="MUA226" s="19"/>
      <c r="MUB226" s="28"/>
      <c r="MUC226" s="32"/>
      <c r="MUD226" s="20"/>
      <c r="MUE226" s="18"/>
      <c r="MUF226" s="19"/>
      <c r="MUG226" s="28"/>
      <c r="MUH226" s="32"/>
      <c r="MUI226" s="20"/>
      <c r="MUJ226" s="18"/>
      <c r="MUK226" s="19"/>
      <c r="MUL226" s="28"/>
      <c r="MUM226" s="32"/>
      <c r="MUN226" s="20"/>
      <c r="MUO226" s="18"/>
      <c r="MUP226" s="19"/>
      <c r="MUQ226" s="28"/>
      <c r="MUR226" s="32"/>
      <c r="MUS226" s="20"/>
      <c r="MUT226" s="18"/>
      <c r="MUU226" s="19"/>
      <c r="MUV226" s="28"/>
      <c r="MUW226" s="32"/>
      <c r="MUX226" s="20"/>
      <c r="MUY226" s="18"/>
      <c r="MUZ226" s="19"/>
      <c r="MVA226" s="28"/>
      <c r="MVB226" s="32"/>
      <c r="MVC226" s="20"/>
      <c r="MVD226" s="18"/>
      <c r="MVE226" s="19"/>
      <c r="MVF226" s="28"/>
      <c r="MVG226" s="32"/>
      <c r="MVH226" s="20"/>
      <c r="MVI226" s="18"/>
      <c r="MVJ226" s="19"/>
      <c r="MVK226" s="28"/>
      <c r="MVL226" s="32"/>
      <c r="MVM226" s="20"/>
      <c r="MVN226" s="18"/>
      <c r="MVO226" s="19"/>
      <c r="MVP226" s="28"/>
      <c r="MVQ226" s="32"/>
      <c r="MVR226" s="20"/>
      <c r="MVS226" s="18"/>
      <c r="MVT226" s="19"/>
      <c r="MVU226" s="28"/>
      <c r="MVV226" s="32"/>
      <c r="MVW226" s="20"/>
      <c r="MVX226" s="18"/>
      <c r="MVY226" s="19"/>
      <c r="MVZ226" s="28"/>
      <c r="MWA226" s="32"/>
      <c r="MWB226" s="20"/>
      <c r="MWC226" s="18"/>
      <c r="MWD226" s="19"/>
      <c r="MWE226" s="28"/>
      <c r="MWF226" s="32"/>
      <c r="MWG226" s="20"/>
      <c r="MWH226" s="18"/>
      <c r="MWI226" s="19"/>
      <c r="MWJ226" s="28"/>
      <c r="MWK226" s="32"/>
      <c r="MWL226" s="20"/>
      <c r="MWM226" s="18"/>
      <c r="MWN226" s="19"/>
      <c r="MWO226" s="28"/>
      <c r="MWP226" s="32"/>
      <c r="MWQ226" s="20"/>
      <c r="MWR226" s="18"/>
      <c r="MWS226" s="19"/>
      <c r="MWT226" s="28"/>
      <c r="MWU226" s="32"/>
      <c r="MWV226" s="20"/>
      <c r="MWW226" s="18"/>
      <c r="MWX226" s="19"/>
      <c r="MWY226" s="28"/>
      <c r="MWZ226" s="32"/>
      <c r="MXA226" s="20"/>
      <c r="MXB226" s="18"/>
      <c r="MXC226" s="19"/>
      <c r="MXD226" s="28"/>
      <c r="MXE226" s="32"/>
      <c r="MXF226" s="20"/>
      <c r="MXG226" s="18"/>
      <c r="MXH226" s="19"/>
      <c r="MXI226" s="28"/>
      <c r="MXJ226" s="32"/>
      <c r="MXK226" s="20"/>
      <c r="MXL226" s="18"/>
      <c r="MXM226" s="19"/>
      <c r="MXN226" s="28"/>
      <c r="MXO226" s="32"/>
      <c r="MXP226" s="20"/>
      <c r="MXQ226" s="18"/>
      <c r="MXR226" s="19"/>
      <c r="MXS226" s="28"/>
      <c r="MXT226" s="32"/>
      <c r="MXU226" s="20"/>
      <c r="MXV226" s="18"/>
      <c r="MXW226" s="19"/>
      <c r="MXX226" s="28"/>
      <c r="MXY226" s="32"/>
      <c r="MXZ226" s="20"/>
      <c r="MYA226" s="18"/>
      <c r="MYB226" s="19"/>
      <c r="MYC226" s="28"/>
      <c r="MYD226" s="32"/>
      <c r="MYE226" s="20"/>
      <c r="MYF226" s="18"/>
      <c r="MYG226" s="19"/>
      <c r="MYH226" s="28"/>
      <c r="MYI226" s="32"/>
      <c r="MYJ226" s="20"/>
      <c r="MYK226" s="18"/>
      <c r="MYL226" s="19"/>
      <c r="MYM226" s="28"/>
      <c r="MYN226" s="32"/>
      <c r="MYO226" s="20"/>
      <c r="MYP226" s="18"/>
      <c r="MYQ226" s="19"/>
      <c r="MYR226" s="28"/>
      <c r="MYS226" s="32"/>
      <c r="MYT226" s="20"/>
      <c r="MYU226" s="18"/>
      <c r="MYV226" s="19"/>
      <c r="MYW226" s="28"/>
      <c r="MYX226" s="32"/>
      <c r="MYY226" s="20"/>
      <c r="MYZ226" s="18"/>
      <c r="MZA226" s="19"/>
      <c r="MZB226" s="28"/>
      <c r="MZC226" s="32"/>
      <c r="MZD226" s="20"/>
      <c r="MZE226" s="18"/>
      <c r="MZF226" s="19"/>
      <c r="MZG226" s="28"/>
      <c r="MZH226" s="32"/>
      <c r="MZI226" s="20"/>
      <c r="MZJ226" s="18"/>
      <c r="MZK226" s="19"/>
      <c r="MZL226" s="28"/>
      <c r="MZM226" s="32"/>
      <c r="MZN226" s="20"/>
      <c r="MZO226" s="18"/>
      <c r="MZP226" s="19"/>
      <c r="MZQ226" s="28"/>
      <c r="MZR226" s="32"/>
      <c r="MZS226" s="20"/>
      <c r="MZT226" s="18"/>
      <c r="MZU226" s="19"/>
      <c r="MZV226" s="28"/>
      <c r="MZW226" s="32"/>
      <c r="MZX226" s="20"/>
      <c r="MZY226" s="18"/>
      <c r="MZZ226" s="19"/>
      <c r="NAA226" s="28"/>
      <c r="NAB226" s="32"/>
      <c r="NAC226" s="20"/>
      <c r="NAD226" s="18"/>
      <c r="NAE226" s="19"/>
      <c r="NAF226" s="28"/>
      <c r="NAG226" s="32"/>
      <c r="NAH226" s="20"/>
      <c r="NAI226" s="18"/>
      <c r="NAJ226" s="19"/>
      <c r="NAK226" s="28"/>
      <c r="NAL226" s="32"/>
      <c r="NAM226" s="20"/>
      <c r="NAN226" s="18"/>
      <c r="NAO226" s="19"/>
      <c r="NAP226" s="28"/>
      <c r="NAQ226" s="32"/>
      <c r="NAR226" s="20"/>
      <c r="NAS226" s="18"/>
      <c r="NAT226" s="19"/>
      <c r="NAU226" s="28"/>
      <c r="NAV226" s="32"/>
      <c r="NAW226" s="20"/>
      <c r="NAX226" s="18"/>
      <c r="NAY226" s="19"/>
      <c r="NAZ226" s="28"/>
      <c r="NBA226" s="32"/>
      <c r="NBB226" s="20"/>
      <c r="NBC226" s="18"/>
      <c r="NBD226" s="19"/>
      <c r="NBE226" s="28"/>
      <c r="NBF226" s="32"/>
      <c r="NBG226" s="20"/>
      <c r="NBH226" s="18"/>
      <c r="NBI226" s="19"/>
      <c r="NBJ226" s="28"/>
      <c r="NBK226" s="32"/>
      <c r="NBL226" s="20"/>
      <c r="NBM226" s="18"/>
      <c r="NBN226" s="19"/>
      <c r="NBO226" s="28"/>
      <c r="NBP226" s="32"/>
      <c r="NBQ226" s="20"/>
      <c r="NBR226" s="18"/>
      <c r="NBS226" s="19"/>
      <c r="NBT226" s="28"/>
      <c r="NBU226" s="32"/>
      <c r="NBV226" s="20"/>
      <c r="NBW226" s="18"/>
      <c r="NBX226" s="19"/>
      <c r="NBY226" s="28"/>
      <c r="NBZ226" s="32"/>
      <c r="NCA226" s="20"/>
      <c r="NCB226" s="18"/>
      <c r="NCC226" s="19"/>
      <c r="NCD226" s="28"/>
      <c r="NCE226" s="32"/>
      <c r="NCF226" s="20"/>
      <c r="NCG226" s="18"/>
      <c r="NCH226" s="19"/>
      <c r="NCI226" s="28"/>
      <c r="NCJ226" s="32"/>
      <c r="NCK226" s="20"/>
      <c r="NCL226" s="18"/>
      <c r="NCM226" s="19"/>
      <c r="NCN226" s="28"/>
      <c r="NCO226" s="32"/>
      <c r="NCP226" s="20"/>
      <c r="NCQ226" s="18"/>
      <c r="NCR226" s="19"/>
      <c r="NCS226" s="28"/>
      <c r="NCT226" s="32"/>
      <c r="NCU226" s="20"/>
      <c r="NCV226" s="18"/>
      <c r="NCW226" s="19"/>
      <c r="NCX226" s="28"/>
      <c r="NCY226" s="32"/>
      <c r="NCZ226" s="20"/>
      <c r="NDA226" s="18"/>
      <c r="NDB226" s="19"/>
      <c r="NDC226" s="28"/>
      <c r="NDD226" s="32"/>
      <c r="NDE226" s="20"/>
      <c r="NDF226" s="18"/>
      <c r="NDG226" s="19"/>
      <c r="NDH226" s="28"/>
      <c r="NDI226" s="32"/>
      <c r="NDJ226" s="20"/>
      <c r="NDK226" s="18"/>
      <c r="NDL226" s="19"/>
      <c r="NDM226" s="28"/>
      <c r="NDN226" s="32"/>
      <c r="NDO226" s="20"/>
      <c r="NDP226" s="18"/>
      <c r="NDQ226" s="19"/>
      <c r="NDR226" s="28"/>
      <c r="NDS226" s="32"/>
      <c r="NDT226" s="20"/>
      <c r="NDU226" s="18"/>
      <c r="NDV226" s="19"/>
      <c r="NDW226" s="28"/>
      <c r="NDX226" s="32"/>
      <c r="NDY226" s="20"/>
      <c r="NDZ226" s="18"/>
      <c r="NEA226" s="19"/>
      <c r="NEB226" s="28"/>
      <c r="NEC226" s="32"/>
      <c r="NED226" s="20"/>
      <c r="NEE226" s="18"/>
      <c r="NEF226" s="19"/>
      <c r="NEG226" s="28"/>
      <c r="NEH226" s="32"/>
      <c r="NEI226" s="20"/>
      <c r="NEJ226" s="18"/>
      <c r="NEK226" s="19"/>
      <c r="NEL226" s="28"/>
      <c r="NEM226" s="32"/>
      <c r="NEN226" s="20"/>
      <c r="NEO226" s="18"/>
      <c r="NEP226" s="19"/>
      <c r="NEQ226" s="28"/>
      <c r="NER226" s="32"/>
      <c r="NES226" s="20"/>
      <c r="NET226" s="18"/>
      <c r="NEU226" s="19"/>
      <c r="NEV226" s="28"/>
      <c r="NEW226" s="32"/>
      <c r="NEX226" s="20"/>
      <c r="NEY226" s="18"/>
      <c r="NEZ226" s="19"/>
      <c r="NFA226" s="28"/>
      <c r="NFB226" s="32"/>
      <c r="NFC226" s="20"/>
      <c r="NFD226" s="18"/>
      <c r="NFE226" s="19"/>
      <c r="NFF226" s="28"/>
      <c r="NFG226" s="32"/>
      <c r="NFH226" s="20"/>
      <c r="NFI226" s="18"/>
      <c r="NFJ226" s="19"/>
      <c r="NFK226" s="28"/>
      <c r="NFL226" s="32"/>
      <c r="NFM226" s="20"/>
      <c r="NFN226" s="18"/>
      <c r="NFO226" s="19"/>
      <c r="NFP226" s="28"/>
      <c r="NFQ226" s="32"/>
      <c r="NFR226" s="20"/>
      <c r="NFS226" s="18"/>
      <c r="NFT226" s="19"/>
      <c r="NFU226" s="28"/>
      <c r="NFV226" s="32"/>
      <c r="NFW226" s="20"/>
      <c r="NFX226" s="18"/>
      <c r="NFY226" s="19"/>
      <c r="NFZ226" s="28"/>
      <c r="NGA226" s="32"/>
      <c r="NGB226" s="20"/>
      <c r="NGC226" s="18"/>
      <c r="NGD226" s="19"/>
      <c r="NGE226" s="28"/>
      <c r="NGF226" s="32"/>
      <c r="NGG226" s="20"/>
      <c r="NGH226" s="18"/>
      <c r="NGI226" s="19"/>
      <c r="NGJ226" s="28"/>
      <c r="NGK226" s="32"/>
      <c r="NGL226" s="20"/>
      <c r="NGM226" s="18"/>
      <c r="NGN226" s="19"/>
      <c r="NGO226" s="28"/>
      <c r="NGP226" s="32"/>
      <c r="NGQ226" s="20"/>
      <c r="NGR226" s="18"/>
      <c r="NGS226" s="19"/>
      <c r="NGT226" s="28"/>
      <c r="NGU226" s="32"/>
      <c r="NGV226" s="20"/>
      <c r="NGW226" s="18"/>
      <c r="NGX226" s="19"/>
      <c r="NGY226" s="28"/>
      <c r="NGZ226" s="32"/>
      <c r="NHA226" s="20"/>
      <c r="NHB226" s="18"/>
      <c r="NHC226" s="19"/>
      <c r="NHD226" s="28"/>
      <c r="NHE226" s="32"/>
      <c r="NHF226" s="20"/>
      <c r="NHG226" s="18"/>
      <c r="NHH226" s="19"/>
      <c r="NHI226" s="28"/>
      <c r="NHJ226" s="32"/>
      <c r="NHK226" s="20"/>
      <c r="NHL226" s="18"/>
      <c r="NHM226" s="19"/>
      <c r="NHN226" s="28"/>
      <c r="NHO226" s="32"/>
      <c r="NHP226" s="20"/>
      <c r="NHQ226" s="18"/>
      <c r="NHR226" s="19"/>
      <c r="NHS226" s="28"/>
      <c r="NHT226" s="32"/>
      <c r="NHU226" s="20"/>
      <c r="NHV226" s="18"/>
      <c r="NHW226" s="19"/>
      <c r="NHX226" s="28"/>
      <c r="NHY226" s="32"/>
      <c r="NHZ226" s="20"/>
      <c r="NIA226" s="18"/>
      <c r="NIB226" s="19"/>
      <c r="NIC226" s="28"/>
      <c r="NID226" s="32"/>
      <c r="NIE226" s="20"/>
      <c r="NIF226" s="18"/>
      <c r="NIG226" s="19"/>
      <c r="NIH226" s="28"/>
      <c r="NII226" s="32"/>
      <c r="NIJ226" s="20"/>
      <c r="NIK226" s="18"/>
      <c r="NIL226" s="19"/>
      <c r="NIM226" s="28"/>
      <c r="NIN226" s="32"/>
      <c r="NIO226" s="20"/>
      <c r="NIP226" s="18"/>
      <c r="NIQ226" s="19"/>
      <c r="NIR226" s="28"/>
      <c r="NIS226" s="32"/>
      <c r="NIT226" s="20"/>
      <c r="NIU226" s="18"/>
      <c r="NIV226" s="19"/>
      <c r="NIW226" s="28"/>
      <c r="NIX226" s="32"/>
      <c r="NIY226" s="20"/>
      <c r="NIZ226" s="18"/>
      <c r="NJA226" s="19"/>
      <c r="NJB226" s="28"/>
      <c r="NJC226" s="32"/>
      <c r="NJD226" s="20"/>
      <c r="NJE226" s="18"/>
      <c r="NJF226" s="19"/>
      <c r="NJG226" s="28"/>
      <c r="NJH226" s="32"/>
      <c r="NJI226" s="20"/>
      <c r="NJJ226" s="18"/>
      <c r="NJK226" s="19"/>
      <c r="NJL226" s="28"/>
      <c r="NJM226" s="32"/>
      <c r="NJN226" s="20"/>
      <c r="NJO226" s="18"/>
      <c r="NJP226" s="19"/>
      <c r="NJQ226" s="28"/>
      <c r="NJR226" s="32"/>
      <c r="NJS226" s="20"/>
      <c r="NJT226" s="18"/>
      <c r="NJU226" s="19"/>
      <c r="NJV226" s="28"/>
      <c r="NJW226" s="32"/>
      <c r="NJX226" s="20"/>
      <c r="NJY226" s="18"/>
      <c r="NJZ226" s="19"/>
      <c r="NKA226" s="28"/>
      <c r="NKB226" s="32"/>
      <c r="NKC226" s="20"/>
      <c r="NKD226" s="18"/>
      <c r="NKE226" s="19"/>
      <c r="NKF226" s="28"/>
      <c r="NKG226" s="32"/>
      <c r="NKH226" s="20"/>
      <c r="NKI226" s="18"/>
      <c r="NKJ226" s="19"/>
      <c r="NKK226" s="28"/>
      <c r="NKL226" s="32"/>
      <c r="NKM226" s="20"/>
      <c r="NKN226" s="18"/>
      <c r="NKO226" s="19"/>
      <c r="NKP226" s="28"/>
      <c r="NKQ226" s="32"/>
      <c r="NKR226" s="20"/>
      <c r="NKS226" s="18"/>
      <c r="NKT226" s="19"/>
      <c r="NKU226" s="28"/>
      <c r="NKV226" s="32"/>
      <c r="NKW226" s="20"/>
      <c r="NKX226" s="18"/>
      <c r="NKY226" s="19"/>
      <c r="NKZ226" s="28"/>
      <c r="NLA226" s="32"/>
      <c r="NLB226" s="20"/>
      <c r="NLC226" s="18"/>
      <c r="NLD226" s="19"/>
      <c r="NLE226" s="28"/>
      <c r="NLF226" s="32"/>
      <c r="NLG226" s="20"/>
      <c r="NLH226" s="18"/>
      <c r="NLI226" s="19"/>
      <c r="NLJ226" s="28"/>
      <c r="NLK226" s="32"/>
      <c r="NLL226" s="20"/>
      <c r="NLM226" s="18"/>
      <c r="NLN226" s="19"/>
      <c r="NLO226" s="28"/>
      <c r="NLP226" s="32"/>
      <c r="NLQ226" s="20"/>
      <c r="NLR226" s="18"/>
      <c r="NLS226" s="19"/>
      <c r="NLT226" s="28"/>
      <c r="NLU226" s="32"/>
      <c r="NLV226" s="20"/>
      <c r="NLW226" s="18"/>
      <c r="NLX226" s="19"/>
      <c r="NLY226" s="28"/>
      <c r="NLZ226" s="32"/>
      <c r="NMA226" s="20"/>
      <c r="NMB226" s="18"/>
      <c r="NMC226" s="19"/>
      <c r="NMD226" s="28"/>
      <c r="NME226" s="32"/>
      <c r="NMF226" s="20"/>
      <c r="NMG226" s="18"/>
      <c r="NMH226" s="19"/>
      <c r="NMI226" s="28"/>
      <c r="NMJ226" s="32"/>
      <c r="NMK226" s="20"/>
      <c r="NML226" s="18"/>
      <c r="NMM226" s="19"/>
      <c r="NMN226" s="28"/>
      <c r="NMO226" s="32"/>
      <c r="NMP226" s="20"/>
      <c r="NMQ226" s="18"/>
      <c r="NMR226" s="19"/>
      <c r="NMS226" s="28"/>
      <c r="NMT226" s="32"/>
      <c r="NMU226" s="20"/>
      <c r="NMV226" s="18"/>
      <c r="NMW226" s="19"/>
      <c r="NMX226" s="28"/>
      <c r="NMY226" s="32"/>
      <c r="NMZ226" s="20"/>
      <c r="NNA226" s="18"/>
      <c r="NNB226" s="19"/>
      <c r="NNC226" s="28"/>
      <c r="NND226" s="32"/>
      <c r="NNE226" s="20"/>
      <c r="NNF226" s="18"/>
      <c r="NNG226" s="19"/>
      <c r="NNH226" s="28"/>
      <c r="NNI226" s="32"/>
      <c r="NNJ226" s="20"/>
      <c r="NNK226" s="18"/>
      <c r="NNL226" s="19"/>
      <c r="NNM226" s="28"/>
      <c r="NNN226" s="32"/>
      <c r="NNO226" s="20"/>
      <c r="NNP226" s="18"/>
      <c r="NNQ226" s="19"/>
      <c r="NNR226" s="28"/>
      <c r="NNS226" s="32"/>
      <c r="NNT226" s="20"/>
      <c r="NNU226" s="18"/>
      <c r="NNV226" s="19"/>
      <c r="NNW226" s="28"/>
      <c r="NNX226" s="32"/>
      <c r="NNY226" s="20"/>
      <c r="NNZ226" s="18"/>
      <c r="NOA226" s="19"/>
      <c r="NOB226" s="28"/>
      <c r="NOC226" s="32"/>
      <c r="NOD226" s="20"/>
      <c r="NOE226" s="18"/>
      <c r="NOF226" s="19"/>
      <c r="NOG226" s="28"/>
      <c r="NOH226" s="32"/>
      <c r="NOI226" s="20"/>
      <c r="NOJ226" s="18"/>
      <c r="NOK226" s="19"/>
      <c r="NOL226" s="28"/>
      <c r="NOM226" s="32"/>
      <c r="NON226" s="20"/>
      <c r="NOO226" s="18"/>
      <c r="NOP226" s="19"/>
      <c r="NOQ226" s="28"/>
      <c r="NOR226" s="32"/>
      <c r="NOS226" s="20"/>
      <c r="NOT226" s="18"/>
      <c r="NOU226" s="19"/>
      <c r="NOV226" s="28"/>
      <c r="NOW226" s="32"/>
      <c r="NOX226" s="20"/>
      <c r="NOY226" s="18"/>
      <c r="NOZ226" s="19"/>
      <c r="NPA226" s="28"/>
      <c r="NPB226" s="32"/>
      <c r="NPC226" s="20"/>
      <c r="NPD226" s="18"/>
      <c r="NPE226" s="19"/>
      <c r="NPF226" s="28"/>
      <c r="NPG226" s="32"/>
      <c r="NPH226" s="20"/>
      <c r="NPI226" s="18"/>
      <c r="NPJ226" s="19"/>
      <c r="NPK226" s="28"/>
      <c r="NPL226" s="32"/>
      <c r="NPM226" s="20"/>
      <c r="NPN226" s="18"/>
      <c r="NPO226" s="19"/>
      <c r="NPP226" s="28"/>
      <c r="NPQ226" s="32"/>
      <c r="NPR226" s="20"/>
      <c r="NPS226" s="18"/>
      <c r="NPT226" s="19"/>
      <c r="NPU226" s="28"/>
      <c r="NPV226" s="32"/>
      <c r="NPW226" s="20"/>
      <c r="NPX226" s="18"/>
      <c r="NPY226" s="19"/>
      <c r="NPZ226" s="28"/>
      <c r="NQA226" s="32"/>
      <c r="NQB226" s="20"/>
      <c r="NQC226" s="18"/>
      <c r="NQD226" s="19"/>
      <c r="NQE226" s="28"/>
      <c r="NQF226" s="32"/>
      <c r="NQG226" s="20"/>
      <c r="NQH226" s="18"/>
      <c r="NQI226" s="19"/>
      <c r="NQJ226" s="28"/>
      <c r="NQK226" s="32"/>
      <c r="NQL226" s="20"/>
      <c r="NQM226" s="18"/>
      <c r="NQN226" s="19"/>
      <c r="NQO226" s="28"/>
      <c r="NQP226" s="32"/>
      <c r="NQQ226" s="20"/>
      <c r="NQR226" s="18"/>
      <c r="NQS226" s="19"/>
      <c r="NQT226" s="28"/>
      <c r="NQU226" s="32"/>
      <c r="NQV226" s="20"/>
      <c r="NQW226" s="18"/>
      <c r="NQX226" s="19"/>
      <c r="NQY226" s="28"/>
      <c r="NQZ226" s="32"/>
      <c r="NRA226" s="20"/>
      <c r="NRB226" s="18"/>
      <c r="NRC226" s="19"/>
      <c r="NRD226" s="28"/>
      <c r="NRE226" s="32"/>
      <c r="NRF226" s="20"/>
      <c r="NRG226" s="18"/>
      <c r="NRH226" s="19"/>
      <c r="NRI226" s="28"/>
      <c r="NRJ226" s="32"/>
      <c r="NRK226" s="20"/>
      <c r="NRL226" s="18"/>
      <c r="NRM226" s="19"/>
      <c r="NRN226" s="28"/>
      <c r="NRO226" s="32"/>
      <c r="NRP226" s="20"/>
      <c r="NRQ226" s="18"/>
      <c r="NRR226" s="19"/>
      <c r="NRS226" s="28"/>
      <c r="NRT226" s="32"/>
      <c r="NRU226" s="20"/>
      <c r="NRV226" s="18"/>
      <c r="NRW226" s="19"/>
      <c r="NRX226" s="28"/>
      <c r="NRY226" s="32"/>
      <c r="NRZ226" s="20"/>
      <c r="NSA226" s="18"/>
      <c r="NSB226" s="19"/>
      <c r="NSC226" s="28"/>
      <c r="NSD226" s="32"/>
      <c r="NSE226" s="20"/>
      <c r="NSF226" s="18"/>
      <c r="NSG226" s="19"/>
      <c r="NSH226" s="28"/>
      <c r="NSI226" s="32"/>
      <c r="NSJ226" s="20"/>
      <c r="NSK226" s="18"/>
      <c r="NSL226" s="19"/>
      <c r="NSM226" s="28"/>
      <c r="NSN226" s="32"/>
      <c r="NSO226" s="20"/>
      <c r="NSP226" s="18"/>
      <c r="NSQ226" s="19"/>
      <c r="NSR226" s="28"/>
      <c r="NSS226" s="32"/>
      <c r="NST226" s="20"/>
      <c r="NSU226" s="18"/>
      <c r="NSV226" s="19"/>
      <c r="NSW226" s="28"/>
      <c r="NSX226" s="32"/>
      <c r="NSY226" s="20"/>
      <c r="NSZ226" s="18"/>
      <c r="NTA226" s="19"/>
      <c r="NTB226" s="28"/>
      <c r="NTC226" s="32"/>
      <c r="NTD226" s="20"/>
      <c r="NTE226" s="18"/>
      <c r="NTF226" s="19"/>
      <c r="NTG226" s="28"/>
      <c r="NTH226" s="32"/>
      <c r="NTI226" s="20"/>
      <c r="NTJ226" s="18"/>
      <c r="NTK226" s="19"/>
      <c r="NTL226" s="28"/>
      <c r="NTM226" s="32"/>
      <c r="NTN226" s="20"/>
      <c r="NTO226" s="18"/>
      <c r="NTP226" s="19"/>
      <c r="NTQ226" s="28"/>
      <c r="NTR226" s="32"/>
      <c r="NTS226" s="20"/>
      <c r="NTT226" s="18"/>
      <c r="NTU226" s="19"/>
      <c r="NTV226" s="28"/>
      <c r="NTW226" s="32"/>
      <c r="NTX226" s="20"/>
      <c r="NTY226" s="18"/>
      <c r="NTZ226" s="19"/>
      <c r="NUA226" s="28"/>
      <c r="NUB226" s="32"/>
      <c r="NUC226" s="20"/>
      <c r="NUD226" s="18"/>
      <c r="NUE226" s="19"/>
      <c r="NUF226" s="28"/>
      <c r="NUG226" s="32"/>
      <c r="NUH226" s="20"/>
      <c r="NUI226" s="18"/>
      <c r="NUJ226" s="19"/>
      <c r="NUK226" s="28"/>
      <c r="NUL226" s="32"/>
      <c r="NUM226" s="20"/>
      <c r="NUN226" s="18"/>
      <c r="NUO226" s="19"/>
      <c r="NUP226" s="28"/>
      <c r="NUQ226" s="32"/>
      <c r="NUR226" s="20"/>
      <c r="NUS226" s="18"/>
      <c r="NUT226" s="19"/>
      <c r="NUU226" s="28"/>
      <c r="NUV226" s="32"/>
      <c r="NUW226" s="20"/>
      <c r="NUX226" s="18"/>
      <c r="NUY226" s="19"/>
      <c r="NUZ226" s="28"/>
      <c r="NVA226" s="32"/>
      <c r="NVB226" s="20"/>
      <c r="NVC226" s="18"/>
      <c r="NVD226" s="19"/>
      <c r="NVE226" s="28"/>
      <c r="NVF226" s="32"/>
      <c r="NVG226" s="20"/>
      <c r="NVH226" s="18"/>
      <c r="NVI226" s="19"/>
      <c r="NVJ226" s="28"/>
      <c r="NVK226" s="32"/>
      <c r="NVL226" s="20"/>
      <c r="NVM226" s="18"/>
      <c r="NVN226" s="19"/>
      <c r="NVO226" s="28"/>
      <c r="NVP226" s="32"/>
      <c r="NVQ226" s="20"/>
      <c r="NVR226" s="18"/>
      <c r="NVS226" s="19"/>
      <c r="NVT226" s="28"/>
      <c r="NVU226" s="32"/>
      <c r="NVV226" s="20"/>
      <c r="NVW226" s="18"/>
      <c r="NVX226" s="19"/>
      <c r="NVY226" s="28"/>
      <c r="NVZ226" s="32"/>
      <c r="NWA226" s="20"/>
      <c r="NWB226" s="18"/>
      <c r="NWC226" s="19"/>
      <c r="NWD226" s="28"/>
      <c r="NWE226" s="32"/>
      <c r="NWF226" s="20"/>
      <c r="NWG226" s="18"/>
      <c r="NWH226" s="19"/>
      <c r="NWI226" s="28"/>
      <c r="NWJ226" s="32"/>
      <c r="NWK226" s="20"/>
      <c r="NWL226" s="18"/>
      <c r="NWM226" s="19"/>
      <c r="NWN226" s="28"/>
      <c r="NWO226" s="32"/>
      <c r="NWP226" s="20"/>
      <c r="NWQ226" s="18"/>
      <c r="NWR226" s="19"/>
      <c r="NWS226" s="28"/>
      <c r="NWT226" s="32"/>
      <c r="NWU226" s="20"/>
      <c r="NWV226" s="18"/>
      <c r="NWW226" s="19"/>
      <c r="NWX226" s="28"/>
      <c r="NWY226" s="32"/>
      <c r="NWZ226" s="20"/>
      <c r="NXA226" s="18"/>
      <c r="NXB226" s="19"/>
      <c r="NXC226" s="28"/>
      <c r="NXD226" s="32"/>
      <c r="NXE226" s="20"/>
      <c r="NXF226" s="18"/>
      <c r="NXG226" s="19"/>
      <c r="NXH226" s="28"/>
      <c r="NXI226" s="32"/>
      <c r="NXJ226" s="20"/>
      <c r="NXK226" s="18"/>
      <c r="NXL226" s="19"/>
      <c r="NXM226" s="28"/>
      <c r="NXN226" s="32"/>
      <c r="NXO226" s="20"/>
      <c r="NXP226" s="18"/>
      <c r="NXQ226" s="19"/>
      <c r="NXR226" s="28"/>
      <c r="NXS226" s="32"/>
      <c r="NXT226" s="20"/>
      <c r="NXU226" s="18"/>
      <c r="NXV226" s="19"/>
      <c r="NXW226" s="28"/>
      <c r="NXX226" s="32"/>
      <c r="NXY226" s="20"/>
      <c r="NXZ226" s="18"/>
      <c r="NYA226" s="19"/>
      <c r="NYB226" s="28"/>
      <c r="NYC226" s="32"/>
      <c r="NYD226" s="20"/>
      <c r="NYE226" s="18"/>
      <c r="NYF226" s="19"/>
      <c r="NYG226" s="28"/>
      <c r="NYH226" s="32"/>
      <c r="NYI226" s="20"/>
      <c r="NYJ226" s="18"/>
      <c r="NYK226" s="19"/>
      <c r="NYL226" s="28"/>
      <c r="NYM226" s="32"/>
      <c r="NYN226" s="20"/>
      <c r="NYO226" s="18"/>
      <c r="NYP226" s="19"/>
      <c r="NYQ226" s="28"/>
      <c r="NYR226" s="32"/>
      <c r="NYS226" s="20"/>
      <c r="NYT226" s="18"/>
      <c r="NYU226" s="19"/>
      <c r="NYV226" s="28"/>
      <c r="NYW226" s="32"/>
      <c r="NYX226" s="20"/>
      <c r="NYY226" s="18"/>
      <c r="NYZ226" s="19"/>
      <c r="NZA226" s="28"/>
      <c r="NZB226" s="32"/>
      <c r="NZC226" s="20"/>
      <c r="NZD226" s="18"/>
      <c r="NZE226" s="19"/>
      <c r="NZF226" s="28"/>
      <c r="NZG226" s="32"/>
      <c r="NZH226" s="20"/>
      <c r="NZI226" s="18"/>
      <c r="NZJ226" s="19"/>
      <c r="NZK226" s="28"/>
      <c r="NZL226" s="32"/>
      <c r="NZM226" s="20"/>
      <c r="NZN226" s="18"/>
      <c r="NZO226" s="19"/>
      <c r="NZP226" s="28"/>
      <c r="NZQ226" s="32"/>
      <c r="NZR226" s="20"/>
      <c r="NZS226" s="18"/>
      <c r="NZT226" s="19"/>
      <c r="NZU226" s="28"/>
      <c r="NZV226" s="32"/>
      <c r="NZW226" s="20"/>
      <c r="NZX226" s="18"/>
      <c r="NZY226" s="19"/>
      <c r="NZZ226" s="28"/>
      <c r="OAA226" s="32"/>
      <c r="OAB226" s="20"/>
      <c r="OAC226" s="18"/>
      <c r="OAD226" s="19"/>
      <c r="OAE226" s="28"/>
      <c r="OAF226" s="32"/>
      <c r="OAG226" s="20"/>
      <c r="OAH226" s="18"/>
      <c r="OAI226" s="19"/>
      <c r="OAJ226" s="28"/>
      <c r="OAK226" s="32"/>
      <c r="OAL226" s="20"/>
      <c r="OAM226" s="18"/>
      <c r="OAN226" s="19"/>
      <c r="OAO226" s="28"/>
      <c r="OAP226" s="32"/>
      <c r="OAQ226" s="20"/>
      <c r="OAR226" s="18"/>
      <c r="OAS226" s="19"/>
      <c r="OAT226" s="28"/>
      <c r="OAU226" s="32"/>
      <c r="OAV226" s="20"/>
      <c r="OAW226" s="18"/>
      <c r="OAX226" s="19"/>
      <c r="OAY226" s="28"/>
      <c r="OAZ226" s="32"/>
      <c r="OBA226" s="20"/>
      <c r="OBB226" s="18"/>
      <c r="OBC226" s="19"/>
      <c r="OBD226" s="28"/>
      <c r="OBE226" s="32"/>
      <c r="OBF226" s="20"/>
      <c r="OBG226" s="18"/>
      <c r="OBH226" s="19"/>
      <c r="OBI226" s="28"/>
      <c r="OBJ226" s="32"/>
      <c r="OBK226" s="20"/>
      <c r="OBL226" s="18"/>
      <c r="OBM226" s="19"/>
      <c r="OBN226" s="28"/>
      <c r="OBO226" s="32"/>
      <c r="OBP226" s="20"/>
      <c r="OBQ226" s="18"/>
      <c r="OBR226" s="19"/>
      <c r="OBS226" s="28"/>
      <c r="OBT226" s="32"/>
      <c r="OBU226" s="20"/>
      <c r="OBV226" s="18"/>
      <c r="OBW226" s="19"/>
      <c r="OBX226" s="28"/>
      <c r="OBY226" s="32"/>
      <c r="OBZ226" s="20"/>
      <c r="OCA226" s="18"/>
      <c r="OCB226" s="19"/>
      <c r="OCC226" s="28"/>
      <c r="OCD226" s="32"/>
      <c r="OCE226" s="20"/>
      <c r="OCF226" s="18"/>
      <c r="OCG226" s="19"/>
      <c r="OCH226" s="28"/>
      <c r="OCI226" s="32"/>
      <c r="OCJ226" s="20"/>
      <c r="OCK226" s="18"/>
      <c r="OCL226" s="19"/>
      <c r="OCM226" s="28"/>
      <c r="OCN226" s="32"/>
      <c r="OCO226" s="20"/>
      <c r="OCP226" s="18"/>
      <c r="OCQ226" s="19"/>
      <c r="OCR226" s="28"/>
      <c r="OCS226" s="32"/>
      <c r="OCT226" s="20"/>
      <c r="OCU226" s="18"/>
      <c r="OCV226" s="19"/>
      <c r="OCW226" s="28"/>
      <c r="OCX226" s="32"/>
      <c r="OCY226" s="20"/>
      <c r="OCZ226" s="18"/>
      <c r="ODA226" s="19"/>
      <c r="ODB226" s="28"/>
      <c r="ODC226" s="32"/>
      <c r="ODD226" s="20"/>
      <c r="ODE226" s="18"/>
      <c r="ODF226" s="19"/>
      <c r="ODG226" s="28"/>
      <c r="ODH226" s="32"/>
      <c r="ODI226" s="20"/>
      <c r="ODJ226" s="18"/>
      <c r="ODK226" s="19"/>
      <c r="ODL226" s="28"/>
      <c r="ODM226" s="32"/>
      <c r="ODN226" s="20"/>
      <c r="ODO226" s="18"/>
      <c r="ODP226" s="19"/>
      <c r="ODQ226" s="28"/>
      <c r="ODR226" s="32"/>
      <c r="ODS226" s="20"/>
      <c r="ODT226" s="18"/>
      <c r="ODU226" s="19"/>
      <c r="ODV226" s="28"/>
      <c r="ODW226" s="32"/>
      <c r="ODX226" s="20"/>
      <c r="ODY226" s="18"/>
      <c r="ODZ226" s="19"/>
      <c r="OEA226" s="28"/>
      <c r="OEB226" s="32"/>
      <c r="OEC226" s="20"/>
      <c r="OED226" s="18"/>
      <c r="OEE226" s="19"/>
      <c r="OEF226" s="28"/>
      <c r="OEG226" s="32"/>
      <c r="OEH226" s="20"/>
      <c r="OEI226" s="18"/>
      <c r="OEJ226" s="19"/>
      <c r="OEK226" s="28"/>
      <c r="OEL226" s="32"/>
      <c r="OEM226" s="20"/>
      <c r="OEN226" s="18"/>
      <c r="OEO226" s="19"/>
      <c r="OEP226" s="28"/>
      <c r="OEQ226" s="32"/>
      <c r="OER226" s="20"/>
      <c r="OES226" s="18"/>
      <c r="OET226" s="19"/>
      <c r="OEU226" s="28"/>
      <c r="OEV226" s="32"/>
      <c r="OEW226" s="20"/>
      <c r="OEX226" s="18"/>
      <c r="OEY226" s="19"/>
      <c r="OEZ226" s="28"/>
      <c r="OFA226" s="32"/>
      <c r="OFB226" s="20"/>
      <c r="OFC226" s="18"/>
      <c r="OFD226" s="19"/>
      <c r="OFE226" s="28"/>
      <c r="OFF226" s="32"/>
      <c r="OFG226" s="20"/>
      <c r="OFH226" s="18"/>
      <c r="OFI226" s="19"/>
      <c r="OFJ226" s="28"/>
      <c r="OFK226" s="32"/>
      <c r="OFL226" s="20"/>
      <c r="OFM226" s="18"/>
      <c r="OFN226" s="19"/>
      <c r="OFO226" s="28"/>
      <c r="OFP226" s="32"/>
      <c r="OFQ226" s="20"/>
      <c r="OFR226" s="18"/>
      <c r="OFS226" s="19"/>
      <c r="OFT226" s="28"/>
      <c r="OFU226" s="32"/>
      <c r="OFV226" s="20"/>
      <c r="OFW226" s="18"/>
      <c r="OFX226" s="19"/>
      <c r="OFY226" s="28"/>
      <c r="OFZ226" s="32"/>
      <c r="OGA226" s="20"/>
      <c r="OGB226" s="18"/>
      <c r="OGC226" s="19"/>
      <c r="OGD226" s="28"/>
      <c r="OGE226" s="32"/>
      <c r="OGF226" s="20"/>
      <c r="OGG226" s="18"/>
      <c r="OGH226" s="19"/>
      <c r="OGI226" s="28"/>
      <c r="OGJ226" s="32"/>
      <c r="OGK226" s="20"/>
      <c r="OGL226" s="18"/>
      <c r="OGM226" s="19"/>
      <c r="OGN226" s="28"/>
      <c r="OGO226" s="32"/>
      <c r="OGP226" s="20"/>
      <c r="OGQ226" s="18"/>
      <c r="OGR226" s="19"/>
      <c r="OGS226" s="28"/>
      <c r="OGT226" s="32"/>
      <c r="OGU226" s="20"/>
      <c r="OGV226" s="18"/>
      <c r="OGW226" s="19"/>
      <c r="OGX226" s="28"/>
      <c r="OGY226" s="32"/>
      <c r="OGZ226" s="20"/>
      <c r="OHA226" s="18"/>
      <c r="OHB226" s="19"/>
      <c r="OHC226" s="28"/>
      <c r="OHD226" s="32"/>
      <c r="OHE226" s="20"/>
      <c r="OHF226" s="18"/>
      <c r="OHG226" s="19"/>
      <c r="OHH226" s="28"/>
      <c r="OHI226" s="32"/>
      <c r="OHJ226" s="20"/>
      <c r="OHK226" s="18"/>
      <c r="OHL226" s="19"/>
      <c r="OHM226" s="28"/>
      <c r="OHN226" s="32"/>
      <c r="OHO226" s="20"/>
      <c r="OHP226" s="18"/>
      <c r="OHQ226" s="19"/>
      <c r="OHR226" s="28"/>
      <c r="OHS226" s="32"/>
      <c r="OHT226" s="20"/>
      <c r="OHU226" s="18"/>
      <c r="OHV226" s="19"/>
      <c r="OHW226" s="28"/>
      <c r="OHX226" s="32"/>
      <c r="OHY226" s="20"/>
      <c r="OHZ226" s="18"/>
      <c r="OIA226" s="19"/>
      <c r="OIB226" s="28"/>
      <c r="OIC226" s="32"/>
      <c r="OID226" s="20"/>
      <c r="OIE226" s="18"/>
      <c r="OIF226" s="19"/>
      <c r="OIG226" s="28"/>
      <c r="OIH226" s="32"/>
      <c r="OII226" s="20"/>
      <c r="OIJ226" s="18"/>
      <c r="OIK226" s="19"/>
      <c r="OIL226" s="28"/>
      <c r="OIM226" s="32"/>
      <c r="OIN226" s="20"/>
      <c r="OIO226" s="18"/>
      <c r="OIP226" s="19"/>
      <c r="OIQ226" s="28"/>
      <c r="OIR226" s="32"/>
      <c r="OIS226" s="20"/>
      <c r="OIT226" s="18"/>
      <c r="OIU226" s="19"/>
      <c r="OIV226" s="28"/>
      <c r="OIW226" s="32"/>
      <c r="OIX226" s="20"/>
      <c r="OIY226" s="18"/>
      <c r="OIZ226" s="19"/>
      <c r="OJA226" s="28"/>
      <c r="OJB226" s="32"/>
      <c r="OJC226" s="20"/>
      <c r="OJD226" s="18"/>
      <c r="OJE226" s="19"/>
      <c r="OJF226" s="28"/>
      <c r="OJG226" s="32"/>
      <c r="OJH226" s="20"/>
      <c r="OJI226" s="18"/>
      <c r="OJJ226" s="19"/>
      <c r="OJK226" s="28"/>
      <c r="OJL226" s="32"/>
      <c r="OJM226" s="20"/>
      <c r="OJN226" s="18"/>
      <c r="OJO226" s="19"/>
      <c r="OJP226" s="28"/>
      <c r="OJQ226" s="32"/>
      <c r="OJR226" s="20"/>
      <c r="OJS226" s="18"/>
      <c r="OJT226" s="19"/>
      <c r="OJU226" s="28"/>
      <c r="OJV226" s="32"/>
      <c r="OJW226" s="20"/>
      <c r="OJX226" s="18"/>
      <c r="OJY226" s="19"/>
      <c r="OJZ226" s="28"/>
      <c r="OKA226" s="32"/>
      <c r="OKB226" s="20"/>
      <c r="OKC226" s="18"/>
      <c r="OKD226" s="19"/>
      <c r="OKE226" s="28"/>
      <c r="OKF226" s="32"/>
      <c r="OKG226" s="20"/>
      <c r="OKH226" s="18"/>
      <c r="OKI226" s="19"/>
      <c r="OKJ226" s="28"/>
      <c r="OKK226" s="32"/>
      <c r="OKL226" s="20"/>
      <c r="OKM226" s="18"/>
      <c r="OKN226" s="19"/>
      <c r="OKO226" s="28"/>
      <c r="OKP226" s="32"/>
      <c r="OKQ226" s="20"/>
      <c r="OKR226" s="18"/>
      <c r="OKS226" s="19"/>
      <c r="OKT226" s="28"/>
      <c r="OKU226" s="32"/>
      <c r="OKV226" s="20"/>
      <c r="OKW226" s="18"/>
      <c r="OKX226" s="19"/>
      <c r="OKY226" s="28"/>
      <c r="OKZ226" s="32"/>
      <c r="OLA226" s="20"/>
      <c r="OLB226" s="18"/>
      <c r="OLC226" s="19"/>
      <c r="OLD226" s="28"/>
      <c r="OLE226" s="32"/>
      <c r="OLF226" s="20"/>
      <c r="OLG226" s="18"/>
      <c r="OLH226" s="19"/>
      <c r="OLI226" s="28"/>
      <c r="OLJ226" s="32"/>
      <c r="OLK226" s="20"/>
      <c r="OLL226" s="18"/>
      <c r="OLM226" s="19"/>
      <c r="OLN226" s="28"/>
      <c r="OLO226" s="32"/>
      <c r="OLP226" s="20"/>
      <c r="OLQ226" s="18"/>
      <c r="OLR226" s="19"/>
      <c r="OLS226" s="28"/>
      <c r="OLT226" s="32"/>
      <c r="OLU226" s="20"/>
      <c r="OLV226" s="18"/>
      <c r="OLW226" s="19"/>
      <c r="OLX226" s="28"/>
      <c r="OLY226" s="32"/>
      <c r="OLZ226" s="20"/>
      <c r="OMA226" s="18"/>
      <c r="OMB226" s="19"/>
      <c r="OMC226" s="28"/>
      <c r="OMD226" s="32"/>
      <c r="OME226" s="20"/>
      <c r="OMF226" s="18"/>
      <c r="OMG226" s="19"/>
      <c r="OMH226" s="28"/>
      <c r="OMI226" s="32"/>
      <c r="OMJ226" s="20"/>
      <c r="OMK226" s="18"/>
      <c r="OML226" s="19"/>
      <c r="OMM226" s="28"/>
      <c r="OMN226" s="32"/>
      <c r="OMO226" s="20"/>
      <c r="OMP226" s="18"/>
      <c r="OMQ226" s="19"/>
      <c r="OMR226" s="28"/>
      <c r="OMS226" s="32"/>
      <c r="OMT226" s="20"/>
      <c r="OMU226" s="18"/>
      <c r="OMV226" s="19"/>
      <c r="OMW226" s="28"/>
      <c r="OMX226" s="32"/>
      <c r="OMY226" s="20"/>
      <c r="OMZ226" s="18"/>
      <c r="ONA226" s="19"/>
      <c r="ONB226" s="28"/>
      <c r="ONC226" s="32"/>
      <c r="OND226" s="20"/>
      <c r="ONE226" s="18"/>
      <c r="ONF226" s="19"/>
      <c r="ONG226" s="28"/>
      <c r="ONH226" s="32"/>
      <c r="ONI226" s="20"/>
      <c r="ONJ226" s="18"/>
      <c r="ONK226" s="19"/>
      <c r="ONL226" s="28"/>
      <c r="ONM226" s="32"/>
      <c r="ONN226" s="20"/>
      <c r="ONO226" s="18"/>
      <c r="ONP226" s="19"/>
      <c r="ONQ226" s="28"/>
      <c r="ONR226" s="32"/>
      <c r="ONS226" s="20"/>
      <c r="ONT226" s="18"/>
      <c r="ONU226" s="19"/>
      <c r="ONV226" s="28"/>
      <c r="ONW226" s="32"/>
      <c r="ONX226" s="20"/>
      <c r="ONY226" s="18"/>
      <c r="ONZ226" s="19"/>
      <c r="OOA226" s="28"/>
      <c r="OOB226" s="32"/>
      <c r="OOC226" s="20"/>
      <c r="OOD226" s="18"/>
      <c r="OOE226" s="19"/>
      <c r="OOF226" s="28"/>
      <c r="OOG226" s="32"/>
      <c r="OOH226" s="20"/>
      <c r="OOI226" s="18"/>
      <c r="OOJ226" s="19"/>
      <c r="OOK226" s="28"/>
      <c r="OOL226" s="32"/>
      <c r="OOM226" s="20"/>
      <c r="OON226" s="18"/>
      <c r="OOO226" s="19"/>
      <c r="OOP226" s="28"/>
      <c r="OOQ226" s="32"/>
      <c r="OOR226" s="20"/>
      <c r="OOS226" s="18"/>
      <c r="OOT226" s="19"/>
      <c r="OOU226" s="28"/>
      <c r="OOV226" s="32"/>
      <c r="OOW226" s="20"/>
      <c r="OOX226" s="18"/>
      <c r="OOY226" s="19"/>
      <c r="OOZ226" s="28"/>
      <c r="OPA226" s="32"/>
      <c r="OPB226" s="20"/>
      <c r="OPC226" s="18"/>
      <c r="OPD226" s="19"/>
      <c r="OPE226" s="28"/>
      <c r="OPF226" s="32"/>
      <c r="OPG226" s="20"/>
      <c r="OPH226" s="18"/>
      <c r="OPI226" s="19"/>
      <c r="OPJ226" s="28"/>
      <c r="OPK226" s="32"/>
      <c r="OPL226" s="20"/>
      <c r="OPM226" s="18"/>
      <c r="OPN226" s="19"/>
      <c r="OPO226" s="28"/>
      <c r="OPP226" s="32"/>
      <c r="OPQ226" s="20"/>
      <c r="OPR226" s="18"/>
      <c r="OPS226" s="19"/>
      <c r="OPT226" s="28"/>
      <c r="OPU226" s="32"/>
      <c r="OPV226" s="20"/>
      <c r="OPW226" s="18"/>
      <c r="OPX226" s="19"/>
      <c r="OPY226" s="28"/>
      <c r="OPZ226" s="32"/>
      <c r="OQA226" s="20"/>
      <c r="OQB226" s="18"/>
      <c r="OQC226" s="19"/>
      <c r="OQD226" s="28"/>
      <c r="OQE226" s="32"/>
      <c r="OQF226" s="20"/>
      <c r="OQG226" s="18"/>
      <c r="OQH226" s="19"/>
      <c r="OQI226" s="28"/>
      <c r="OQJ226" s="32"/>
      <c r="OQK226" s="20"/>
      <c r="OQL226" s="18"/>
      <c r="OQM226" s="19"/>
      <c r="OQN226" s="28"/>
      <c r="OQO226" s="32"/>
      <c r="OQP226" s="20"/>
      <c r="OQQ226" s="18"/>
      <c r="OQR226" s="19"/>
      <c r="OQS226" s="28"/>
      <c r="OQT226" s="32"/>
      <c r="OQU226" s="20"/>
      <c r="OQV226" s="18"/>
      <c r="OQW226" s="19"/>
      <c r="OQX226" s="28"/>
      <c r="OQY226" s="32"/>
      <c r="OQZ226" s="20"/>
      <c r="ORA226" s="18"/>
      <c r="ORB226" s="19"/>
      <c r="ORC226" s="28"/>
      <c r="ORD226" s="32"/>
      <c r="ORE226" s="20"/>
      <c r="ORF226" s="18"/>
      <c r="ORG226" s="19"/>
      <c r="ORH226" s="28"/>
      <c r="ORI226" s="32"/>
      <c r="ORJ226" s="20"/>
      <c r="ORK226" s="18"/>
      <c r="ORL226" s="19"/>
      <c r="ORM226" s="28"/>
      <c r="ORN226" s="32"/>
      <c r="ORO226" s="20"/>
      <c r="ORP226" s="18"/>
      <c r="ORQ226" s="19"/>
      <c r="ORR226" s="28"/>
      <c r="ORS226" s="32"/>
      <c r="ORT226" s="20"/>
      <c r="ORU226" s="18"/>
      <c r="ORV226" s="19"/>
      <c r="ORW226" s="28"/>
      <c r="ORX226" s="32"/>
      <c r="ORY226" s="20"/>
      <c r="ORZ226" s="18"/>
      <c r="OSA226" s="19"/>
      <c r="OSB226" s="28"/>
      <c r="OSC226" s="32"/>
      <c r="OSD226" s="20"/>
      <c r="OSE226" s="18"/>
      <c r="OSF226" s="19"/>
      <c r="OSG226" s="28"/>
      <c r="OSH226" s="32"/>
      <c r="OSI226" s="20"/>
      <c r="OSJ226" s="18"/>
      <c r="OSK226" s="19"/>
      <c r="OSL226" s="28"/>
      <c r="OSM226" s="32"/>
      <c r="OSN226" s="20"/>
      <c r="OSO226" s="18"/>
      <c r="OSP226" s="19"/>
      <c r="OSQ226" s="28"/>
      <c r="OSR226" s="32"/>
      <c r="OSS226" s="20"/>
      <c r="OST226" s="18"/>
      <c r="OSU226" s="19"/>
      <c r="OSV226" s="28"/>
      <c r="OSW226" s="32"/>
      <c r="OSX226" s="20"/>
      <c r="OSY226" s="18"/>
      <c r="OSZ226" s="19"/>
      <c r="OTA226" s="28"/>
      <c r="OTB226" s="32"/>
      <c r="OTC226" s="20"/>
      <c r="OTD226" s="18"/>
      <c r="OTE226" s="19"/>
      <c r="OTF226" s="28"/>
      <c r="OTG226" s="32"/>
      <c r="OTH226" s="20"/>
      <c r="OTI226" s="18"/>
      <c r="OTJ226" s="19"/>
      <c r="OTK226" s="28"/>
      <c r="OTL226" s="32"/>
      <c r="OTM226" s="20"/>
      <c r="OTN226" s="18"/>
      <c r="OTO226" s="19"/>
      <c r="OTP226" s="28"/>
      <c r="OTQ226" s="32"/>
      <c r="OTR226" s="20"/>
      <c r="OTS226" s="18"/>
      <c r="OTT226" s="19"/>
      <c r="OTU226" s="28"/>
      <c r="OTV226" s="32"/>
      <c r="OTW226" s="20"/>
      <c r="OTX226" s="18"/>
      <c r="OTY226" s="19"/>
      <c r="OTZ226" s="28"/>
      <c r="OUA226" s="32"/>
      <c r="OUB226" s="20"/>
      <c r="OUC226" s="18"/>
      <c r="OUD226" s="19"/>
      <c r="OUE226" s="28"/>
      <c r="OUF226" s="32"/>
      <c r="OUG226" s="20"/>
      <c r="OUH226" s="18"/>
      <c r="OUI226" s="19"/>
      <c r="OUJ226" s="28"/>
      <c r="OUK226" s="32"/>
      <c r="OUL226" s="20"/>
      <c r="OUM226" s="18"/>
      <c r="OUN226" s="19"/>
      <c r="OUO226" s="28"/>
      <c r="OUP226" s="32"/>
      <c r="OUQ226" s="20"/>
      <c r="OUR226" s="18"/>
      <c r="OUS226" s="19"/>
      <c r="OUT226" s="28"/>
      <c r="OUU226" s="32"/>
      <c r="OUV226" s="20"/>
      <c r="OUW226" s="18"/>
      <c r="OUX226" s="19"/>
      <c r="OUY226" s="28"/>
      <c r="OUZ226" s="32"/>
      <c r="OVA226" s="20"/>
      <c r="OVB226" s="18"/>
      <c r="OVC226" s="19"/>
      <c r="OVD226" s="28"/>
      <c r="OVE226" s="32"/>
      <c r="OVF226" s="20"/>
      <c r="OVG226" s="18"/>
      <c r="OVH226" s="19"/>
      <c r="OVI226" s="28"/>
      <c r="OVJ226" s="32"/>
      <c r="OVK226" s="20"/>
      <c r="OVL226" s="18"/>
      <c r="OVM226" s="19"/>
      <c r="OVN226" s="28"/>
      <c r="OVO226" s="32"/>
      <c r="OVP226" s="20"/>
      <c r="OVQ226" s="18"/>
      <c r="OVR226" s="19"/>
      <c r="OVS226" s="28"/>
      <c r="OVT226" s="32"/>
      <c r="OVU226" s="20"/>
      <c r="OVV226" s="18"/>
      <c r="OVW226" s="19"/>
      <c r="OVX226" s="28"/>
      <c r="OVY226" s="32"/>
      <c r="OVZ226" s="20"/>
      <c r="OWA226" s="18"/>
      <c r="OWB226" s="19"/>
      <c r="OWC226" s="28"/>
      <c r="OWD226" s="32"/>
      <c r="OWE226" s="20"/>
      <c r="OWF226" s="18"/>
      <c r="OWG226" s="19"/>
      <c r="OWH226" s="28"/>
      <c r="OWI226" s="32"/>
      <c r="OWJ226" s="20"/>
      <c r="OWK226" s="18"/>
      <c r="OWL226" s="19"/>
      <c r="OWM226" s="28"/>
      <c r="OWN226" s="32"/>
      <c r="OWO226" s="20"/>
      <c r="OWP226" s="18"/>
      <c r="OWQ226" s="19"/>
      <c r="OWR226" s="28"/>
      <c r="OWS226" s="32"/>
      <c r="OWT226" s="20"/>
      <c r="OWU226" s="18"/>
      <c r="OWV226" s="19"/>
      <c r="OWW226" s="28"/>
      <c r="OWX226" s="32"/>
      <c r="OWY226" s="20"/>
      <c r="OWZ226" s="18"/>
      <c r="OXA226" s="19"/>
      <c r="OXB226" s="28"/>
      <c r="OXC226" s="32"/>
      <c r="OXD226" s="20"/>
      <c r="OXE226" s="18"/>
      <c r="OXF226" s="19"/>
      <c r="OXG226" s="28"/>
      <c r="OXH226" s="32"/>
      <c r="OXI226" s="20"/>
      <c r="OXJ226" s="18"/>
      <c r="OXK226" s="19"/>
      <c r="OXL226" s="28"/>
      <c r="OXM226" s="32"/>
      <c r="OXN226" s="20"/>
      <c r="OXO226" s="18"/>
      <c r="OXP226" s="19"/>
      <c r="OXQ226" s="28"/>
      <c r="OXR226" s="32"/>
      <c r="OXS226" s="20"/>
      <c r="OXT226" s="18"/>
      <c r="OXU226" s="19"/>
      <c r="OXV226" s="28"/>
      <c r="OXW226" s="32"/>
      <c r="OXX226" s="20"/>
      <c r="OXY226" s="18"/>
      <c r="OXZ226" s="19"/>
      <c r="OYA226" s="28"/>
      <c r="OYB226" s="32"/>
      <c r="OYC226" s="20"/>
      <c r="OYD226" s="18"/>
      <c r="OYE226" s="19"/>
      <c r="OYF226" s="28"/>
      <c r="OYG226" s="32"/>
      <c r="OYH226" s="20"/>
      <c r="OYI226" s="18"/>
      <c r="OYJ226" s="19"/>
      <c r="OYK226" s="28"/>
      <c r="OYL226" s="32"/>
      <c r="OYM226" s="20"/>
      <c r="OYN226" s="18"/>
      <c r="OYO226" s="19"/>
      <c r="OYP226" s="28"/>
      <c r="OYQ226" s="32"/>
      <c r="OYR226" s="20"/>
      <c r="OYS226" s="18"/>
      <c r="OYT226" s="19"/>
      <c r="OYU226" s="28"/>
      <c r="OYV226" s="32"/>
      <c r="OYW226" s="20"/>
      <c r="OYX226" s="18"/>
      <c r="OYY226" s="19"/>
      <c r="OYZ226" s="28"/>
      <c r="OZA226" s="32"/>
      <c r="OZB226" s="20"/>
      <c r="OZC226" s="18"/>
      <c r="OZD226" s="19"/>
      <c r="OZE226" s="28"/>
      <c r="OZF226" s="32"/>
      <c r="OZG226" s="20"/>
      <c r="OZH226" s="18"/>
      <c r="OZI226" s="19"/>
      <c r="OZJ226" s="28"/>
      <c r="OZK226" s="32"/>
      <c r="OZL226" s="20"/>
      <c r="OZM226" s="18"/>
      <c r="OZN226" s="19"/>
      <c r="OZO226" s="28"/>
      <c r="OZP226" s="32"/>
      <c r="OZQ226" s="20"/>
      <c r="OZR226" s="18"/>
      <c r="OZS226" s="19"/>
      <c r="OZT226" s="28"/>
      <c r="OZU226" s="32"/>
      <c r="OZV226" s="20"/>
      <c r="OZW226" s="18"/>
      <c r="OZX226" s="19"/>
      <c r="OZY226" s="28"/>
      <c r="OZZ226" s="32"/>
      <c r="PAA226" s="20"/>
      <c r="PAB226" s="18"/>
      <c r="PAC226" s="19"/>
      <c r="PAD226" s="28"/>
      <c r="PAE226" s="32"/>
      <c r="PAF226" s="20"/>
      <c r="PAG226" s="18"/>
      <c r="PAH226" s="19"/>
      <c r="PAI226" s="28"/>
      <c r="PAJ226" s="32"/>
      <c r="PAK226" s="20"/>
      <c r="PAL226" s="18"/>
      <c r="PAM226" s="19"/>
      <c r="PAN226" s="28"/>
      <c r="PAO226" s="32"/>
      <c r="PAP226" s="20"/>
      <c r="PAQ226" s="18"/>
      <c r="PAR226" s="19"/>
      <c r="PAS226" s="28"/>
      <c r="PAT226" s="32"/>
      <c r="PAU226" s="20"/>
      <c r="PAV226" s="18"/>
      <c r="PAW226" s="19"/>
      <c r="PAX226" s="28"/>
      <c r="PAY226" s="32"/>
      <c r="PAZ226" s="20"/>
      <c r="PBA226" s="18"/>
      <c r="PBB226" s="19"/>
      <c r="PBC226" s="28"/>
      <c r="PBD226" s="32"/>
      <c r="PBE226" s="20"/>
      <c r="PBF226" s="18"/>
      <c r="PBG226" s="19"/>
      <c r="PBH226" s="28"/>
      <c r="PBI226" s="32"/>
      <c r="PBJ226" s="20"/>
      <c r="PBK226" s="18"/>
      <c r="PBL226" s="19"/>
      <c r="PBM226" s="28"/>
      <c r="PBN226" s="32"/>
      <c r="PBO226" s="20"/>
      <c r="PBP226" s="18"/>
      <c r="PBQ226" s="19"/>
      <c r="PBR226" s="28"/>
      <c r="PBS226" s="32"/>
      <c r="PBT226" s="20"/>
      <c r="PBU226" s="18"/>
      <c r="PBV226" s="19"/>
      <c r="PBW226" s="28"/>
      <c r="PBX226" s="32"/>
      <c r="PBY226" s="20"/>
      <c r="PBZ226" s="18"/>
      <c r="PCA226" s="19"/>
      <c r="PCB226" s="28"/>
      <c r="PCC226" s="32"/>
      <c r="PCD226" s="20"/>
      <c r="PCE226" s="18"/>
      <c r="PCF226" s="19"/>
      <c r="PCG226" s="28"/>
      <c r="PCH226" s="32"/>
      <c r="PCI226" s="20"/>
      <c r="PCJ226" s="18"/>
      <c r="PCK226" s="19"/>
      <c r="PCL226" s="28"/>
      <c r="PCM226" s="32"/>
      <c r="PCN226" s="20"/>
      <c r="PCO226" s="18"/>
      <c r="PCP226" s="19"/>
      <c r="PCQ226" s="28"/>
      <c r="PCR226" s="32"/>
      <c r="PCS226" s="20"/>
      <c r="PCT226" s="18"/>
      <c r="PCU226" s="19"/>
      <c r="PCV226" s="28"/>
      <c r="PCW226" s="32"/>
      <c r="PCX226" s="20"/>
      <c r="PCY226" s="18"/>
      <c r="PCZ226" s="19"/>
      <c r="PDA226" s="28"/>
      <c r="PDB226" s="32"/>
      <c r="PDC226" s="20"/>
      <c r="PDD226" s="18"/>
      <c r="PDE226" s="19"/>
      <c r="PDF226" s="28"/>
      <c r="PDG226" s="32"/>
      <c r="PDH226" s="20"/>
      <c r="PDI226" s="18"/>
      <c r="PDJ226" s="19"/>
      <c r="PDK226" s="28"/>
      <c r="PDL226" s="32"/>
      <c r="PDM226" s="20"/>
      <c r="PDN226" s="18"/>
      <c r="PDO226" s="19"/>
      <c r="PDP226" s="28"/>
      <c r="PDQ226" s="32"/>
      <c r="PDR226" s="20"/>
      <c r="PDS226" s="18"/>
      <c r="PDT226" s="19"/>
      <c r="PDU226" s="28"/>
      <c r="PDV226" s="32"/>
      <c r="PDW226" s="20"/>
      <c r="PDX226" s="18"/>
      <c r="PDY226" s="19"/>
      <c r="PDZ226" s="28"/>
      <c r="PEA226" s="32"/>
      <c r="PEB226" s="20"/>
      <c r="PEC226" s="18"/>
      <c r="PED226" s="19"/>
      <c r="PEE226" s="28"/>
      <c r="PEF226" s="32"/>
      <c r="PEG226" s="20"/>
      <c r="PEH226" s="18"/>
      <c r="PEI226" s="19"/>
      <c r="PEJ226" s="28"/>
      <c r="PEK226" s="32"/>
      <c r="PEL226" s="20"/>
      <c r="PEM226" s="18"/>
      <c r="PEN226" s="19"/>
      <c r="PEO226" s="28"/>
      <c r="PEP226" s="32"/>
      <c r="PEQ226" s="20"/>
      <c r="PER226" s="18"/>
      <c r="PES226" s="19"/>
      <c r="PET226" s="28"/>
      <c r="PEU226" s="32"/>
      <c r="PEV226" s="20"/>
      <c r="PEW226" s="18"/>
      <c r="PEX226" s="19"/>
      <c r="PEY226" s="28"/>
      <c r="PEZ226" s="32"/>
      <c r="PFA226" s="20"/>
      <c r="PFB226" s="18"/>
      <c r="PFC226" s="19"/>
      <c r="PFD226" s="28"/>
      <c r="PFE226" s="32"/>
      <c r="PFF226" s="20"/>
      <c r="PFG226" s="18"/>
      <c r="PFH226" s="19"/>
      <c r="PFI226" s="28"/>
      <c r="PFJ226" s="32"/>
      <c r="PFK226" s="20"/>
      <c r="PFL226" s="18"/>
      <c r="PFM226" s="19"/>
      <c r="PFN226" s="28"/>
      <c r="PFO226" s="32"/>
      <c r="PFP226" s="20"/>
      <c r="PFQ226" s="18"/>
      <c r="PFR226" s="19"/>
      <c r="PFS226" s="28"/>
      <c r="PFT226" s="32"/>
      <c r="PFU226" s="20"/>
      <c r="PFV226" s="18"/>
      <c r="PFW226" s="19"/>
      <c r="PFX226" s="28"/>
      <c r="PFY226" s="32"/>
      <c r="PFZ226" s="20"/>
      <c r="PGA226" s="18"/>
      <c r="PGB226" s="19"/>
      <c r="PGC226" s="28"/>
      <c r="PGD226" s="32"/>
      <c r="PGE226" s="20"/>
      <c r="PGF226" s="18"/>
      <c r="PGG226" s="19"/>
      <c r="PGH226" s="28"/>
      <c r="PGI226" s="32"/>
      <c r="PGJ226" s="20"/>
      <c r="PGK226" s="18"/>
      <c r="PGL226" s="19"/>
      <c r="PGM226" s="28"/>
      <c r="PGN226" s="32"/>
      <c r="PGO226" s="20"/>
      <c r="PGP226" s="18"/>
      <c r="PGQ226" s="19"/>
      <c r="PGR226" s="28"/>
      <c r="PGS226" s="32"/>
      <c r="PGT226" s="20"/>
      <c r="PGU226" s="18"/>
      <c r="PGV226" s="19"/>
      <c r="PGW226" s="28"/>
      <c r="PGX226" s="32"/>
      <c r="PGY226" s="20"/>
      <c r="PGZ226" s="18"/>
      <c r="PHA226" s="19"/>
      <c r="PHB226" s="28"/>
      <c r="PHC226" s="32"/>
      <c r="PHD226" s="20"/>
      <c r="PHE226" s="18"/>
      <c r="PHF226" s="19"/>
      <c r="PHG226" s="28"/>
      <c r="PHH226" s="32"/>
      <c r="PHI226" s="20"/>
      <c r="PHJ226" s="18"/>
      <c r="PHK226" s="19"/>
      <c r="PHL226" s="28"/>
      <c r="PHM226" s="32"/>
      <c r="PHN226" s="20"/>
      <c r="PHO226" s="18"/>
      <c r="PHP226" s="19"/>
      <c r="PHQ226" s="28"/>
      <c r="PHR226" s="32"/>
      <c r="PHS226" s="20"/>
      <c r="PHT226" s="18"/>
      <c r="PHU226" s="19"/>
      <c r="PHV226" s="28"/>
      <c r="PHW226" s="32"/>
      <c r="PHX226" s="20"/>
      <c r="PHY226" s="18"/>
      <c r="PHZ226" s="19"/>
      <c r="PIA226" s="28"/>
      <c r="PIB226" s="32"/>
      <c r="PIC226" s="20"/>
      <c r="PID226" s="18"/>
      <c r="PIE226" s="19"/>
      <c r="PIF226" s="28"/>
      <c r="PIG226" s="32"/>
      <c r="PIH226" s="20"/>
      <c r="PII226" s="18"/>
      <c r="PIJ226" s="19"/>
      <c r="PIK226" s="28"/>
      <c r="PIL226" s="32"/>
      <c r="PIM226" s="20"/>
      <c r="PIN226" s="18"/>
      <c r="PIO226" s="19"/>
      <c r="PIP226" s="28"/>
      <c r="PIQ226" s="32"/>
      <c r="PIR226" s="20"/>
      <c r="PIS226" s="18"/>
      <c r="PIT226" s="19"/>
      <c r="PIU226" s="28"/>
      <c r="PIV226" s="32"/>
      <c r="PIW226" s="20"/>
      <c r="PIX226" s="18"/>
      <c r="PIY226" s="19"/>
      <c r="PIZ226" s="28"/>
      <c r="PJA226" s="32"/>
      <c r="PJB226" s="20"/>
      <c r="PJC226" s="18"/>
      <c r="PJD226" s="19"/>
      <c r="PJE226" s="28"/>
      <c r="PJF226" s="32"/>
      <c r="PJG226" s="20"/>
      <c r="PJH226" s="18"/>
      <c r="PJI226" s="19"/>
      <c r="PJJ226" s="28"/>
      <c r="PJK226" s="32"/>
      <c r="PJL226" s="20"/>
      <c r="PJM226" s="18"/>
      <c r="PJN226" s="19"/>
      <c r="PJO226" s="28"/>
      <c r="PJP226" s="32"/>
      <c r="PJQ226" s="20"/>
      <c r="PJR226" s="18"/>
      <c r="PJS226" s="19"/>
      <c r="PJT226" s="28"/>
      <c r="PJU226" s="32"/>
      <c r="PJV226" s="20"/>
      <c r="PJW226" s="18"/>
      <c r="PJX226" s="19"/>
      <c r="PJY226" s="28"/>
      <c r="PJZ226" s="32"/>
      <c r="PKA226" s="20"/>
      <c r="PKB226" s="18"/>
      <c r="PKC226" s="19"/>
      <c r="PKD226" s="28"/>
      <c r="PKE226" s="32"/>
      <c r="PKF226" s="20"/>
      <c r="PKG226" s="18"/>
      <c r="PKH226" s="19"/>
      <c r="PKI226" s="28"/>
      <c r="PKJ226" s="32"/>
      <c r="PKK226" s="20"/>
      <c r="PKL226" s="18"/>
      <c r="PKM226" s="19"/>
      <c r="PKN226" s="28"/>
      <c r="PKO226" s="32"/>
      <c r="PKP226" s="20"/>
      <c r="PKQ226" s="18"/>
      <c r="PKR226" s="19"/>
      <c r="PKS226" s="28"/>
      <c r="PKT226" s="32"/>
      <c r="PKU226" s="20"/>
      <c r="PKV226" s="18"/>
      <c r="PKW226" s="19"/>
      <c r="PKX226" s="28"/>
      <c r="PKY226" s="32"/>
      <c r="PKZ226" s="20"/>
      <c r="PLA226" s="18"/>
      <c r="PLB226" s="19"/>
      <c r="PLC226" s="28"/>
      <c r="PLD226" s="32"/>
      <c r="PLE226" s="20"/>
      <c r="PLF226" s="18"/>
      <c r="PLG226" s="19"/>
      <c r="PLH226" s="28"/>
      <c r="PLI226" s="32"/>
      <c r="PLJ226" s="20"/>
      <c r="PLK226" s="18"/>
      <c r="PLL226" s="19"/>
      <c r="PLM226" s="28"/>
      <c r="PLN226" s="32"/>
      <c r="PLO226" s="20"/>
      <c r="PLP226" s="18"/>
      <c r="PLQ226" s="19"/>
      <c r="PLR226" s="28"/>
      <c r="PLS226" s="32"/>
      <c r="PLT226" s="20"/>
      <c r="PLU226" s="18"/>
      <c r="PLV226" s="19"/>
      <c r="PLW226" s="28"/>
      <c r="PLX226" s="32"/>
      <c r="PLY226" s="20"/>
      <c r="PLZ226" s="18"/>
      <c r="PMA226" s="19"/>
      <c r="PMB226" s="28"/>
      <c r="PMC226" s="32"/>
      <c r="PMD226" s="20"/>
      <c r="PME226" s="18"/>
      <c r="PMF226" s="19"/>
      <c r="PMG226" s="28"/>
      <c r="PMH226" s="32"/>
      <c r="PMI226" s="20"/>
      <c r="PMJ226" s="18"/>
      <c r="PMK226" s="19"/>
      <c r="PML226" s="28"/>
      <c r="PMM226" s="32"/>
      <c r="PMN226" s="20"/>
      <c r="PMO226" s="18"/>
      <c r="PMP226" s="19"/>
      <c r="PMQ226" s="28"/>
      <c r="PMR226" s="32"/>
      <c r="PMS226" s="20"/>
      <c r="PMT226" s="18"/>
      <c r="PMU226" s="19"/>
      <c r="PMV226" s="28"/>
      <c r="PMW226" s="32"/>
      <c r="PMX226" s="20"/>
      <c r="PMY226" s="18"/>
      <c r="PMZ226" s="19"/>
      <c r="PNA226" s="28"/>
      <c r="PNB226" s="32"/>
      <c r="PNC226" s="20"/>
      <c r="PND226" s="18"/>
      <c r="PNE226" s="19"/>
      <c r="PNF226" s="28"/>
      <c r="PNG226" s="32"/>
      <c r="PNH226" s="20"/>
      <c r="PNI226" s="18"/>
      <c r="PNJ226" s="19"/>
      <c r="PNK226" s="28"/>
      <c r="PNL226" s="32"/>
      <c r="PNM226" s="20"/>
      <c r="PNN226" s="18"/>
      <c r="PNO226" s="19"/>
      <c r="PNP226" s="28"/>
      <c r="PNQ226" s="32"/>
      <c r="PNR226" s="20"/>
      <c r="PNS226" s="18"/>
      <c r="PNT226" s="19"/>
      <c r="PNU226" s="28"/>
      <c r="PNV226" s="32"/>
      <c r="PNW226" s="20"/>
      <c r="PNX226" s="18"/>
      <c r="PNY226" s="19"/>
      <c r="PNZ226" s="28"/>
      <c r="POA226" s="32"/>
      <c r="POB226" s="20"/>
      <c r="POC226" s="18"/>
      <c r="POD226" s="19"/>
      <c r="POE226" s="28"/>
      <c r="POF226" s="32"/>
      <c r="POG226" s="20"/>
      <c r="POH226" s="18"/>
      <c r="POI226" s="19"/>
      <c r="POJ226" s="28"/>
      <c r="POK226" s="32"/>
      <c r="POL226" s="20"/>
      <c r="POM226" s="18"/>
      <c r="PON226" s="19"/>
      <c r="POO226" s="28"/>
      <c r="POP226" s="32"/>
      <c r="POQ226" s="20"/>
      <c r="POR226" s="18"/>
      <c r="POS226" s="19"/>
      <c r="POT226" s="28"/>
      <c r="POU226" s="32"/>
      <c r="POV226" s="20"/>
      <c r="POW226" s="18"/>
      <c r="POX226" s="19"/>
      <c r="POY226" s="28"/>
      <c r="POZ226" s="32"/>
      <c r="PPA226" s="20"/>
      <c r="PPB226" s="18"/>
      <c r="PPC226" s="19"/>
      <c r="PPD226" s="28"/>
      <c r="PPE226" s="32"/>
      <c r="PPF226" s="20"/>
      <c r="PPG226" s="18"/>
      <c r="PPH226" s="19"/>
      <c r="PPI226" s="28"/>
      <c r="PPJ226" s="32"/>
      <c r="PPK226" s="20"/>
      <c r="PPL226" s="18"/>
      <c r="PPM226" s="19"/>
      <c r="PPN226" s="28"/>
      <c r="PPO226" s="32"/>
      <c r="PPP226" s="20"/>
      <c r="PPQ226" s="18"/>
      <c r="PPR226" s="19"/>
      <c r="PPS226" s="28"/>
      <c r="PPT226" s="32"/>
      <c r="PPU226" s="20"/>
      <c r="PPV226" s="18"/>
      <c r="PPW226" s="19"/>
      <c r="PPX226" s="28"/>
      <c r="PPY226" s="32"/>
      <c r="PPZ226" s="20"/>
      <c r="PQA226" s="18"/>
      <c r="PQB226" s="19"/>
      <c r="PQC226" s="28"/>
      <c r="PQD226" s="32"/>
      <c r="PQE226" s="20"/>
      <c r="PQF226" s="18"/>
      <c r="PQG226" s="19"/>
      <c r="PQH226" s="28"/>
      <c r="PQI226" s="32"/>
      <c r="PQJ226" s="20"/>
      <c r="PQK226" s="18"/>
      <c r="PQL226" s="19"/>
      <c r="PQM226" s="28"/>
      <c r="PQN226" s="32"/>
      <c r="PQO226" s="20"/>
      <c r="PQP226" s="18"/>
      <c r="PQQ226" s="19"/>
      <c r="PQR226" s="28"/>
      <c r="PQS226" s="32"/>
      <c r="PQT226" s="20"/>
      <c r="PQU226" s="18"/>
      <c r="PQV226" s="19"/>
      <c r="PQW226" s="28"/>
      <c r="PQX226" s="32"/>
      <c r="PQY226" s="20"/>
      <c r="PQZ226" s="18"/>
      <c r="PRA226" s="19"/>
      <c r="PRB226" s="28"/>
      <c r="PRC226" s="32"/>
      <c r="PRD226" s="20"/>
      <c r="PRE226" s="18"/>
      <c r="PRF226" s="19"/>
      <c r="PRG226" s="28"/>
      <c r="PRH226" s="32"/>
      <c r="PRI226" s="20"/>
      <c r="PRJ226" s="18"/>
      <c r="PRK226" s="19"/>
      <c r="PRL226" s="28"/>
      <c r="PRM226" s="32"/>
      <c r="PRN226" s="20"/>
      <c r="PRO226" s="18"/>
      <c r="PRP226" s="19"/>
      <c r="PRQ226" s="28"/>
      <c r="PRR226" s="32"/>
      <c r="PRS226" s="20"/>
      <c r="PRT226" s="18"/>
      <c r="PRU226" s="19"/>
      <c r="PRV226" s="28"/>
      <c r="PRW226" s="32"/>
      <c r="PRX226" s="20"/>
      <c r="PRY226" s="18"/>
      <c r="PRZ226" s="19"/>
      <c r="PSA226" s="28"/>
      <c r="PSB226" s="32"/>
      <c r="PSC226" s="20"/>
      <c r="PSD226" s="18"/>
      <c r="PSE226" s="19"/>
      <c r="PSF226" s="28"/>
      <c r="PSG226" s="32"/>
      <c r="PSH226" s="20"/>
      <c r="PSI226" s="18"/>
      <c r="PSJ226" s="19"/>
      <c r="PSK226" s="28"/>
      <c r="PSL226" s="32"/>
      <c r="PSM226" s="20"/>
      <c r="PSN226" s="18"/>
      <c r="PSO226" s="19"/>
      <c r="PSP226" s="28"/>
      <c r="PSQ226" s="32"/>
      <c r="PSR226" s="20"/>
      <c r="PSS226" s="18"/>
      <c r="PST226" s="19"/>
      <c r="PSU226" s="28"/>
      <c r="PSV226" s="32"/>
      <c r="PSW226" s="20"/>
      <c r="PSX226" s="18"/>
      <c r="PSY226" s="19"/>
      <c r="PSZ226" s="28"/>
      <c r="PTA226" s="32"/>
      <c r="PTB226" s="20"/>
      <c r="PTC226" s="18"/>
      <c r="PTD226" s="19"/>
      <c r="PTE226" s="28"/>
      <c r="PTF226" s="32"/>
      <c r="PTG226" s="20"/>
      <c r="PTH226" s="18"/>
      <c r="PTI226" s="19"/>
      <c r="PTJ226" s="28"/>
      <c r="PTK226" s="32"/>
      <c r="PTL226" s="20"/>
      <c r="PTM226" s="18"/>
      <c r="PTN226" s="19"/>
      <c r="PTO226" s="28"/>
      <c r="PTP226" s="32"/>
      <c r="PTQ226" s="20"/>
      <c r="PTR226" s="18"/>
      <c r="PTS226" s="19"/>
      <c r="PTT226" s="28"/>
      <c r="PTU226" s="32"/>
      <c r="PTV226" s="20"/>
      <c r="PTW226" s="18"/>
      <c r="PTX226" s="19"/>
      <c r="PTY226" s="28"/>
      <c r="PTZ226" s="32"/>
      <c r="PUA226" s="20"/>
      <c r="PUB226" s="18"/>
      <c r="PUC226" s="19"/>
      <c r="PUD226" s="28"/>
      <c r="PUE226" s="32"/>
      <c r="PUF226" s="20"/>
      <c r="PUG226" s="18"/>
      <c r="PUH226" s="19"/>
      <c r="PUI226" s="28"/>
      <c r="PUJ226" s="32"/>
      <c r="PUK226" s="20"/>
      <c r="PUL226" s="18"/>
      <c r="PUM226" s="19"/>
      <c r="PUN226" s="28"/>
      <c r="PUO226" s="32"/>
      <c r="PUP226" s="20"/>
      <c r="PUQ226" s="18"/>
      <c r="PUR226" s="19"/>
      <c r="PUS226" s="28"/>
      <c r="PUT226" s="32"/>
      <c r="PUU226" s="20"/>
      <c r="PUV226" s="18"/>
      <c r="PUW226" s="19"/>
      <c r="PUX226" s="28"/>
      <c r="PUY226" s="32"/>
      <c r="PUZ226" s="20"/>
      <c r="PVA226" s="18"/>
      <c r="PVB226" s="19"/>
      <c r="PVC226" s="28"/>
      <c r="PVD226" s="32"/>
      <c r="PVE226" s="20"/>
      <c r="PVF226" s="18"/>
      <c r="PVG226" s="19"/>
      <c r="PVH226" s="28"/>
      <c r="PVI226" s="32"/>
      <c r="PVJ226" s="20"/>
      <c r="PVK226" s="18"/>
      <c r="PVL226" s="19"/>
      <c r="PVM226" s="28"/>
      <c r="PVN226" s="32"/>
      <c r="PVO226" s="20"/>
      <c r="PVP226" s="18"/>
      <c r="PVQ226" s="19"/>
      <c r="PVR226" s="28"/>
      <c r="PVS226" s="32"/>
      <c r="PVT226" s="20"/>
      <c r="PVU226" s="18"/>
      <c r="PVV226" s="19"/>
      <c r="PVW226" s="28"/>
      <c r="PVX226" s="32"/>
      <c r="PVY226" s="20"/>
      <c r="PVZ226" s="18"/>
      <c r="PWA226" s="19"/>
      <c r="PWB226" s="28"/>
      <c r="PWC226" s="32"/>
      <c r="PWD226" s="20"/>
      <c r="PWE226" s="18"/>
      <c r="PWF226" s="19"/>
      <c r="PWG226" s="28"/>
      <c r="PWH226" s="32"/>
      <c r="PWI226" s="20"/>
      <c r="PWJ226" s="18"/>
      <c r="PWK226" s="19"/>
      <c r="PWL226" s="28"/>
      <c r="PWM226" s="32"/>
      <c r="PWN226" s="20"/>
      <c r="PWO226" s="18"/>
      <c r="PWP226" s="19"/>
      <c r="PWQ226" s="28"/>
      <c r="PWR226" s="32"/>
      <c r="PWS226" s="20"/>
      <c r="PWT226" s="18"/>
      <c r="PWU226" s="19"/>
      <c r="PWV226" s="28"/>
      <c r="PWW226" s="32"/>
      <c r="PWX226" s="20"/>
      <c r="PWY226" s="18"/>
      <c r="PWZ226" s="19"/>
      <c r="PXA226" s="28"/>
      <c r="PXB226" s="32"/>
      <c r="PXC226" s="20"/>
      <c r="PXD226" s="18"/>
      <c r="PXE226" s="19"/>
      <c r="PXF226" s="28"/>
      <c r="PXG226" s="32"/>
      <c r="PXH226" s="20"/>
      <c r="PXI226" s="18"/>
      <c r="PXJ226" s="19"/>
      <c r="PXK226" s="28"/>
      <c r="PXL226" s="32"/>
      <c r="PXM226" s="20"/>
      <c r="PXN226" s="18"/>
      <c r="PXO226" s="19"/>
      <c r="PXP226" s="28"/>
      <c r="PXQ226" s="32"/>
      <c r="PXR226" s="20"/>
      <c r="PXS226" s="18"/>
      <c r="PXT226" s="19"/>
      <c r="PXU226" s="28"/>
      <c r="PXV226" s="32"/>
      <c r="PXW226" s="20"/>
      <c r="PXX226" s="18"/>
      <c r="PXY226" s="19"/>
      <c r="PXZ226" s="28"/>
      <c r="PYA226" s="32"/>
      <c r="PYB226" s="20"/>
      <c r="PYC226" s="18"/>
      <c r="PYD226" s="19"/>
      <c r="PYE226" s="28"/>
      <c r="PYF226" s="32"/>
      <c r="PYG226" s="20"/>
      <c r="PYH226" s="18"/>
      <c r="PYI226" s="19"/>
      <c r="PYJ226" s="28"/>
      <c r="PYK226" s="32"/>
      <c r="PYL226" s="20"/>
      <c r="PYM226" s="18"/>
      <c r="PYN226" s="19"/>
      <c r="PYO226" s="28"/>
      <c r="PYP226" s="32"/>
      <c r="PYQ226" s="20"/>
      <c r="PYR226" s="18"/>
      <c r="PYS226" s="19"/>
      <c r="PYT226" s="28"/>
      <c r="PYU226" s="32"/>
      <c r="PYV226" s="20"/>
      <c r="PYW226" s="18"/>
      <c r="PYX226" s="19"/>
      <c r="PYY226" s="28"/>
      <c r="PYZ226" s="32"/>
      <c r="PZA226" s="20"/>
      <c r="PZB226" s="18"/>
      <c r="PZC226" s="19"/>
      <c r="PZD226" s="28"/>
      <c r="PZE226" s="32"/>
      <c r="PZF226" s="20"/>
      <c r="PZG226" s="18"/>
      <c r="PZH226" s="19"/>
      <c r="PZI226" s="28"/>
      <c r="PZJ226" s="32"/>
      <c r="PZK226" s="20"/>
      <c r="PZL226" s="18"/>
      <c r="PZM226" s="19"/>
      <c r="PZN226" s="28"/>
      <c r="PZO226" s="32"/>
      <c r="PZP226" s="20"/>
      <c r="PZQ226" s="18"/>
      <c r="PZR226" s="19"/>
      <c r="PZS226" s="28"/>
      <c r="PZT226" s="32"/>
      <c r="PZU226" s="20"/>
      <c r="PZV226" s="18"/>
      <c r="PZW226" s="19"/>
      <c r="PZX226" s="28"/>
      <c r="PZY226" s="32"/>
      <c r="PZZ226" s="20"/>
      <c r="QAA226" s="18"/>
      <c r="QAB226" s="19"/>
      <c r="QAC226" s="28"/>
      <c r="QAD226" s="32"/>
      <c r="QAE226" s="20"/>
      <c r="QAF226" s="18"/>
      <c r="QAG226" s="19"/>
      <c r="QAH226" s="28"/>
      <c r="QAI226" s="32"/>
      <c r="QAJ226" s="20"/>
      <c r="QAK226" s="18"/>
      <c r="QAL226" s="19"/>
      <c r="QAM226" s="28"/>
      <c r="QAN226" s="32"/>
      <c r="QAO226" s="20"/>
      <c r="QAP226" s="18"/>
      <c r="QAQ226" s="19"/>
      <c r="QAR226" s="28"/>
      <c r="QAS226" s="32"/>
      <c r="QAT226" s="20"/>
      <c r="QAU226" s="18"/>
      <c r="QAV226" s="19"/>
      <c r="QAW226" s="28"/>
      <c r="QAX226" s="32"/>
      <c r="QAY226" s="20"/>
      <c r="QAZ226" s="18"/>
      <c r="QBA226" s="19"/>
      <c r="QBB226" s="28"/>
      <c r="QBC226" s="32"/>
      <c r="QBD226" s="20"/>
      <c r="QBE226" s="18"/>
      <c r="QBF226" s="19"/>
      <c r="QBG226" s="28"/>
      <c r="QBH226" s="32"/>
      <c r="QBI226" s="20"/>
      <c r="QBJ226" s="18"/>
      <c r="QBK226" s="19"/>
      <c r="QBL226" s="28"/>
      <c r="QBM226" s="32"/>
      <c r="QBN226" s="20"/>
      <c r="QBO226" s="18"/>
      <c r="QBP226" s="19"/>
      <c r="QBQ226" s="28"/>
      <c r="QBR226" s="32"/>
      <c r="QBS226" s="20"/>
      <c r="QBT226" s="18"/>
      <c r="QBU226" s="19"/>
      <c r="QBV226" s="28"/>
      <c r="QBW226" s="32"/>
      <c r="QBX226" s="20"/>
      <c r="QBY226" s="18"/>
      <c r="QBZ226" s="19"/>
      <c r="QCA226" s="28"/>
      <c r="QCB226" s="32"/>
      <c r="QCC226" s="20"/>
      <c r="QCD226" s="18"/>
      <c r="QCE226" s="19"/>
      <c r="QCF226" s="28"/>
      <c r="QCG226" s="32"/>
      <c r="QCH226" s="20"/>
      <c r="QCI226" s="18"/>
      <c r="QCJ226" s="19"/>
      <c r="QCK226" s="28"/>
      <c r="QCL226" s="32"/>
      <c r="QCM226" s="20"/>
      <c r="QCN226" s="18"/>
      <c r="QCO226" s="19"/>
      <c r="QCP226" s="28"/>
      <c r="QCQ226" s="32"/>
      <c r="QCR226" s="20"/>
      <c r="QCS226" s="18"/>
      <c r="QCT226" s="19"/>
      <c r="QCU226" s="28"/>
      <c r="QCV226" s="32"/>
      <c r="QCW226" s="20"/>
      <c r="QCX226" s="18"/>
      <c r="QCY226" s="19"/>
      <c r="QCZ226" s="28"/>
      <c r="QDA226" s="32"/>
      <c r="QDB226" s="20"/>
      <c r="QDC226" s="18"/>
      <c r="QDD226" s="19"/>
      <c r="QDE226" s="28"/>
      <c r="QDF226" s="32"/>
      <c r="QDG226" s="20"/>
      <c r="QDH226" s="18"/>
      <c r="QDI226" s="19"/>
      <c r="QDJ226" s="28"/>
      <c r="QDK226" s="32"/>
      <c r="QDL226" s="20"/>
      <c r="QDM226" s="18"/>
      <c r="QDN226" s="19"/>
      <c r="QDO226" s="28"/>
      <c r="QDP226" s="32"/>
      <c r="QDQ226" s="20"/>
      <c r="QDR226" s="18"/>
      <c r="QDS226" s="19"/>
      <c r="QDT226" s="28"/>
      <c r="QDU226" s="32"/>
      <c r="QDV226" s="20"/>
      <c r="QDW226" s="18"/>
      <c r="QDX226" s="19"/>
      <c r="QDY226" s="28"/>
      <c r="QDZ226" s="32"/>
      <c r="QEA226" s="20"/>
      <c r="QEB226" s="18"/>
      <c r="QEC226" s="19"/>
      <c r="QED226" s="28"/>
      <c r="QEE226" s="32"/>
      <c r="QEF226" s="20"/>
      <c r="QEG226" s="18"/>
      <c r="QEH226" s="19"/>
      <c r="QEI226" s="28"/>
      <c r="QEJ226" s="32"/>
      <c r="QEK226" s="20"/>
      <c r="QEL226" s="18"/>
      <c r="QEM226" s="19"/>
      <c r="QEN226" s="28"/>
      <c r="QEO226" s="32"/>
      <c r="QEP226" s="20"/>
      <c r="QEQ226" s="18"/>
      <c r="QER226" s="19"/>
      <c r="QES226" s="28"/>
      <c r="QET226" s="32"/>
      <c r="QEU226" s="20"/>
      <c r="QEV226" s="18"/>
      <c r="QEW226" s="19"/>
      <c r="QEX226" s="28"/>
      <c r="QEY226" s="32"/>
      <c r="QEZ226" s="20"/>
      <c r="QFA226" s="18"/>
      <c r="QFB226" s="19"/>
      <c r="QFC226" s="28"/>
      <c r="QFD226" s="32"/>
      <c r="QFE226" s="20"/>
      <c r="QFF226" s="18"/>
      <c r="QFG226" s="19"/>
      <c r="QFH226" s="28"/>
      <c r="QFI226" s="32"/>
      <c r="QFJ226" s="20"/>
      <c r="QFK226" s="18"/>
      <c r="QFL226" s="19"/>
      <c r="QFM226" s="28"/>
      <c r="QFN226" s="32"/>
      <c r="QFO226" s="20"/>
      <c r="QFP226" s="18"/>
      <c r="QFQ226" s="19"/>
      <c r="QFR226" s="28"/>
      <c r="QFS226" s="32"/>
      <c r="QFT226" s="20"/>
      <c r="QFU226" s="18"/>
      <c r="QFV226" s="19"/>
      <c r="QFW226" s="28"/>
      <c r="QFX226" s="32"/>
      <c r="QFY226" s="20"/>
      <c r="QFZ226" s="18"/>
      <c r="QGA226" s="19"/>
      <c r="QGB226" s="28"/>
      <c r="QGC226" s="32"/>
      <c r="QGD226" s="20"/>
      <c r="QGE226" s="18"/>
      <c r="QGF226" s="19"/>
      <c r="QGG226" s="28"/>
      <c r="QGH226" s="32"/>
      <c r="QGI226" s="20"/>
      <c r="QGJ226" s="18"/>
      <c r="QGK226" s="19"/>
      <c r="QGL226" s="28"/>
      <c r="QGM226" s="32"/>
      <c r="QGN226" s="20"/>
      <c r="QGO226" s="18"/>
      <c r="QGP226" s="19"/>
      <c r="QGQ226" s="28"/>
      <c r="QGR226" s="32"/>
      <c r="QGS226" s="20"/>
      <c r="QGT226" s="18"/>
      <c r="QGU226" s="19"/>
      <c r="QGV226" s="28"/>
      <c r="QGW226" s="32"/>
      <c r="QGX226" s="20"/>
      <c r="QGY226" s="18"/>
      <c r="QGZ226" s="19"/>
      <c r="QHA226" s="28"/>
      <c r="QHB226" s="32"/>
      <c r="QHC226" s="20"/>
      <c r="QHD226" s="18"/>
      <c r="QHE226" s="19"/>
      <c r="QHF226" s="28"/>
      <c r="QHG226" s="32"/>
      <c r="QHH226" s="20"/>
      <c r="QHI226" s="18"/>
      <c r="QHJ226" s="19"/>
      <c r="QHK226" s="28"/>
      <c r="QHL226" s="32"/>
      <c r="QHM226" s="20"/>
      <c r="QHN226" s="18"/>
      <c r="QHO226" s="19"/>
      <c r="QHP226" s="28"/>
      <c r="QHQ226" s="32"/>
      <c r="QHR226" s="20"/>
      <c r="QHS226" s="18"/>
      <c r="QHT226" s="19"/>
      <c r="QHU226" s="28"/>
      <c r="QHV226" s="32"/>
      <c r="QHW226" s="20"/>
      <c r="QHX226" s="18"/>
      <c r="QHY226" s="19"/>
      <c r="QHZ226" s="28"/>
      <c r="QIA226" s="32"/>
      <c r="QIB226" s="20"/>
      <c r="QIC226" s="18"/>
      <c r="QID226" s="19"/>
      <c r="QIE226" s="28"/>
      <c r="QIF226" s="32"/>
      <c r="QIG226" s="20"/>
      <c r="QIH226" s="18"/>
      <c r="QII226" s="19"/>
      <c r="QIJ226" s="28"/>
      <c r="QIK226" s="32"/>
      <c r="QIL226" s="20"/>
      <c r="QIM226" s="18"/>
      <c r="QIN226" s="19"/>
      <c r="QIO226" s="28"/>
      <c r="QIP226" s="32"/>
      <c r="QIQ226" s="20"/>
      <c r="QIR226" s="18"/>
      <c r="QIS226" s="19"/>
      <c r="QIT226" s="28"/>
      <c r="QIU226" s="32"/>
      <c r="QIV226" s="20"/>
      <c r="QIW226" s="18"/>
      <c r="QIX226" s="19"/>
      <c r="QIY226" s="28"/>
      <c r="QIZ226" s="32"/>
      <c r="QJA226" s="20"/>
      <c r="QJB226" s="18"/>
      <c r="QJC226" s="19"/>
      <c r="QJD226" s="28"/>
      <c r="QJE226" s="32"/>
      <c r="QJF226" s="20"/>
      <c r="QJG226" s="18"/>
      <c r="QJH226" s="19"/>
      <c r="QJI226" s="28"/>
      <c r="QJJ226" s="32"/>
      <c r="QJK226" s="20"/>
      <c r="QJL226" s="18"/>
      <c r="QJM226" s="19"/>
      <c r="QJN226" s="28"/>
      <c r="QJO226" s="32"/>
      <c r="QJP226" s="20"/>
      <c r="QJQ226" s="18"/>
      <c r="QJR226" s="19"/>
      <c r="QJS226" s="28"/>
      <c r="QJT226" s="32"/>
      <c r="QJU226" s="20"/>
      <c r="QJV226" s="18"/>
      <c r="QJW226" s="19"/>
      <c r="QJX226" s="28"/>
      <c r="QJY226" s="32"/>
      <c r="QJZ226" s="20"/>
      <c r="QKA226" s="18"/>
      <c r="QKB226" s="19"/>
      <c r="QKC226" s="28"/>
      <c r="QKD226" s="32"/>
      <c r="QKE226" s="20"/>
      <c r="QKF226" s="18"/>
      <c r="QKG226" s="19"/>
      <c r="QKH226" s="28"/>
      <c r="QKI226" s="32"/>
      <c r="QKJ226" s="20"/>
      <c r="QKK226" s="18"/>
      <c r="QKL226" s="19"/>
      <c r="QKM226" s="28"/>
      <c r="QKN226" s="32"/>
      <c r="QKO226" s="20"/>
      <c r="QKP226" s="18"/>
      <c r="QKQ226" s="19"/>
      <c r="QKR226" s="28"/>
      <c r="QKS226" s="32"/>
      <c r="QKT226" s="20"/>
      <c r="QKU226" s="18"/>
      <c r="QKV226" s="19"/>
      <c r="QKW226" s="28"/>
      <c r="QKX226" s="32"/>
      <c r="QKY226" s="20"/>
      <c r="QKZ226" s="18"/>
      <c r="QLA226" s="19"/>
      <c r="QLB226" s="28"/>
      <c r="QLC226" s="32"/>
      <c r="QLD226" s="20"/>
      <c r="QLE226" s="18"/>
      <c r="QLF226" s="19"/>
      <c r="QLG226" s="28"/>
      <c r="QLH226" s="32"/>
      <c r="QLI226" s="20"/>
      <c r="QLJ226" s="18"/>
      <c r="QLK226" s="19"/>
      <c r="QLL226" s="28"/>
      <c r="QLM226" s="32"/>
      <c r="QLN226" s="20"/>
      <c r="QLO226" s="18"/>
      <c r="QLP226" s="19"/>
      <c r="QLQ226" s="28"/>
      <c r="QLR226" s="32"/>
      <c r="QLS226" s="20"/>
      <c r="QLT226" s="18"/>
      <c r="QLU226" s="19"/>
      <c r="QLV226" s="28"/>
      <c r="QLW226" s="32"/>
      <c r="QLX226" s="20"/>
      <c r="QLY226" s="18"/>
      <c r="QLZ226" s="19"/>
      <c r="QMA226" s="28"/>
      <c r="QMB226" s="32"/>
      <c r="QMC226" s="20"/>
      <c r="QMD226" s="18"/>
      <c r="QME226" s="19"/>
      <c r="QMF226" s="28"/>
      <c r="QMG226" s="32"/>
      <c r="QMH226" s="20"/>
      <c r="QMI226" s="18"/>
      <c r="QMJ226" s="19"/>
      <c r="QMK226" s="28"/>
      <c r="QML226" s="32"/>
      <c r="QMM226" s="20"/>
      <c r="QMN226" s="18"/>
      <c r="QMO226" s="19"/>
      <c r="QMP226" s="28"/>
      <c r="QMQ226" s="32"/>
      <c r="QMR226" s="20"/>
      <c r="QMS226" s="18"/>
      <c r="QMT226" s="19"/>
      <c r="QMU226" s="28"/>
      <c r="QMV226" s="32"/>
      <c r="QMW226" s="20"/>
      <c r="QMX226" s="18"/>
      <c r="QMY226" s="19"/>
      <c r="QMZ226" s="28"/>
      <c r="QNA226" s="32"/>
      <c r="QNB226" s="20"/>
      <c r="QNC226" s="18"/>
      <c r="QND226" s="19"/>
      <c r="QNE226" s="28"/>
      <c r="QNF226" s="32"/>
      <c r="QNG226" s="20"/>
      <c r="QNH226" s="18"/>
      <c r="QNI226" s="19"/>
      <c r="QNJ226" s="28"/>
      <c r="QNK226" s="32"/>
      <c r="QNL226" s="20"/>
      <c r="QNM226" s="18"/>
      <c r="QNN226" s="19"/>
      <c r="QNO226" s="28"/>
      <c r="QNP226" s="32"/>
      <c r="QNQ226" s="20"/>
      <c r="QNR226" s="18"/>
      <c r="QNS226" s="19"/>
      <c r="QNT226" s="28"/>
      <c r="QNU226" s="32"/>
      <c r="QNV226" s="20"/>
      <c r="QNW226" s="18"/>
      <c r="QNX226" s="19"/>
      <c r="QNY226" s="28"/>
      <c r="QNZ226" s="32"/>
      <c r="QOA226" s="20"/>
      <c r="QOB226" s="18"/>
      <c r="QOC226" s="19"/>
      <c r="QOD226" s="28"/>
      <c r="QOE226" s="32"/>
      <c r="QOF226" s="20"/>
      <c r="QOG226" s="18"/>
      <c r="QOH226" s="19"/>
      <c r="QOI226" s="28"/>
      <c r="QOJ226" s="32"/>
      <c r="QOK226" s="20"/>
      <c r="QOL226" s="18"/>
      <c r="QOM226" s="19"/>
      <c r="QON226" s="28"/>
      <c r="QOO226" s="32"/>
      <c r="QOP226" s="20"/>
      <c r="QOQ226" s="18"/>
      <c r="QOR226" s="19"/>
      <c r="QOS226" s="28"/>
      <c r="QOT226" s="32"/>
      <c r="QOU226" s="20"/>
      <c r="QOV226" s="18"/>
      <c r="QOW226" s="19"/>
      <c r="QOX226" s="28"/>
      <c r="QOY226" s="32"/>
      <c r="QOZ226" s="20"/>
      <c r="QPA226" s="18"/>
      <c r="QPB226" s="19"/>
      <c r="QPC226" s="28"/>
      <c r="QPD226" s="32"/>
      <c r="QPE226" s="20"/>
      <c r="QPF226" s="18"/>
      <c r="QPG226" s="19"/>
      <c r="QPH226" s="28"/>
      <c r="QPI226" s="32"/>
      <c r="QPJ226" s="20"/>
      <c r="QPK226" s="18"/>
      <c r="QPL226" s="19"/>
      <c r="QPM226" s="28"/>
      <c r="QPN226" s="32"/>
      <c r="QPO226" s="20"/>
      <c r="QPP226" s="18"/>
      <c r="QPQ226" s="19"/>
      <c r="QPR226" s="28"/>
      <c r="QPS226" s="32"/>
      <c r="QPT226" s="20"/>
      <c r="QPU226" s="18"/>
      <c r="QPV226" s="19"/>
      <c r="QPW226" s="28"/>
      <c r="QPX226" s="32"/>
      <c r="QPY226" s="20"/>
      <c r="QPZ226" s="18"/>
      <c r="QQA226" s="19"/>
      <c r="QQB226" s="28"/>
      <c r="QQC226" s="32"/>
      <c r="QQD226" s="20"/>
      <c r="QQE226" s="18"/>
      <c r="QQF226" s="19"/>
      <c r="QQG226" s="28"/>
      <c r="QQH226" s="32"/>
      <c r="QQI226" s="20"/>
      <c r="QQJ226" s="18"/>
      <c r="QQK226" s="19"/>
      <c r="QQL226" s="28"/>
      <c r="QQM226" s="32"/>
      <c r="QQN226" s="20"/>
      <c r="QQO226" s="18"/>
      <c r="QQP226" s="19"/>
      <c r="QQQ226" s="28"/>
      <c r="QQR226" s="32"/>
      <c r="QQS226" s="20"/>
      <c r="QQT226" s="18"/>
      <c r="QQU226" s="19"/>
      <c r="QQV226" s="28"/>
      <c r="QQW226" s="32"/>
      <c r="QQX226" s="20"/>
      <c r="QQY226" s="18"/>
      <c r="QQZ226" s="19"/>
      <c r="QRA226" s="28"/>
      <c r="QRB226" s="32"/>
      <c r="QRC226" s="20"/>
      <c r="QRD226" s="18"/>
      <c r="QRE226" s="19"/>
      <c r="QRF226" s="28"/>
      <c r="QRG226" s="32"/>
      <c r="QRH226" s="20"/>
      <c r="QRI226" s="18"/>
      <c r="QRJ226" s="19"/>
      <c r="QRK226" s="28"/>
      <c r="QRL226" s="32"/>
      <c r="QRM226" s="20"/>
      <c r="QRN226" s="18"/>
      <c r="QRO226" s="19"/>
      <c r="QRP226" s="28"/>
      <c r="QRQ226" s="32"/>
      <c r="QRR226" s="20"/>
      <c r="QRS226" s="18"/>
      <c r="QRT226" s="19"/>
      <c r="QRU226" s="28"/>
      <c r="QRV226" s="32"/>
      <c r="QRW226" s="20"/>
      <c r="QRX226" s="18"/>
      <c r="QRY226" s="19"/>
      <c r="QRZ226" s="28"/>
      <c r="QSA226" s="32"/>
      <c r="QSB226" s="20"/>
      <c r="QSC226" s="18"/>
      <c r="QSD226" s="19"/>
      <c r="QSE226" s="28"/>
      <c r="QSF226" s="32"/>
      <c r="QSG226" s="20"/>
      <c r="QSH226" s="18"/>
      <c r="QSI226" s="19"/>
      <c r="QSJ226" s="28"/>
      <c r="QSK226" s="32"/>
      <c r="QSL226" s="20"/>
      <c r="QSM226" s="18"/>
      <c r="QSN226" s="19"/>
      <c r="QSO226" s="28"/>
      <c r="QSP226" s="32"/>
      <c r="QSQ226" s="20"/>
      <c r="QSR226" s="18"/>
      <c r="QSS226" s="19"/>
      <c r="QST226" s="28"/>
      <c r="QSU226" s="32"/>
      <c r="QSV226" s="20"/>
      <c r="QSW226" s="18"/>
      <c r="QSX226" s="19"/>
      <c r="QSY226" s="28"/>
      <c r="QSZ226" s="32"/>
      <c r="QTA226" s="20"/>
      <c r="QTB226" s="18"/>
      <c r="QTC226" s="19"/>
      <c r="QTD226" s="28"/>
      <c r="QTE226" s="32"/>
      <c r="QTF226" s="20"/>
      <c r="QTG226" s="18"/>
      <c r="QTH226" s="19"/>
      <c r="QTI226" s="28"/>
      <c r="QTJ226" s="32"/>
      <c r="QTK226" s="20"/>
      <c r="QTL226" s="18"/>
      <c r="QTM226" s="19"/>
      <c r="QTN226" s="28"/>
      <c r="QTO226" s="32"/>
      <c r="QTP226" s="20"/>
      <c r="QTQ226" s="18"/>
      <c r="QTR226" s="19"/>
      <c r="QTS226" s="28"/>
      <c r="QTT226" s="32"/>
      <c r="QTU226" s="20"/>
      <c r="QTV226" s="18"/>
      <c r="QTW226" s="19"/>
      <c r="QTX226" s="28"/>
      <c r="QTY226" s="32"/>
      <c r="QTZ226" s="20"/>
      <c r="QUA226" s="18"/>
      <c r="QUB226" s="19"/>
      <c r="QUC226" s="28"/>
      <c r="QUD226" s="32"/>
      <c r="QUE226" s="20"/>
      <c r="QUF226" s="18"/>
      <c r="QUG226" s="19"/>
      <c r="QUH226" s="28"/>
      <c r="QUI226" s="32"/>
      <c r="QUJ226" s="20"/>
      <c r="QUK226" s="18"/>
      <c r="QUL226" s="19"/>
      <c r="QUM226" s="28"/>
      <c r="QUN226" s="32"/>
      <c r="QUO226" s="20"/>
      <c r="QUP226" s="18"/>
      <c r="QUQ226" s="19"/>
      <c r="QUR226" s="28"/>
      <c r="QUS226" s="32"/>
      <c r="QUT226" s="20"/>
      <c r="QUU226" s="18"/>
      <c r="QUV226" s="19"/>
      <c r="QUW226" s="28"/>
      <c r="QUX226" s="32"/>
      <c r="QUY226" s="20"/>
      <c r="QUZ226" s="18"/>
      <c r="QVA226" s="19"/>
      <c r="QVB226" s="28"/>
      <c r="QVC226" s="32"/>
      <c r="QVD226" s="20"/>
      <c r="QVE226" s="18"/>
      <c r="QVF226" s="19"/>
      <c r="QVG226" s="28"/>
      <c r="QVH226" s="32"/>
      <c r="QVI226" s="20"/>
      <c r="QVJ226" s="18"/>
      <c r="QVK226" s="19"/>
      <c r="QVL226" s="28"/>
      <c r="QVM226" s="32"/>
      <c r="QVN226" s="20"/>
      <c r="QVO226" s="18"/>
      <c r="QVP226" s="19"/>
      <c r="QVQ226" s="28"/>
      <c r="QVR226" s="32"/>
      <c r="QVS226" s="20"/>
      <c r="QVT226" s="18"/>
      <c r="QVU226" s="19"/>
      <c r="QVV226" s="28"/>
      <c r="QVW226" s="32"/>
      <c r="QVX226" s="20"/>
      <c r="QVY226" s="18"/>
      <c r="QVZ226" s="19"/>
      <c r="QWA226" s="28"/>
      <c r="QWB226" s="32"/>
      <c r="QWC226" s="20"/>
      <c r="QWD226" s="18"/>
      <c r="QWE226" s="19"/>
      <c r="QWF226" s="28"/>
      <c r="QWG226" s="32"/>
      <c r="QWH226" s="20"/>
      <c r="QWI226" s="18"/>
      <c r="QWJ226" s="19"/>
      <c r="QWK226" s="28"/>
      <c r="QWL226" s="32"/>
      <c r="QWM226" s="20"/>
      <c r="QWN226" s="18"/>
      <c r="QWO226" s="19"/>
      <c r="QWP226" s="28"/>
      <c r="QWQ226" s="32"/>
      <c r="QWR226" s="20"/>
      <c r="QWS226" s="18"/>
      <c r="QWT226" s="19"/>
      <c r="QWU226" s="28"/>
      <c r="QWV226" s="32"/>
      <c r="QWW226" s="20"/>
      <c r="QWX226" s="18"/>
      <c r="QWY226" s="19"/>
      <c r="QWZ226" s="28"/>
      <c r="QXA226" s="32"/>
      <c r="QXB226" s="20"/>
      <c r="QXC226" s="18"/>
      <c r="QXD226" s="19"/>
      <c r="QXE226" s="28"/>
      <c r="QXF226" s="32"/>
      <c r="QXG226" s="20"/>
      <c r="QXH226" s="18"/>
      <c r="QXI226" s="19"/>
      <c r="QXJ226" s="28"/>
      <c r="QXK226" s="32"/>
      <c r="QXL226" s="20"/>
      <c r="QXM226" s="18"/>
      <c r="QXN226" s="19"/>
      <c r="QXO226" s="28"/>
      <c r="QXP226" s="32"/>
      <c r="QXQ226" s="20"/>
      <c r="QXR226" s="18"/>
      <c r="QXS226" s="19"/>
      <c r="QXT226" s="28"/>
      <c r="QXU226" s="32"/>
      <c r="QXV226" s="20"/>
      <c r="QXW226" s="18"/>
      <c r="QXX226" s="19"/>
      <c r="QXY226" s="28"/>
      <c r="QXZ226" s="32"/>
      <c r="QYA226" s="20"/>
      <c r="QYB226" s="18"/>
      <c r="QYC226" s="19"/>
      <c r="QYD226" s="28"/>
      <c r="QYE226" s="32"/>
      <c r="QYF226" s="20"/>
      <c r="QYG226" s="18"/>
      <c r="QYH226" s="19"/>
      <c r="QYI226" s="28"/>
      <c r="QYJ226" s="32"/>
      <c r="QYK226" s="20"/>
      <c r="QYL226" s="18"/>
      <c r="QYM226" s="19"/>
      <c r="QYN226" s="28"/>
      <c r="QYO226" s="32"/>
      <c r="QYP226" s="20"/>
      <c r="QYQ226" s="18"/>
      <c r="QYR226" s="19"/>
      <c r="QYS226" s="28"/>
      <c r="QYT226" s="32"/>
      <c r="QYU226" s="20"/>
      <c r="QYV226" s="18"/>
      <c r="QYW226" s="19"/>
      <c r="QYX226" s="28"/>
      <c r="QYY226" s="32"/>
      <c r="QYZ226" s="20"/>
      <c r="QZA226" s="18"/>
      <c r="QZB226" s="19"/>
      <c r="QZC226" s="28"/>
      <c r="QZD226" s="32"/>
      <c r="QZE226" s="20"/>
      <c r="QZF226" s="18"/>
      <c r="QZG226" s="19"/>
      <c r="QZH226" s="28"/>
      <c r="QZI226" s="32"/>
      <c r="QZJ226" s="20"/>
      <c r="QZK226" s="18"/>
      <c r="QZL226" s="19"/>
      <c r="QZM226" s="28"/>
      <c r="QZN226" s="32"/>
      <c r="QZO226" s="20"/>
      <c r="QZP226" s="18"/>
      <c r="QZQ226" s="19"/>
      <c r="QZR226" s="28"/>
      <c r="QZS226" s="32"/>
      <c r="QZT226" s="20"/>
      <c r="QZU226" s="18"/>
      <c r="QZV226" s="19"/>
      <c r="QZW226" s="28"/>
      <c r="QZX226" s="32"/>
      <c r="QZY226" s="20"/>
      <c r="QZZ226" s="18"/>
      <c r="RAA226" s="19"/>
      <c r="RAB226" s="28"/>
      <c r="RAC226" s="32"/>
      <c r="RAD226" s="20"/>
      <c r="RAE226" s="18"/>
      <c r="RAF226" s="19"/>
      <c r="RAG226" s="28"/>
      <c r="RAH226" s="32"/>
      <c r="RAI226" s="20"/>
      <c r="RAJ226" s="18"/>
      <c r="RAK226" s="19"/>
      <c r="RAL226" s="28"/>
      <c r="RAM226" s="32"/>
      <c r="RAN226" s="20"/>
      <c r="RAO226" s="18"/>
      <c r="RAP226" s="19"/>
      <c r="RAQ226" s="28"/>
      <c r="RAR226" s="32"/>
      <c r="RAS226" s="20"/>
      <c r="RAT226" s="18"/>
      <c r="RAU226" s="19"/>
      <c r="RAV226" s="28"/>
      <c r="RAW226" s="32"/>
      <c r="RAX226" s="20"/>
      <c r="RAY226" s="18"/>
      <c r="RAZ226" s="19"/>
      <c r="RBA226" s="28"/>
      <c r="RBB226" s="32"/>
      <c r="RBC226" s="20"/>
      <c r="RBD226" s="18"/>
      <c r="RBE226" s="19"/>
      <c r="RBF226" s="28"/>
      <c r="RBG226" s="32"/>
      <c r="RBH226" s="20"/>
      <c r="RBI226" s="18"/>
      <c r="RBJ226" s="19"/>
      <c r="RBK226" s="28"/>
      <c r="RBL226" s="32"/>
      <c r="RBM226" s="20"/>
      <c r="RBN226" s="18"/>
      <c r="RBO226" s="19"/>
      <c r="RBP226" s="28"/>
      <c r="RBQ226" s="32"/>
      <c r="RBR226" s="20"/>
      <c r="RBS226" s="18"/>
      <c r="RBT226" s="19"/>
      <c r="RBU226" s="28"/>
      <c r="RBV226" s="32"/>
      <c r="RBW226" s="20"/>
      <c r="RBX226" s="18"/>
      <c r="RBY226" s="19"/>
      <c r="RBZ226" s="28"/>
      <c r="RCA226" s="32"/>
      <c r="RCB226" s="20"/>
      <c r="RCC226" s="18"/>
      <c r="RCD226" s="19"/>
      <c r="RCE226" s="28"/>
      <c r="RCF226" s="32"/>
      <c r="RCG226" s="20"/>
      <c r="RCH226" s="18"/>
      <c r="RCI226" s="19"/>
      <c r="RCJ226" s="28"/>
      <c r="RCK226" s="32"/>
      <c r="RCL226" s="20"/>
      <c r="RCM226" s="18"/>
      <c r="RCN226" s="19"/>
      <c r="RCO226" s="28"/>
      <c r="RCP226" s="32"/>
      <c r="RCQ226" s="20"/>
      <c r="RCR226" s="18"/>
      <c r="RCS226" s="19"/>
      <c r="RCT226" s="28"/>
      <c r="RCU226" s="32"/>
      <c r="RCV226" s="20"/>
      <c r="RCW226" s="18"/>
      <c r="RCX226" s="19"/>
      <c r="RCY226" s="28"/>
      <c r="RCZ226" s="32"/>
      <c r="RDA226" s="20"/>
      <c r="RDB226" s="18"/>
      <c r="RDC226" s="19"/>
      <c r="RDD226" s="28"/>
      <c r="RDE226" s="32"/>
      <c r="RDF226" s="20"/>
      <c r="RDG226" s="18"/>
      <c r="RDH226" s="19"/>
      <c r="RDI226" s="28"/>
      <c r="RDJ226" s="32"/>
      <c r="RDK226" s="20"/>
      <c r="RDL226" s="18"/>
      <c r="RDM226" s="19"/>
      <c r="RDN226" s="28"/>
      <c r="RDO226" s="32"/>
      <c r="RDP226" s="20"/>
      <c r="RDQ226" s="18"/>
      <c r="RDR226" s="19"/>
      <c r="RDS226" s="28"/>
      <c r="RDT226" s="32"/>
      <c r="RDU226" s="20"/>
      <c r="RDV226" s="18"/>
      <c r="RDW226" s="19"/>
      <c r="RDX226" s="28"/>
      <c r="RDY226" s="32"/>
      <c r="RDZ226" s="20"/>
      <c r="REA226" s="18"/>
      <c r="REB226" s="19"/>
      <c r="REC226" s="28"/>
      <c r="RED226" s="32"/>
      <c r="REE226" s="20"/>
      <c r="REF226" s="18"/>
      <c r="REG226" s="19"/>
      <c r="REH226" s="28"/>
      <c r="REI226" s="32"/>
      <c r="REJ226" s="20"/>
      <c r="REK226" s="18"/>
      <c r="REL226" s="19"/>
      <c r="REM226" s="28"/>
      <c r="REN226" s="32"/>
      <c r="REO226" s="20"/>
      <c r="REP226" s="18"/>
      <c r="REQ226" s="19"/>
      <c r="RER226" s="28"/>
      <c r="RES226" s="32"/>
      <c r="RET226" s="20"/>
      <c r="REU226" s="18"/>
      <c r="REV226" s="19"/>
      <c r="REW226" s="28"/>
      <c r="REX226" s="32"/>
      <c r="REY226" s="20"/>
      <c r="REZ226" s="18"/>
      <c r="RFA226" s="19"/>
      <c r="RFB226" s="28"/>
      <c r="RFC226" s="32"/>
      <c r="RFD226" s="20"/>
      <c r="RFE226" s="18"/>
      <c r="RFF226" s="19"/>
      <c r="RFG226" s="28"/>
      <c r="RFH226" s="32"/>
      <c r="RFI226" s="20"/>
      <c r="RFJ226" s="18"/>
      <c r="RFK226" s="19"/>
      <c r="RFL226" s="28"/>
      <c r="RFM226" s="32"/>
      <c r="RFN226" s="20"/>
      <c r="RFO226" s="18"/>
      <c r="RFP226" s="19"/>
      <c r="RFQ226" s="28"/>
      <c r="RFR226" s="32"/>
      <c r="RFS226" s="20"/>
      <c r="RFT226" s="18"/>
      <c r="RFU226" s="19"/>
      <c r="RFV226" s="28"/>
      <c r="RFW226" s="32"/>
      <c r="RFX226" s="20"/>
      <c r="RFY226" s="18"/>
      <c r="RFZ226" s="19"/>
      <c r="RGA226" s="28"/>
      <c r="RGB226" s="32"/>
      <c r="RGC226" s="20"/>
      <c r="RGD226" s="18"/>
      <c r="RGE226" s="19"/>
      <c r="RGF226" s="28"/>
      <c r="RGG226" s="32"/>
      <c r="RGH226" s="20"/>
      <c r="RGI226" s="18"/>
      <c r="RGJ226" s="19"/>
      <c r="RGK226" s="28"/>
      <c r="RGL226" s="32"/>
      <c r="RGM226" s="20"/>
      <c r="RGN226" s="18"/>
      <c r="RGO226" s="19"/>
      <c r="RGP226" s="28"/>
      <c r="RGQ226" s="32"/>
      <c r="RGR226" s="20"/>
      <c r="RGS226" s="18"/>
      <c r="RGT226" s="19"/>
      <c r="RGU226" s="28"/>
      <c r="RGV226" s="32"/>
      <c r="RGW226" s="20"/>
      <c r="RGX226" s="18"/>
      <c r="RGY226" s="19"/>
      <c r="RGZ226" s="28"/>
      <c r="RHA226" s="32"/>
      <c r="RHB226" s="20"/>
      <c r="RHC226" s="18"/>
      <c r="RHD226" s="19"/>
      <c r="RHE226" s="28"/>
      <c r="RHF226" s="32"/>
      <c r="RHG226" s="20"/>
      <c r="RHH226" s="18"/>
      <c r="RHI226" s="19"/>
      <c r="RHJ226" s="28"/>
      <c r="RHK226" s="32"/>
      <c r="RHL226" s="20"/>
      <c r="RHM226" s="18"/>
      <c r="RHN226" s="19"/>
      <c r="RHO226" s="28"/>
      <c r="RHP226" s="32"/>
      <c r="RHQ226" s="20"/>
      <c r="RHR226" s="18"/>
      <c r="RHS226" s="19"/>
      <c r="RHT226" s="28"/>
      <c r="RHU226" s="32"/>
      <c r="RHV226" s="20"/>
      <c r="RHW226" s="18"/>
      <c r="RHX226" s="19"/>
      <c r="RHY226" s="28"/>
      <c r="RHZ226" s="32"/>
      <c r="RIA226" s="20"/>
      <c r="RIB226" s="18"/>
      <c r="RIC226" s="19"/>
      <c r="RID226" s="28"/>
      <c r="RIE226" s="32"/>
      <c r="RIF226" s="20"/>
      <c r="RIG226" s="18"/>
      <c r="RIH226" s="19"/>
      <c r="RII226" s="28"/>
      <c r="RIJ226" s="32"/>
      <c r="RIK226" s="20"/>
      <c r="RIL226" s="18"/>
      <c r="RIM226" s="19"/>
      <c r="RIN226" s="28"/>
      <c r="RIO226" s="32"/>
      <c r="RIP226" s="20"/>
      <c r="RIQ226" s="18"/>
      <c r="RIR226" s="19"/>
      <c r="RIS226" s="28"/>
      <c r="RIT226" s="32"/>
      <c r="RIU226" s="20"/>
      <c r="RIV226" s="18"/>
      <c r="RIW226" s="19"/>
      <c r="RIX226" s="28"/>
      <c r="RIY226" s="32"/>
      <c r="RIZ226" s="20"/>
      <c r="RJA226" s="18"/>
      <c r="RJB226" s="19"/>
      <c r="RJC226" s="28"/>
      <c r="RJD226" s="32"/>
      <c r="RJE226" s="20"/>
      <c r="RJF226" s="18"/>
      <c r="RJG226" s="19"/>
      <c r="RJH226" s="28"/>
      <c r="RJI226" s="32"/>
      <c r="RJJ226" s="20"/>
      <c r="RJK226" s="18"/>
      <c r="RJL226" s="19"/>
      <c r="RJM226" s="28"/>
      <c r="RJN226" s="32"/>
      <c r="RJO226" s="20"/>
      <c r="RJP226" s="18"/>
      <c r="RJQ226" s="19"/>
      <c r="RJR226" s="28"/>
      <c r="RJS226" s="32"/>
      <c r="RJT226" s="20"/>
      <c r="RJU226" s="18"/>
      <c r="RJV226" s="19"/>
      <c r="RJW226" s="28"/>
      <c r="RJX226" s="32"/>
      <c r="RJY226" s="20"/>
      <c r="RJZ226" s="18"/>
      <c r="RKA226" s="19"/>
      <c r="RKB226" s="28"/>
      <c r="RKC226" s="32"/>
      <c r="RKD226" s="20"/>
      <c r="RKE226" s="18"/>
      <c r="RKF226" s="19"/>
      <c r="RKG226" s="28"/>
      <c r="RKH226" s="32"/>
      <c r="RKI226" s="20"/>
      <c r="RKJ226" s="18"/>
      <c r="RKK226" s="19"/>
      <c r="RKL226" s="28"/>
      <c r="RKM226" s="32"/>
      <c r="RKN226" s="20"/>
      <c r="RKO226" s="18"/>
      <c r="RKP226" s="19"/>
      <c r="RKQ226" s="28"/>
      <c r="RKR226" s="32"/>
      <c r="RKS226" s="20"/>
      <c r="RKT226" s="18"/>
      <c r="RKU226" s="19"/>
      <c r="RKV226" s="28"/>
      <c r="RKW226" s="32"/>
      <c r="RKX226" s="20"/>
      <c r="RKY226" s="18"/>
      <c r="RKZ226" s="19"/>
      <c r="RLA226" s="28"/>
      <c r="RLB226" s="32"/>
      <c r="RLC226" s="20"/>
      <c r="RLD226" s="18"/>
      <c r="RLE226" s="19"/>
      <c r="RLF226" s="28"/>
      <c r="RLG226" s="32"/>
      <c r="RLH226" s="20"/>
      <c r="RLI226" s="18"/>
      <c r="RLJ226" s="19"/>
      <c r="RLK226" s="28"/>
      <c r="RLL226" s="32"/>
      <c r="RLM226" s="20"/>
      <c r="RLN226" s="18"/>
      <c r="RLO226" s="19"/>
      <c r="RLP226" s="28"/>
      <c r="RLQ226" s="32"/>
      <c r="RLR226" s="20"/>
      <c r="RLS226" s="18"/>
      <c r="RLT226" s="19"/>
      <c r="RLU226" s="28"/>
      <c r="RLV226" s="32"/>
      <c r="RLW226" s="20"/>
      <c r="RLX226" s="18"/>
      <c r="RLY226" s="19"/>
      <c r="RLZ226" s="28"/>
      <c r="RMA226" s="32"/>
      <c r="RMB226" s="20"/>
      <c r="RMC226" s="18"/>
      <c r="RMD226" s="19"/>
      <c r="RME226" s="28"/>
      <c r="RMF226" s="32"/>
      <c r="RMG226" s="20"/>
      <c r="RMH226" s="18"/>
      <c r="RMI226" s="19"/>
      <c r="RMJ226" s="28"/>
      <c r="RMK226" s="32"/>
      <c r="RML226" s="20"/>
      <c r="RMM226" s="18"/>
      <c r="RMN226" s="19"/>
      <c r="RMO226" s="28"/>
      <c r="RMP226" s="32"/>
      <c r="RMQ226" s="20"/>
      <c r="RMR226" s="18"/>
      <c r="RMS226" s="19"/>
      <c r="RMT226" s="28"/>
      <c r="RMU226" s="32"/>
      <c r="RMV226" s="20"/>
      <c r="RMW226" s="18"/>
      <c r="RMX226" s="19"/>
      <c r="RMY226" s="28"/>
      <c r="RMZ226" s="32"/>
      <c r="RNA226" s="20"/>
      <c r="RNB226" s="18"/>
      <c r="RNC226" s="19"/>
      <c r="RND226" s="28"/>
      <c r="RNE226" s="32"/>
      <c r="RNF226" s="20"/>
      <c r="RNG226" s="18"/>
      <c r="RNH226" s="19"/>
      <c r="RNI226" s="28"/>
      <c r="RNJ226" s="32"/>
      <c r="RNK226" s="20"/>
      <c r="RNL226" s="18"/>
      <c r="RNM226" s="19"/>
      <c r="RNN226" s="28"/>
      <c r="RNO226" s="32"/>
      <c r="RNP226" s="20"/>
      <c r="RNQ226" s="18"/>
      <c r="RNR226" s="19"/>
      <c r="RNS226" s="28"/>
      <c r="RNT226" s="32"/>
      <c r="RNU226" s="20"/>
      <c r="RNV226" s="18"/>
      <c r="RNW226" s="19"/>
      <c r="RNX226" s="28"/>
      <c r="RNY226" s="32"/>
      <c r="RNZ226" s="20"/>
      <c r="ROA226" s="18"/>
      <c r="ROB226" s="19"/>
      <c r="ROC226" s="28"/>
      <c r="ROD226" s="32"/>
      <c r="ROE226" s="20"/>
      <c r="ROF226" s="18"/>
      <c r="ROG226" s="19"/>
      <c r="ROH226" s="28"/>
      <c r="ROI226" s="32"/>
      <c r="ROJ226" s="20"/>
      <c r="ROK226" s="18"/>
      <c r="ROL226" s="19"/>
      <c r="ROM226" s="28"/>
      <c r="RON226" s="32"/>
      <c r="ROO226" s="20"/>
      <c r="ROP226" s="18"/>
      <c r="ROQ226" s="19"/>
      <c r="ROR226" s="28"/>
      <c r="ROS226" s="32"/>
      <c r="ROT226" s="20"/>
      <c r="ROU226" s="18"/>
      <c r="ROV226" s="19"/>
      <c r="ROW226" s="28"/>
      <c r="ROX226" s="32"/>
      <c r="ROY226" s="20"/>
      <c r="ROZ226" s="18"/>
      <c r="RPA226" s="19"/>
      <c r="RPB226" s="28"/>
      <c r="RPC226" s="32"/>
      <c r="RPD226" s="20"/>
      <c r="RPE226" s="18"/>
      <c r="RPF226" s="19"/>
      <c r="RPG226" s="28"/>
      <c r="RPH226" s="32"/>
      <c r="RPI226" s="20"/>
      <c r="RPJ226" s="18"/>
      <c r="RPK226" s="19"/>
      <c r="RPL226" s="28"/>
      <c r="RPM226" s="32"/>
      <c r="RPN226" s="20"/>
      <c r="RPO226" s="18"/>
      <c r="RPP226" s="19"/>
      <c r="RPQ226" s="28"/>
      <c r="RPR226" s="32"/>
      <c r="RPS226" s="20"/>
      <c r="RPT226" s="18"/>
      <c r="RPU226" s="19"/>
      <c r="RPV226" s="28"/>
      <c r="RPW226" s="32"/>
      <c r="RPX226" s="20"/>
      <c r="RPY226" s="18"/>
      <c r="RPZ226" s="19"/>
      <c r="RQA226" s="28"/>
      <c r="RQB226" s="32"/>
      <c r="RQC226" s="20"/>
      <c r="RQD226" s="18"/>
      <c r="RQE226" s="19"/>
      <c r="RQF226" s="28"/>
      <c r="RQG226" s="32"/>
      <c r="RQH226" s="20"/>
      <c r="RQI226" s="18"/>
      <c r="RQJ226" s="19"/>
      <c r="RQK226" s="28"/>
      <c r="RQL226" s="32"/>
      <c r="RQM226" s="20"/>
      <c r="RQN226" s="18"/>
      <c r="RQO226" s="19"/>
      <c r="RQP226" s="28"/>
      <c r="RQQ226" s="32"/>
      <c r="RQR226" s="20"/>
      <c r="RQS226" s="18"/>
      <c r="RQT226" s="19"/>
      <c r="RQU226" s="28"/>
      <c r="RQV226" s="32"/>
      <c r="RQW226" s="20"/>
      <c r="RQX226" s="18"/>
      <c r="RQY226" s="19"/>
      <c r="RQZ226" s="28"/>
      <c r="RRA226" s="32"/>
      <c r="RRB226" s="20"/>
      <c r="RRC226" s="18"/>
      <c r="RRD226" s="19"/>
      <c r="RRE226" s="28"/>
      <c r="RRF226" s="32"/>
      <c r="RRG226" s="20"/>
      <c r="RRH226" s="18"/>
      <c r="RRI226" s="19"/>
      <c r="RRJ226" s="28"/>
      <c r="RRK226" s="32"/>
      <c r="RRL226" s="20"/>
      <c r="RRM226" s="18"/>
      <c r="RRN226" s="19"/>
      <c r="RRO226" s="28"/>
      <c r="RRP226" s="32"/>
      <c r="RRQ226" s="20"/>
      <c r="RRR226" s="18"/>
      <c r="RRS226" s="19"/>
      <c r="RRT226" s="28"/>
      <c r="RRU226" s="32"/>
      <c r="RRV226" s="20"/>
      <c r="RRW226" s="18"/>
      <c r="RRX226" s="19"/>
      <c r="RRY226" s="28"/>
      <c r="RRZ226" s="32"/>
      <c r="RSA226" s="20"/>
      <c r="RSB226" s="18"/>
      <c r="RSC226" s="19"/>
      <c r="RSD226" s="28"/>
      <c r="RSE226" s="32"/>
      <c r="RSF226" s="20"/>
      <c r="RSG226" s="18"/>
      <c r="RSH226" s="19"/>
      <c r="RSI226" s="28"/>
      <c r="RSJ226" s="32"/>
      <c r="RSK226" s="20"/>
      <c r="RSL226" s="18"/>
      <c r="RSM226" s="19"/>
      <c r="RSN226" s="28"/>
      <c r="RSO226" s="32"/>
      <c r="RSP226" s="20"/>
      <c r="RSQ226" s="18"/>
      <c r="RSR226" s="19"/>
      <c r="RSS226" s="28"/>
      <c r="RST226" s="32"/>
      <c r="RSU226" s="20"/>
      <c r="RSV226" s="18"/>
      <c r="RSW226" s="19"/>
      <c r="RSX226" s="28"/>
      <c r="RSY226" s="32"/>
      <c r="RSZ226" s="20"/>
      <c r="RTA226" s="18"/>
      <c r="RTB226" s="19"/>
      <c r="RTC226" s="28"/>
      <c r="RTD226" s="32"/>
      <c r="RTE226" s="20"/>
      <c r="RTF226" s="18"/>
      <c r="RTG226" s="19"/>
      <c r="RTH226" s="28"/>
      <c r="RTI226" s="32"/>
      <c r="RTJ226" s="20"/>
      <c r="RTK226" s="18"/>
      <c r="RTL226" s="19"/>
      <c r="RTM226" s="28"/>
      <c r="RTN226" s="32"/>
      <c r="RTO226" s="20"/>
      <c r="RTP226" s="18"/>
      <c r="RTQ226" s="19"/>
      <c r="RTR226" s="28"/>
      <c r="RTS226" s="32"/>
      <c r="RTT226" s="20"/>
      <c r="RTU226" s="18"/>
      <c r="RTV226" s="19"/>
      <c r="RTW226" s="28"/>
      <c r="RTX226" s="32"/>
      <c r="RTY226" s="20"/>
      <c r="RTZ226" s="18"/>
      <c r="RUA226" s="19"/>
      <c r="RUB226" s="28"/>
      <c r="RUC226" s="32"/>
      <c r="RUD226" s="20"/>
      <c r="RUE226" s="18"/>
      <c r="RUF226" s="19"/>
      <c r="RUG226" s="28"/>
      <c r="RUH226" s="32"/>
      <c r="RUI226" s="20"/>
      <c r="RUJ226" s="18"/>
      <c r="RUK226" s="19"/>
      <c r="RUL226" s="28"/>
      <c r="RUM226" s="32"/>
      <c r="RUN226" s="20"/>
      <c r="RUO226" s="18"/>
      <c r="RUP226" s="19"/>
      <c r="RUQ226" s="28"/>
      <c r="RUR226" s="32"/>
      <c r="RUS226" s="20"/>
      <c r="RUT226" s="18"/>
      <c r="RUU226" s="19"/>
      <c r="RUV226" s="28"/>
      <c r="RUW226" s="32"/>
      <c r="RUX226" s="20"/>
      <c r="RUY226" s="18"/>
      <c r="RUZ226" s="19"/>
      <c r="RVA226" s="28"/>
      <c r="RVB226" s="32"/>
      <c r="RVC226" s="20"/>
      <c r="RVD226" s="18"/>
      <c r="RVE226" s="19"/>
      <c r="RVF226" s="28"/>
      <c r="RVG226" s="32"/>
      <c r="RVH226" s="20"/>
      <c r="RVI226" s="18"/>
      <c r="RVJ226" s="19"/>
      <c r="RVK226" s="28"/>
      <c r="RVL226" s="32"/>
      <c r="RVM226" s="20"/>
      <c r="RVN226" s="18"/>
      <c r="RVO226" s="19"/>
      <c r="RVP226" s="28"/>
      <c r="RVQ226" s="32"/>
      <c r="RVR226" s="20"/>
      <c r="RVS226" s="18"/>
      <c r="RVT226" s="19"/>
      <c r="RVU226" s="28"/>
      <c r="RVV226" s="32"/>
      <c r="RVW226" s="20"/>
      <c r="RVX226" s="18"/>
      <c r="RVY226" s="19"/>
      <c r="RVZ226" s="28"/>
      <c r="RWA226" s="32"/>
      <c r="RWB226" s="20"/>
      <c r="RWC226" s="18"/>
      <c r="RWD226" s="19"/>
      <c r="RWE226" s="28"/>
      <c r="RWF226" s="32"/>
      <c r="RWG226" s="20"/>
      <c r="RWH226" s="18"/>
      <c r="RWI226" s="19"/>
      <c r="RWJ226" s="28"/>
      <c r="RWK226" s="32"/>
      <c r="RWL226" s="20"/>
      <c r="RWM226" s="18"/>
      <c r="RWN226" s="19"/>
      <c r="RWO226" s="28"/>
      <c r="RWP226" s="32"/>
      <c r="RWQ226" s="20"/>
      <c r="RWR226" s="18"/>
      <c r="RWS226" s="19"/>
      <c r="RWT226" s="28"/>
      <c r="RWU226" s="32"/>
      <c r="RWV226" s="20"/>
      <c r="RWW226" s="18"/>
      <c r="RWX226" s="19"/>
      <c r="RWY226" s="28"/>
      <c r="RWZ226" s="32"/>
      <c r="RXA226" s="20"/>
      <c r="RXB226" s="18"/>
      <c r="RXC226" s="19"/>
      <c r="RXD226" s="28"/>
      <c r="RXE226" s="32"/>
      <c r="RXF226" s="20"/>
      <c r="RXG226" s="18"/>
      <c r="RXH226" s="19"/>
      <c r="RXI226" s="28"/>
      <c r="RXJ226" s="32"/>
      <c r="RXK226" s="20"/>
      <c r="RXL226" s="18"/>
      <c r="RXM226" s="19"/>
      <c r="RXN226" s="28"/>
      <c r="RXO226" s="32"/>
      <c r="RXP226" s="20"/>
      <c r="RXQ226" s="18"/>
      <c r="RXR226" s="19"/>
      <c r="RXS226" s="28"/>
      <c r="RXT226" s="32"/>
      <c r="RXU226" s="20"/>
      <c r="RXV226" s="18"/>
      <c r="RXW226" s="19"/>
      <c r="RXX226" s="28"/>
      <c r="RXY226" s="32"/>
      <c r="RXZ226" s="20"/>
      <c r="RYA226" s="18"/>
      <c r="RYB226" s="19"/>
      <c r="RYC226" s="28"/>
      <c r="RYD226" s="32"/>
      <c r="RYE226" s="20"/>
      <c r="RYF226" s="18"/>
      <c r="RYG226" s="19"/>
      <c r="RYH226" s="28"/>
      <c r="RYI226" s="32"/>
      <c r="RYJ226" s="20"/>
      <c r="RYK226" s="18"/>
      <c r="RYL226" s="19"/>
      <c r="RYM226" s="28"/>
      <c r="RYN226" s="32"/>
      <c r="RYO226" s="20"/>
      <c r="RYP226" s="18"/>
      <c r="RYQ226" s="19"/>
      <c r="RYR226" s="28"/>
      <c r="RYS226" s="32"/>
      <c r="RYT226" s="20"/>
      <c r="RYU226" s="18"/>
      <c r="RYV226" s="19"/>
      <c r="RYW226" s="28"/>
      <c r="RYX226" s="32"/>
      <c r="RYY226" s="20"/>
      <c r="RYZ226" s="18"/>
      <c r="RZA226" s="19"/>
      <c r="RZB226" s="28"/>
      <c r="RZC226" s="32"/>
      <c r="RZD226" s="20"/>
      <c r="RZE226" s="18"/>
      <c r="RZF226" s="19"/>
      <c r="RZG226" s="28"/>
      <c r="RZH226" s="32"/>
      <c r="RZI226" s="20"/>
      <c r="RZJ226" s="18"/>
      <c r="RZK226" s="19"/>
      <c r="RZL226" s="28"/>
      <c r="RZM226" s="32"/>
      <c r="RZN226" s="20"/>
      <c r="RZO226" s="18"/>
      <c r="RZP226" s="19"/>
      <c r="RZQ226" s="28"/>
      <c r="RZR226" s="32"/>
      <c r="RZS226" s="20"/>
      <c r="RZT226" s="18"/>
      <c r="RZU226" s="19"/>
      <c r="RZV226" s="28"/>
      <c r="RZW226" s="32"/>
      <c r="RZX226" s="20"/>
      <c r="RZY226" s="18"/>
      <c r="RZZ226" s="19"/>
      <c r="SAA226" s="28"/>
      <c r="SAB226" s="32"/>
      <c r="SAC226" s="20"/>
      <c r="SAD226" s="18"/>
      <c r="SAE226" s="19"/>
      <c r="SAF226" s="28"/>
      <c r="SAG226" s="32"/>
      <c r="SAH226" s="20"/>
      <c r="SAI226" s="18"/>
      <c r="SAJ226" s="19"/>
      <c r="SAK226" s="28"/>
      <c r="SAL226" s="32"/>
      <c r="SAM226" s="20"/>
      <c r="SAN226" s="18"/>
      <c r="SAO226" s="19"/>
      <c r="SAP226" s="28"/>
      <c r="SAQ226" s="32"/>
      <c r="SAR226" s="20"/>
      <c r="SAS226" s="18"/>
      <c r="SAT226" s="19"/>
      <c r="SAU226" s="28"/>
      <c r="SAV226" s="32"/>
      <c r="SAW226" s="20"/>
      <c r="SAX226" s="18"/>
      <c r="SAY226" s="19"/>
      <c r="SAZ226" s="28"/>
      <c r="SBA226" s="32"/>
      <c r="SBB226" s="20"/>
      <c r="SBC226" s="18"/>
      <c r="SBD226" s="19"/>
      <c r="SBE226" s="28"/>
      <c r="SBF226" s="32"/>
      <c r="SBG226" s="20"/>
      <c r="SBH226" s="18"/>
      <c r="SBI226" s="19"/>
      <c r="SBJ226" s="28"/>
      <c r="SBK226" s="32"/>
      <c r="SBL226" s="20"/>
      <c r="SBM226" s="18"/>
      <c r="SBN226" s="19"/>
      <c r="SBO226" s="28"/>
      <c r="SBP226" s="32"/>
      <c r="SBQ226" s="20"/>
      <c r="SBR226" s="18"/>
      <c r="SBS226" s="19"/>
      <c r="SBT226" s="28"/>
      <c r="SBU226" s="32"/>
      <c r="SBV226" s="20"/>
      <c r="SBW226" s="18"/>
      <c r="SBX226" s="19"/>
      <c r="SBY226" s="28"/>
      <c r="SBZ226" s="32"/>
      <c r="SCA226" s="20"/>
      <c r="SCB226" s="18"/>
      <c r="SCC226" s="19"/>
      <c r="SCD226" s="28"/>
      <c r="SCE226" s="32"/>
      <c r="SCF226" s="20"/>
      <c r="SCG226" s="18"/>
      <c r="SCH226" s="19"/>
      <c r="SCI226" s="28"/>
      <c r="SCJ226" s="32"/>
      <c r="SCK226" s="20"/>
      <c r="SCL226" s="18"/>
      <c r="SCM226" s="19"/>
      <c r="SCN226" s="28"/>
      <c r="SCO226" s="32"/>
      <c r="SCP226" s="20"/>
      <c r="SCQ226" s="18"/>
      <c r="SCR226" s="19"/>
      <c r="SCS226" s="28"/>
      <c r="SCT226" s="32"/>
      <c r="SCU226" s="20"/>
      <c r="SCV226" s="18"/>
      <c r="SCW226" s="19"/>
      <c r="SCX226" s="28"/>
      <c r="SCY226" s="32"/>
      <c r="SCZ226" s="20"/>
      <c r="SDA226" s="18"/>
      <c r="SDB226" s="19"/>
      <c r="SDC226" s="28"/>
      <c r="SDD226" s="32"/>
      <c r="SDE226" s="20"/>
      <c r="SDF226" s="18"/>
      <c r="SDG226" s="19"/>
      <c r="SDH226" s="28"/>
      <c r="SDI226" s="32"/>
      <c r="SDJ226" s="20"/>
      <c r="SDK226" s="18"/>
      <c r="SDL226" s="19"/>
      <c r="SDM226" s="28"/>
      <c r="SDN226" s="32"/>
      <c r="SDO226" s="20"/>
      <c r="SDP226" s="18"/>
      <c r="SDQ226" s="19"/>
      <c r="SDR226" s="28"/>
      <c r="SDS226" s="32"/>
      <c r="SDT226" s="20"/>
      <c r="SDU226" s="18"/>
      <c r="SDV226" s="19"/>
      <c r="SDW226" s="28"/>
      <c r="SDX226" s="32"/>
      <c r="SDY226" s="20"/>
      <c r="SDZ226" s="18"/>
      <c r="SEA226" s="19"/>
      <c r="SEB226" s="28"/>
      <c r="SEC226" s="32"/>
      <c r="SED226" s="20"/>
      <c r="SEE226" s="18"/>
      <c r="SEF226" s="19"/>
      <c r="SEG226" s="28"/>
      <c r="SEH226" s="32"/>
      <c r="SEI226" s="20"/>
      <c r="SEJ226" s="18"/>
      <c r="SEK226" s="19"/>
      <c r="SEL226" s="28"/>
      <c r="SEM226" s="32"/>
      <c r="SEN226" s="20"/>
      <c r="SEO226" s="18"/>
      <c r="SEP226" s="19"/>
      <c r="SEQ226" s="28"/>
      <c r="SER226" s="32"/>
      <c r="SES226" s="20"/>
      <c r="SET226" s="18"/>
      <c r="SEU226" s="19"/>
      <c r="SEV226" s="28"/>
      <c r="SEW226" s="32"/>
      <c r="SEX226" s="20"/>
      <c r="SEY226" s="18"/>
      <c r="SEZ226" s="19"/>
      <c r="SFA226" s="28"/>
      <c r="SFB226" s="32"/>
      <c r="SFC226" s="20"/>
      <c r="SFD226" s="18"/>
      <c r="SFE226" s="19"/>
      <c r="SFF226" s="28"/>
      <c r="SFG226" s="32"/>
      <c r="SFH226" s="20"/>
      <c r="SFI226" s="18"/>
      <c r="SFJ226" s="19"/>
      <c r="SFK226" s="28"/>
      <c r="SFL226" s="32"/>
      <c r="SFM226" s="20"/>
      <c r="SFN226" s="18"/>
      <c r="SFO226" s="19"/>
      <c r="SFP226" s="28"/>
      <c r="SFQ226" s="32"/>
      <c r="SFR226" s="20"/>
      <c r="SFS226" s="18"/>
      <c r="SFT226" s="19"/>
      <c r="SFU226" s="28"/>
      <c r="SFV226" s="32"/>
      <c r="SFW226" s="20"/>
      <c r="SFX226" s="18"/>
      <c r="SFY226" s="19"/>
      <c r="SFZ226" s="28"/>
      <c r="SGA226" s="32"/>
      <c r="SGB226" s="20"/>
      <c r="SGC226" s="18"/>
      <c r="SGD226" s="19"/>
      <c r="SGE226" s="28"/>
      <c r="SGF226" s="32"/>
      <c r="SGG226" s="20"/>
      <c r="SGH226" s="18"/>
      <c r="SGI226" s="19"/>
      <c r="SGJ226" s="28"/>
      <c r="SGK226" s="32"/>
      <c r="SGL226" s="20"/>
      <c r="SGM226" s="18"/>
      <c r="SGN226" s="19"/>
      <c r="SGO226" s="28"/>
      <c r="SGP226" s="32"/>
      <c r="SGQ226" s="20"/>
      <c r="SGR226" s="18"/>
      <c r="SGS226" s="19"/>
      <c r="SGT226" s="28"/>
      <c r="SGU226" s="32"/>
      <c r="SGV226" s="20"/>
      <c r="SGW226" s="18"/>
      <c r="SGX226" s="19"/>
      <c r="SGY226" s="28"/>
      <c r="SGZ226" s="32"/>
      <c r="SHA226" s="20"/>
      <c r="SHB226" s="18"/>
      <c r="SHC226" s="19"/>
      <c r="SHD226" s="28"/>
      <c r="SHE226" s="32"/>
      <c r="SHF226" s="20"/>
      <c r="SHG226" s="18"/>
      <c r="SHH226" s="19"/>
      <c r="SHI226" s="28"/>
      <c r="SHJ226" s="32"/>
      <c r="SHK226" s="20"/>
      <c r="SHL226" s="18"/>
      <c r="SHM226" s="19"/>
      <c r="SHN226" s="28"/>
      <c r="SHO226" s="32"/>
      <c r="SHP226" s="20"/>
      <c r="SHQ226" s="18"/>
      <c r="SHR226" s="19"/>
      <c r="SHS226" s="28"/>
      <c r="SHT226" s="32"/>
      <c r="SHU226" s="20"/>
      <c r="SHV226" s="18"/>
      <c r="SHW226" s="19"/>
      <c r="SHX226" s="28"/>
      <c r="SHY226" s="32"/>
      <c r="SHZ226" s="20"/>
      <c r="SIA226" s="18"/>
      <c r="SIB226" s="19"/>
      <c r="SIC226" s="28"/>
      <c r="SID226" s="32"/>
      <c r="SIE226" s="20"/>
      <c r="SIF226" s="18"/>
      <c r="SIG226" s="19"/>
      <c r="SIH226" s="28"/>
      <c r="SII226" s="32"/>
      <c r="SIJ226" s="20"/>
      <c r="SIK226" s="18"/>
      <c r="SIL226" s="19"/>
      <c r="SIM226" s="28"/>
      <c r="SIN226" s="32"/>
      <c r="SIO226" s="20"/>
      <c r="SIP226" s="18"/>
      <c r="SIQ226" s="19"/>
      <c r="SIR226" s="28"/>
      <c r="SIS226" s="32"/>
      <c r="SIT226" s="20"/>
      <c r="SIU226" s="18"/>
      <c r="SIV226" s="19"/>
      <c r="SIW226" s="28"/>
      <c r="SIX226" s="32"/>
      <c r="SIY226" s="20"/>
      <c r="SIZ226" s="18"/>
      <c r="SJA226" s="19"/>
      <c r="SJB226" s="28"/>
      <c r="SJC226" s="32"/>
      <c r="SJD226" s="20"/>
      <c r="SJE226" s="18"/>
      <c r="SJF226" s="19"/>
      <c r="SJG226" s="28"/>
      <c r="SJH226" s="32"/>
      <c r="SJI226" s="20"/>
      <c r="SJJ226" s="18"/>
      <c r="SJK226" s="19"/>
      <c r="SJL226" s="28"/>
      <c r="SJM226" s="32"/>
      <c r="SJN226" s="20"/>
      <c r="SJO226" s="18"/>
      <c r="SJP226" s="19"/>
      <c r="SJQ226" s="28"/>
      <c r="SJR226" s="32"/>
      <c r="SJS226" s="20"/>
      <c r="SJT226" s="18"/>
      <c r="SJU226" s="19"/>
      <c r="SJV226" s="28"/>
      <c r="SJW226" s="32"/>
      <c r="SJX226" s="20"/>
      <c r="SJY226" s="18"/>
      <c r="SJZ226" s="19"/>
      <c r="SKA226" s="28"/>
      <c r="SKB226" s="32"/>
      <c r="SKC226" s="20"/>
      <c r="SKD226" s="18"/>
      <c r="SKE226" s="19"/>
      <c r="SKF226" s="28"/>
      <c r="SKG226" s="32"/>
      <c r="SKH226" s="20"/>
      <c r="SKI226" s="18"/>
      <c r="SKJ226" s="19"/>
      <c r="SKK226" s="28"/>
      <c r="SKL226" s="32"/>
      <c r="SKM226" s="20"/>
      <c r="SKN226" s="18"/>
      <c r="SKO226" s="19"/>
      <c r="SKP226" s="28"/>
      <c r="SKQ226" s="32"/>
      <c r="SKR226" s="20"/>
      <c r="SKS226" s="18"/>
      <c r="SKT226" s="19"/>
      <c r="SKU226" s="28"/>
      <c r="SKV226" s="32"/>
      <c r="SKW226" s="20"/>
      <c r="SKX226" s="18"/>
      <c r="SKY226" s="19"/>
      <c r="SKZ226" s="28"/>
      <c r="SLA226" s="32"/>
      <c r="SLB226" s="20"/>
      <c r="SLC226" s="18"/>
      <c r="SLD226" s="19"/>
      <c r="SLE226" s="28"/>
      <c r="SLF226" s="32"/>
      <c r="SLG226" s="20"/>
      <c r="SLH226" s="18"/>
      <c r="SLI226" s="19"/>
      <c r="SLJ226" s="28"/>
      <c r="SLK226" s="32"/>
      <c r="SLL226" s="20"/>
      <c r="SLM226" s="18"/>
      <c r="SLN226" s="19"/>
      <c r="SLO226" s="28"/>
      <c r="SLP226" s="32"/>
      <c r="SLQ226" s="20"/>
      <c r="SLR226" s="18"/>
      <c r="SLS226" s="19"/>
      <c r="SLT226" s="28"/>
      <c r="SLU226" s="32"/>
      <c r="SLV226" s="20"/>
      <c r="SLW226" s="18"/>
      <c r="SLX226" s="19"/>
      <c r="SLY226" s="28"/>
      <c r="SLZ226" s="32"/>
      <c r="SMA226" s="20"/>
      <c r="SMB226" s="18"/>
      <c r="SMC226" s="19"/>
      <c r="SMD226" s="28"/>
      <c r="SME226" s="32"/>
      <c r="SMF226" s="20"/>
      <c r="SMG226" s="18"/>
      <c r="SMH226" s="19"/>
      <c r="SMI226" s="28"/>
      <c r="SMJ226" s="32"/>
      <c r="SMK226" s="20"/>
      <c r="SML226" s="18"/>
      <c r="SMM226" s="19"/>
      <c r="SMN226" s="28"/>
      <c r="SMO226" s="32"/>
      <c r="SMP226" s="20"/>
      <c r="SMQ226" s="18"/>
      <c r="SMR226" s="19"/>
      <c r="SMS226" s="28"/>
      <c r="SMT226" s="32"/>
      <c r="SMU226" s="20"/>
      <c r="SMV226" s="18"/>
      <c r="SMW226" s="19"/>
      <c r="SMX226" s="28"/>
      <c r="SMY226" s="32"/>
      <c r="SMZ226" s="20"/>
      <c r="SNA226" s="18"/>
      <c r="SNB226" s="19"/>
      <c r="SNC226" s="28"/>
      <c r="SND226" s="32"/>
      <c r="SNE226" s="20"/>
      <c r="SNF226" s="18"/>
      <c r="SNG226" s="19"/>
      <c r="SNH226" s="28"/>
      <c r="SNI226" s="32"/>
      <c r="SNJ226" s="20"/>
      <c r="SNK226" s="18"/>
      <c r="SNL226" s="19"/>
      <c r="SNM226" s="28"/>
      <c r="SNN226" s="32"/>
      <c r="SNO226" s="20"/>
      <c r="SNP226" s="18"/>
      <c r="SNQ226" s="19"/>
      <c r="SNR226" s="28"/>
      <c r="SNS226" s="32"/>
      <c r="SNT226" s="20"/>
      <c r="SNU226" s="18"/>
      <c r="SNV226" s="19"/>
      <c r="SNW226" s="28"/>
      <c r="SNX226" s="32"/>
      <c r="SNY226" s="20"/>
      <c r="SNZ226" s="18"/>
      <c r="SOA226" s="19"/>
      <c r="SOB226" s="28"/>
      <c r="SOC226" s="32"/>
      <c r="SOD226" s="20"/>
      <c r="SOE226" s="18"/>
      <c r="SOF226" s="19"/>
      <c r="SOG226" s="28"/>
      <c r="SOH226" s="32"/>
      <c r="SOI226" s="20"/>
      <c r="SOJ226" s="18"/>
      <c r="SOK226" s="19"/>
      <c r="SOL226" s="28"/>
      <c r="SOM226" s="32"/>
      <c r="SON226" s="20"/>
      <c r="SOO226" s="18"/>
      <c r="SOP226" s="19"/>
      <c r="SOQ226" s="28"/>
      <c r="SOR226" s="32"/>
      <c r="SOS226" s="20"/>
      <c r="SOT226" s="18"/>
      <c r="SOU226" s="19"/>
      <c r="SOV226" s="28"/>
      <c r="SOW226" s="32"/>
      <c r="SOX226" s="20"/>
      <c r="SOY226" s="18"/>
      <c r="SOZ226" s="19"/>
      <c r="SPA226" s="28"/>
      <c r="SPB226" s="32"/>
      <c r="SPC226" s="20"/>
      <c r="SPD226" s="18"/>
      <c r="SPE226" s="19"/>
      <c r="SPF226" s="28"/>
      <c r="SPG226" s="32"/>
      <c r="SPH226" s="20"/>
      <c r="SPI226" s="18"/>
      <c r="SPJ226" s="19"/>
      <c r="SPK226" s="28"/>
      <c r="SPL226" s="32"/>
      <c r="SPM226" s="20"/>
      <c r="SPN226" s="18"/>
      <c r="SPO226" s="19"/>
      <c r="SPP226" s="28"/>
      <c r="SPQ226" s="32"/>
      <c r="SPR226" s="20"/>
      <c r="SPS226" s="18"/>
      <c r="SPT226" s="19"/>
      <c r="SPU226" s="28"/>
      <c r="SPV226" s="32"/>
      <c r="SPW226" s="20"/>
      <c r="SPX226" s="18"/>
      <c r="SPY226" s="19"/>
      <c r="SPZ226" s="28"/>
      <c r="SQA226" s="32"/>
      <c r="SQB226" s="20"/>
      <c r="SQC226" s="18"/>
      <c r="SQD226" s="19"/>
      <c r="SQE226" s="28"/>
      <c r="SQF226" s="32"/>
      <c r="SQG226" s="20"/>
      <c r="SQH226" s="18"/>
      <c r="SQI226" s="19"/>
      <c r="SQJ226" s="28"/>
      <c r="SQK226" s="32"/>
      <c r="SQL226" s="20"/>
      <c r="SQM226" s="18"/>
      <c r="SQN226" s="19"/>
      <c r="SQO226" s="28"/>
      <c r="SQP226" s="32"/>
      <c r="SQQ226" s="20"/>
      <c r="SQR226" s="18"/>
      <c r="SQS226" s="19"/>
      <c r="SQT226" s="28"/>
      <c r="SQU226" s="32"/>
      <c r="SQV226" s="20"/>
      <c r="SQW226" s="18"/>
      <c r="SQX226" s="19"/>
      <c r="SQY226" s="28"/>
      <c r="SQZ226" s="32"/>
      <c r="SRA226" s="20"/>
      <c r="SRB226" s="18"/>
      <c r="SRC226" s="19"/>
      <c r="SRD226" s="28"/>
      <c r="SRE226" s="32"/>
      <c r="SRF226" s="20"/>
      <c r="SRG226" s="18"/>
      <c r="SRH226" s="19"/>
      <c r="SRI226" s="28"/>
      <c r="SRJ226" s="32"/>
      <c r="SRK226" s="20"/>
      <c r="SRL226" s="18"/>
      <c r="SRM226" s="19"/>
      <c r="SRN226" s="28"/>
      <c r="SRO226" s="32"/>
      <c r="SRP226" s="20"/>
      <c r="SRQ226" s="18"/>
      <c r="SRR226" s="19"/>
      <c r="SRS226" s="28"/>
      <c r="SRT226" s="32"/>
      <c r="SRU226" s="20"/>
      <c r="SRV226" s="18"/>
      <c r="SRW226" s="19"/>
      <c r="SRX226" s="28"/>
      <c r="SRY226" s="32"/>
      <c r="SRZ226" s="20"/>
      <c r="SSA226" s="18"/>
      <c r="SSB226" s="19"/>
      <c r="SSC226" s="28"/>
      <c r="SSD226" s="32"/>
      <c r="SSE226" s="20"/>
      <c r="SSF226" s="18"/>
      <c r="SSG226" s="19"/>
      <c r="SSH226" s="28"/>
      <c r="SSI226" s="32"/>
      <c r="SSJ226" s="20"/>
      <c r="SSK226" s="18"/>
      <c r="SSL226" s="19"/>
      <c r="SSM226" s="28"/>
      <c r="SSN226" s="32"/>
      <c r="SSO226" s="20"/>
      <c r="SSP226" s="18"/>
      <c r="SSQ226" s="19"/>
      <c r="SSR226" s="28"/>
      <c r="SSS226" s="32"/>
      <c r="SST226" s="20"/>
      <c r="SSU226" s="18"/>
      <c r="SSV226" s="19"/>
      <c r="SSW226" s="28"/>
      <c r="SSX226" s="32"/>
      <c r="SSY226" s="20"/>
      <c r="SSZ226" s="18"/>
      <c r="STA226" s="19"/>
      <c r="STB226" s="28"/>
      <c r="STC226" s="32"/>
      <c r="STD226" s="20"/>
      <c r="STE226" s="18"/>
      <c r="STF226" s="19"/>
      <c r="STG226" s="28"/>
      <c r="STH226" s="32"/>
      <c r="STI226" s="20"/>
      <c r="STJ226" s="18"/>
      <c r="STK226" s="19"/>
      <c r="STL226" s="28"/>
      <c r="STM226" s="32"/>
      <c r="STN226" s="20"/>
      <c r="STO226" s="18"/>
      <c r="STP226" s="19"/>
      <c r="STQ226" s="28"/>
      <c r="STR226" s="32"/>
      <c r="STS226" s="20"/>
      <c r="STT226" s="18"/>
      <c r="STU226" s="19"/>
      <c r="STV226" s="28"/>
      <c r="STW226" s="32"/>
      <c r="STX226" s="20"/>
      <c r="STY226" s="18"/>
      <c r="STZ226" s="19"/>
      <c r="SUA226" s="28"/>
      <c r="SUB226" s="32"/>
      <c r="SUC226" s="20"/>
      <c r="SUD226" s="18"/>
      <c r="SUE226" s="19"/>
      <c r="SUF226" s="28"/>
      <c r="SUG226" s="32"/>
      <c r="SUH226" s="20"/>
      <c r="SUI226" s="18"/>
      <c r="SUJ226" s="19"/>
      <c r="SUK226" s="28"/>
      <c r="SUL226" s="32"/>
      <c r="SUM226" s="20"/>
      <c r="SUN226" s="18"/>
      <c r="SUO226" s="19"/>
      <c r="SUP226" s="28"/>
      <c r="SUQ226" s="32"/>
      <c r="SUR226" s="20"/>
      <c r="SUS226" s="18"/>
      <c r="SUT226" s="19"/>
      <c r="SUU226" s="28"/>
      <c r="SUV226" s="32"/>
      <c r="SUW226" s="20"/>
      <c r="SUX226" s="18"/>
      <c r="SUY226" s="19"/>
      <c r="SUZ226" s="28"/>
      <c r="SVA226" s="32"/>
      <c r="SVB226" s="20"/>
      <c r="SVC226" s="18"/>
      <c r="SVD226" s="19"/>
      <c r="SVE226" s="28"/>
      <c r="SVF226" s="32"/>
      <c r="SVG226" s="20"/>
      <c r="SVH226" s="18"/>
      <c r="SVI226" s="19"/>
      <c r="SVJ226" s="28"/>
      <c r="SVK226" s="32"/>
      <c r="SVL226" s="20"/>
      <c r="SVM226" s="18"/>
      <c r="SVN226" s="19"/>
      <c r="SVO226" s="28"/>
      <c r="SVP226" s="32"/>
      <c r="SVQ226" s="20"/>
      <c r="SVR226" s="18"/>
      <c r="SVS226" s="19"/>
      <c r="SVT226" s="28"/>
      <c r="SVU226" s="32"/>
      <c r="SVV226" s="20"/>
      <c r="SVW226" s="18"/>
      <c r="SVX226" s="19"/>
      <c r="SVY226" s="28"/>
      <c r="SVZ226" s="32"/>
      <c r="SWA226" s="20"/>
      <c r="SWB226" s="18"/>
      <c r="SWC226" s="19"/>
      <c r="SWD226" s="28"/>
      <c r="SWE226" s="32"/>
      <c r="SWF226" s="20"/>
      <c r="SWG226" s="18"/>
      <c r="SWH226" s="19"/>
      <c r="SWI226" s="28"/>
      <c r="SWJ226" s="32"/>
      <c r="SWK226" s="20"/>
      <c r="SWL226" s="18"/>
      <c r="SWM226" s="19"/>
      <c r="SWN226" s="28"/>
      <c r="SWO226" s="32"/>
      <c r="SWP226" s="20"/>
      <c r="SWQ226" s="18"/>
      <c r="SWR226" s="19"/>
      <c r="SWS226" s="28"/>
      <c r="SWT226" s="32"/>
      <c r="SWU226" s="20"/>
      <c r="SWV226" s="18"/>
      <c r="SWW226" s="19"/>
      <c r="SWX226" s="28"/>
      <c r="SWY226" s="32"/>
      <c r="SWZ226" s="20"/>
      <c r="SXA226" s="18"/>
      <c r="SXB226" s="19"/>
      <c r="SXC226" s="28"/>
      <c r="SXD226" s="32"/>
      <c r="SXE226" s="20"/>
      <c r="SXF226" s="18"/>
      <c r="SXG226" s="19"/>
      <c r="SXH226" s="28"/>
      <c r="SXI226" s="32"/>
      <c r="SXJ226" s="20"/>
      <c r="SXK226" s="18"/>
      <c r="SXL226" s="19"/>
      <c r="SXM226" s="28"/>
      <c r="SXN226" s="32"/>
      <c r="SXO226" s="20"/>
      <c r="SXP226" s="18"/>
      <c r="SXQ226" s="19"/>
      <c r="SXR226" s="28"/>
      <c r="SXS226" s="32"/>
      <c r="SXT226" s="20"/>
      <c r="SXU226" s="18"/>
      <c r="SXV226" s="19"/>
      <c r="SXW226" s="28"/>
      <c r="SXX226" s="32"/>
      <c r="SXY226" s="20"/>
      <c r="SXZ226" s="18"/>
      <c r="SYA226" s="19"/>
      <c r="SYB226" s="28"/>
      <c r="SYC226" s="32"/>
      <c r="SYD226" s="20"/>
      <c r="SYE226" s="18"/>
      <c r="SYF226" s="19"/>
      <c r="SYG226" s="28"/>
      <c r="SYH226" s="32"/>
      <c r="SYI226" s="20"/>
      <c r="SYJ226" s="18"/>
      <c r="SYK226" s="19"/>
      <c r="SYL226" s="28"/>
      <c r="SYM226" s="32"/>
      <c r="SYN226" s="20"/>
      <c r="SYO226" s="18"/>
      <c r="SYP226" s="19"/>
      <c r="SYQ226" s="28"/>
      <c r="SYR226" s="32"/>
      <c r="SYS226" s="20"/>
      <c r="SYT226" s="18"/>
      <c r="SYU226" s="19"/>
      <c r="SYV226" s="28"/>
      <c r="SYW226" s="32"/>
      <c r="SYX226" s="20"/>
      <c r="SYY226" s="18"/>
      <c r="SYZ226" s="19"/>
      <c r="SZA226" s="28"/>
      <c r="SZB226" s="32"/>
      <c r="SZC226" s="20"/>
      <c r="SZD226" s="18"/>
      <c r="SZE226" s="19"/>
      <c r="SZF226" s="28"/>
      <c r="SZG226" s="32"/>
      <c r="SZH226" s="20"/>
      <c r="SZI226" s="18"/>
      <c r="SZJ226" s="19"/>
      <c r="SZK226" s="28"/>
      <c r="SZL226" s="32"/>
      <c r="SZM226" s="20"/>
      <c r="SZN226" s="18"/>
      <c r="SZO226" s="19"/>
      <c r="SZP226" s="28"/>
      <c r="SZQ226" s="32"/>
      <c r="SZR226" s="20"/>
      <c r="SZS226" s="18"/>
      <c r="SZT226" s="19"/>
      <c r="SZU226" s="28"/>
      <c r="SZV226" s="32"/>
      <c r="SZW226" s="20"/>
      <c r="SZX226" s="18"/>
      <c r="SZY226" s="19"/>
      <c r="SZZ226" s="28"/>
      <c r="TAA226" s="32"/>
      <c r="TAB226" s="20"/>
      <c r="TAC226" s="18"/>
      <c r="TAD226" s="19"/>
      <c r="TAE226" s="28"/>
      <c r="TAF226" s="32"/>
      <c r="TAG226" s="20"/>
      <c r="TAH226" s="18"/>
      <c r="TAI226" s="19"/>
      <c r="TAJ226" s="28"/>
      <c r="TAK226" s="32"/>
      <c r="TAL226" s="20"/>
      <c r="TAM226" s="18"/>
      <c r="TAN226" s="19"/>
      <c r="TAO226" s="28"/>
      <c r="TAP226" s="32"/>
      <c r="TAQ226" s="20"/>
      <c r="TAR226" s="18"/>
      <c r="TAS226" s="19"/>
      <c r="TAT226" s="28"/>
      <c r="TAU226" s="32"/>
      <c r="TAV226" s="20"/>
      <c r="TAW226" s="18"/>
      <c r="TAX226" s="19"/>
      <c r="TAY226" s="28"/>
      <c r="TAZ226" s="32"/>
      <c r="TBA226" s="20"/>
      <c r="TBB226" s="18"/>
      <c r="TBC226" s="19"/>
      <c r="TBD226" s="28"/>
      <c r="TBE226" s="32"/>
      <c r="TBF226" s="20"/>
      <c r="TBG226" s="18"/>
      <c r="TBH226" s="19"/>
      <c r="TBI226" s="28"/>
      <c r="TBJ226" s="32"/>
      <c r="TBK226" s="20"/>
      <c r="TBL226" s="18"/>
      <c r="TBM226" s="19"/>
      <c r="TBN226" s="28"/>
      <c r="TBO226" s="32"/>
      <c r="TBP226" s="20"/>
      <c r="TBQ226" s="18"/>
      <c r="TBR226" s="19"/>
      <c r="TBS226" s="28"/>
      <c r="TBT226" s="32"/>
      <c r="TBU226" s="20"/>
      <c r="TBV226" s="18"/>
      <c r="TBW226" s="19"/>
      <c r="TBX226" s="28"/>
      <c r="TBY226" s="32"/>
      <c r="TBZ226" s="20"/>
      <c r="TCA226" s="18"/>
      <c r="TCB226" s="19"/>
      <c r="TCC226" s="28"/>
      <c r="TCD226" s="32"/>
      <c r="TCE226" s="20"/>
      <c r="TCF226" s="18"/>
      <c r="TCG226" s="19"/>
      <c r="TCH226" s="28"/>
      <c r="TCI226" s="32"/>
      <c r="TCJ226" s="20"/>
      <c r="TCK226" s="18"/>
      <c r="TCL226" s="19"/>
      <c r="TCM226" s="28"/>
      <c r="TCN226" s="32"/>
      <c r="TCO226" s="20"/>
      <c r="TCP226" s="18"/>
      <c r="TCQ226" s="19"/>
      <c r="TCR226" s="28"/>
      <c r="TCS226" s="32"/>
      <c r="TCT226" s="20"/>
      <c r="TCU226" s="18"/>
      <c r="TCV226" s="19"/>
      <c r="TCW226" s="28"/>
      <c r="TCX226" s="32"/>
      <c r="TCY226" s="20"/>
      <c r="TCZ226" s="18"/>
      <c r="TDA226" s="19"/>
      <c r="TDB226" s="28"/>
      <c r="TDC226" s="32"/>
      <c r="TDD226" s="20"/>
      <c r="TDE226" s="18"/>
      <c r="TDF226" s="19"/>
      <c r="TDG226" s="28"/>
      <c r="TDH226" s="32"/>
      <c r="TDI226" s="20"/>
      <c r="TDJ226" s="18"/>
      <c r="TDK226" s="19"/>
      <c r="TDL226" s="28"/>
      <c r="TDM226" s="32"/>
      <c r="TDN226" s="20"/>
      <c r="TDO226" s="18"/>
      <c r="TDP226" s="19"/>
      <c r="TDQ226" s="28"/>
      <c r="TDR226" s="32"/>
      <c r="TDS226" s="20"/>
      <c r="TDT226" s="18"/>
      <c r="TDU226" s="19"/>
      <c r="TDV226" s="28"/>
      <c r="TDW226" s="32"/>
      <c r="TDX226" s="20"/>
      <c r="TDY226" s="18"/>
      <c r="TDZ226" s="19"/>
      <c r="TEA226" s="28"/>
      <c r="TEB226" s="32"/>
      <c r="TEC226" s="20"/>
      <c r="TED226" s="18"/>
      <c r="TEE226" s="19"/>
      <c r="TEF226" s="28"/>
      <c r="TEG226" s="32"/>
      <c r="TEH226" s="20"/>
      <c r="TEI226" s="18"/>
      <c r="TEJ226" s="19"/>
      <c r="TEK226" s="28"/>
      <c r="TEL226" s="32"/>
      <c r="TEM226" s="20"/>
      <c r="TEN226" s="18"/>
      <c r="TEO226" s="19"/>
      <c r="TEP226" s="28"/>
      <c r="TEQ226" s="32"/>
      <c r="TER226" s="20"/>
      <c r="TES226" s="18"/>
      <c r="TET226" s="19"/>
      <c r="TEU226" s="28"/>
      <c r="TEV226" s="32"/>
      <c r="TEW226" s="20"/>
      <c r="TEX226" s="18"/>
      <c r="TEY226" s="19"/>
      <c r="TEZ226" s="28"/>
      <c r="TFA226" s="32"/>
      <c r="TFB226" s="20"/>
      <c r="TFC226" s="18"/>
      <c r="TFD226" s="19"/>
      <c r="TFE226" s="28"/>
      <c r="TFF226" s="32"/>
      <c r="TFG226" s="20"/>
      <c r="TFH226" s="18"/>
      <c r="TFI226" s="19"/>
      <c r="TFJ226" s="28"/>
      <c r="TFK226" s="32"/>
      <c r="TFL226" s="20"/>
      <c r="TFM226" s="18"/>
      <c r="TFN226" s="19"/>
      <c r="TFO226" s="28"/>
      <c r="TFP226" s="32"/>
      <c r="TFQ226" s="20"/>
      <c r="TFR226" s="18"/>
      <c r="TFS226" s="19"/>
      <c r="TFT226" s="28"/>
      <c r="TFU226" s="32"/>
      <c r="TFV226" s="20"/>
      <c r="TFW226" s="18"/>
      <c r="TFX226" s="19"/>
      <c r="TFY226" s="28"/>
      <c r="TFZ226" s="32"/>
      <c r="TGA226" s="20"/>
      <c r="TGB226" s="18"/>
      <c r="TGC226" s="19"/>
      <c r="TGD226" s="28"/>
      <c r="TGE226" s="32"/>
      <c r="TGF226" s="20"/>
      <c r="TGG226" s="18"/>
      <c r="TGH226" s="19"/>
      <c r="TGI226" s="28"/>
      <c r="TGJ226" s="32"/>
      <c r="TGK226" s="20"/>
      <c r="TGL226" s="18"/>
      <c r="TGM226" s="19"/>
      <c r="TGN226" s="28"/>
      <c r="TGO226" s="32"/>
      <c r="TGP226" s="20"/>
      <c r="TGQ226" s="18"/>
      <c r="TGR226" s="19"/>
      <c r="TGS226" s="28"/>
      <c r="TGT226" s="32"/>
      <c r="TGU226" s="20"/>
      <c r="TGV226" s="18"/>
      <c r="TGW226" s="19"/>
      <c r="TGX226" s="28"/>
      <c r="TGY226" s="32"/>
      <c r="TGZ226" s="20"/>
      <c r="THA226" s="18"/>
      <c r="THB226" s="19"/>
      <c r="THC226" s="28"/>
      <c r="THD226" s="32"/>
      <c r="THE226" s="20"/>
      <c r="THF226" s="18"/>
      <c r="THG226" s="19"/>
      <c r="THH226" s="28"/>
      <c r="THI226" s="32"/>
      <c r="THJ226" s="20"/>
      <c r="THK226" s="18"/>
      <c r="THL226" s="19"/>
      <c r="THM226" s="28"/>
      <c r="THN226" s="32"/>
      <c r="THO226" s="20"/>
      <c r="THP226" s="18"/>
      <c r="THQ226" s="19"/>
      <c r="THR226" s="28"/>
      <c r="THS226" s="32"/>
      <c r="THT226" s="20"/>
      <c r="THU226" s="18"/>
      <c r="THV226" s="19"/>
      <c r="THW226" s="28"/>
      <c r="THX226" s="32"/>
      <c r="THY226" s="20"/>
      <c r="THZ226" s="18"/>
      <c r="TIA226" s="19"/>
      <c r="TIB226" s="28"/>
      <c r="TIC226" s="32"/>
      <c r="TID226" s="20"/>
      <c r="TIE226" s="18"/>
      <c r="TIF226" s="19"/>
      <c r="TIG226" s="28"/>
      <c r="TIH226" s="32"/>
      <c r="TII226" s="20"/>
      <c r="TIJ226" s="18"/>
      <c r="TIK226" s="19"/>
      <c r="TIL226" s="28"/>
      <c r="TIM226" s="32"/>
      <c r="TIN226" s="20"/>
      <c r="TIO226" s="18"/>
      <c r="TIP226" s="19"/>
      <c r="TIQ226" s="28"/>
      <c r="TIR226" s="32"/>
      <c r="TIS226" s="20"/>
      <c r="TIT226" s="18"/>
      <c r="TIU226" s="19"/>
      <c r="TIV226" s="28"/>
      <c r="TIW226" s="32"/>
      <c r="TIX226" s="20"/>
      <c r="TIY226" s="18"/>
      <c r="TIZ226" s="19"/>
      <c r="TJA226" s="28"/>
      <c r="TJB226" s="32"/>
      <c r="TJC226" s="20"/>
      <c r="TJD226" s="18"/>
      <c r="TJE226" s="19"/>
      <c r="TJF226" s="28"/>
      <c r="TJG226" s="32"/>
      <c r="TJH226" s="20"/>
      <c r="TJI226" s="18"/>
      <c r="TJJ226" s="19"/>
      <c r="TJK226" s="28"/>
      <c r="TJL226" s="32"/>
      <c r="TJM226" s="20"/>
      <c r="TJN226" s="18"/>
      <c r="TJO226" s="19"/>
      <c r="TJP226" s="28"/>
      <c r="TJQ226" s="32"/>
      <c r="TJR226" s="20"/>
      <c r="TJS226" s="18"/>
      <c r="TJT226" s="19"/>
      <c r="TJU226" s="28"/>
      <c r="TJV226" s="32"/>
      <c r="TJW226" s="20"/>
      <c r="TJX226" s="18"/>
      <c r="TJY226" s="19"/>
      <c r="TJZ226" s="28"/>
      <c r="TKA226" s="32"/>
      <c r="TKB226" s="20"/>
      <c r="TKC226" s="18"/>
      <c r="TKD226" s="19"/>
      <c r="TKE226" s="28"/>
      <c r="TKF226" s="32"/>
      <c r="TKG226" s="20"/>
      <c r="TKH226" s="18"/>
      <c r="TKI226" s="19"/>
      <c r="TKJ226" s="28"/>
      <c r="TKK226" s="32"/>
      <c r="TKL226" s="20"/>
      <c r="TKM226" s="18"/>
      <c r="TKN226" s="19"/>
      <c r="TKO226" s="28"/>
      <c r="TKP226" s="32"/>
      <c r="TKQ226" s="20"/>
      <c r="TKR226" s="18"/>
      <c r="TKS226" s="19"/>
      <c r="TKT226" s="28"/>
      <c r="TKU226" s="32"/>
      <c r="TKV226" s="20"/>
      <c r="TKW226" s="18"/>
      <c r="TKX226" s="19"/>
      <c r="TKY226" s="28"/>
      <c r="TKZ226" s="32"/>
      <c r="TLA226" s="20"/>
      <c r="TLB226" s="18"/>
      <c r="TLC226" s="19"/>
      <c r="TLD226" s="28"/>
      <c r="TLE226" s="32"/>
      <c r="TLF226" s="20"/>
      <c r="TLG226" s="18"/>
      <c r="TLH226" s="19"/>
      <c r="TLI226" s="28"/>
      <c r="TLJ226" s="32"/>
      <c r="TLK226" s="20"/>
      <c r="TLL226" s="18"/>
      <c r="TLM226" s="19"/>
      <c r="TLN226" s="28"/>
      <c r="TLO226" s="32"/>
      <c r="TLP226" s="20"/>
      <c r="TLQ226" s="18"/>
      <c r="TLR226" s="19"/>
      <c r="TLS226" s="28"/>
      <c r="TLT226" s="32"/>
      <c r="TLU226" s="20"/>
      <c r="TLV226" s="18"/>
      <c r="TLW226" s="19"/>
      <c r="TLX226" s="28"/>
      <c r="TLY226" s="32"/>
      <c r="TLZ226" s="20"/>
      <c r="TMA226" s="18"/>
      <c r="TMB226" s="19"/>
      <c r="TMC226" s="28"/>
      <c r="TMD226" s="32"/>
      <c r="TME226" s="20"/>
      <c r="TMF226" s="18"/>
      <c r="TMG226" s="19"/>
      <c r="TMH226" s="28"/>
      <c r="TMI226" s="32"/>
      <c r="TMJ226" s="20"/>
      <c r="TMK226" s="18"/>
      <c r="TML226" s="19"/>
      <c r="TMM226" s="28"/>
      <c r="TMN226" s="32"/>
      <c r="TMO226" s="20"/>
      <c r="TMP226" s="18"/>
      <c r="TMQ226" s="19"/>
      <c r="TMR226" s="28"/>
      <c r="TMS226" s="32"/>
      <c r="TMT226" s="20"/>
      <c r="TMU226" s="18"/>
      <c r="TMV226" s="19"/>
      <c r="TMW226" s="28"/>
      <c r="TMX226" s="32"/>
      <c r="TMY226" s="20"/>
      <c r="TMZ226" s="18"/>
      <c r="TNA226" s="19"/>
      <c r="TNB226" s="28"/>
      <c r="TNC226" s="32"/>
      <c r="TND226" s="20"/>
      <c r="TNE226" s="18"/>
      <c r="TNF226" s="19"/>
      <c r="TNG226" s="28"/>
      <c r="TNH226" s="32"/>
      <c r="TNI226" s="20"/>
      <c r="TNJ226" s="18"/>
      <c r="TNK226" s="19"/>
      <c r="TNL226" s="28"/>
      <c r="TNM226" s="32"/>
      <c r="TNN226" s="20"/>
      <c r="TNO226" s="18"/>
      <c r="TNP226" s="19"/>
      <c r="TNQ226" s="28"/>
      <c r="TNR226" s="32"/>
      <c r="TNS226" s="20"/>
      <c r="TNT226" s="18"/>
      <c r="TNU226" s="19"/>
      <c r="TNV226" s="28"/>
      <c r="TNW226" s="32"/>
      <c r="TNX226" s="20"/>
      <c r="TNY226" s="18"/>
      <c r="TNZ226" s="19"/>
      <c r="TOA226" s="28"/>
      <c r="TOB226" s="32"/>
      <c r="TOC226" s="20"/>
      <c r="TOD226" s="18"/>
      <c r="TOE226" s="19"/>
      <c r="TOF226" s="28"/>
      <c r="TOG226" s="32"/>
      <c r="TOH226" s="20"/>
      <c r="TOI226" s="18"/>
      <c r="TOJ226" s="19"/>
      <c r="TOK226" s="28"/>
      <c r="TOL226" s="32"/>
      <c r="TOM226" s="20"/>
      <c r="TON226" s="18"/>
      <c r="TOO226" s="19"/>
      <c r="TOP226" s="28"/>
      <c r="TOQ226" s="32"/>
      <c r="TOR226" s="20"/>
      <c r="TOS226" s="18"/>
      <c r="TOT226" s="19"/>
      <c r="TOU226" s="28"/>
      <c r="TOV226" s="32"/>
      <c r="TOW226" s="20"/>
      <c r="TOX226" s="18"/>
      <c r="TOY226" s="19"/>
      <c r="TOZ226" s="28"/>
      <c r="TPA226" s="32"/>
      <c r="TPB226" s="20"/>
      <c r="TPC226" s="18"/>
      <c r="TPD226" s="19"/>
      <c r="TPE226" s="28"/>
      <c r="TPF226" s="32"/>
      <c r="TPG226" s="20"/>
      <c r="TPH226" s="18"/>
      <c r="TPI226" s="19"/>
      <c r="TPJ226" s="28"/>
      <c r="TPK226" s="32"/>
      <c r="TPL226" s="20"/>
      <c r="TPM226" s="18"/>
      <c r="TPN226" s="19"/>
      <c r="TPO226" s="28"/>
      <c r="TPP226" s="32"/>
      <c r="TPQ226" s="20"/>
      <c r="TPR226" s="18"/>
      <c r="TPS226" s="19"/>
      <c r="TPT226" s="28"/>
      <c r="TPU226" s="32"/>
      <c r="TPV226" s="20"/>
      <c r="TPW226" s="18"/>
      <c r="TPX226" s="19"/>
      <c r="TPY226" s="28"/>
      <c r="TPZ226" s="32"/>
      <c r="TQA226" s="20"/>
      <c r="TQB226" s="18"/>
      <c r="TQC226" s="19"/>
      <c r="TQD226" s="28"/>
      <c r="TQE226" s="32"/>
      <c r="TQF226" s="20"/>
      <c r="TQG226" s="18"/>
      <c r="TQH226" s="19"/>
      <c r="TQI226" s="28"/>
      <c r="TQJ226" s="32"/>
      <c r="TQK226" s="20"/>
      <c r="TQL226" s="18"/>
      <c r="TQM226" s="19"/>
      <c r="TQN226" s="28"/>
      <c r="TQO226" s="32"/>
      <c r="TQP226" s="20"/>
      <c r="TQQ226" s="18"/>
      <c r="TQR226" s="19"/>
      <c r="TQS226" s="28"/>
      <c r="TQT226" s="32"/>
      <c r="TQU226" s="20"/>
      <c r="TQV226" s="18"/>
      <c r="TQW226" s="19"/>
      <c r="TQX226" s="28"/>
      <c r="TQY226" s="32"/>
      <c r="TQZ226" s="20"/>
      <c r="TRA226" s="18"/>
      <c r="TRB226" s="19"/>
      <c r="TRC226" s="28"/>
      <c r="TRD226" s="32"/>
      <c r="TRE226" s="20"/>
      <c r="TRF226" s="18"/>
      <c r="TRG226" s="19"/>
      <c r="TRH226" s="28"/>
      <c r="TRI226" s="32"/>
      <c r="TRJ226" s="20"/>
      <c r="TRK226" s="18"/>
      <c r="TRL226" s="19"/>
      <c r="TRM226" s="28"/>
      <c r="TRN226" s="32"/>
      <c r="TRO226" s="20"/>
      <c r="TRP226" s="18"/>
      <c r="TRQ226" s="19"/>
      <c r="TRR226" s="28"/>
      <c r="TRS226" s="32"/>
      <c r="TRT226" s="20"/>
      <c r="TRU226" s="18"/>
      <c r="TRV226" s="19"/>
      <c r="TRW226" s="28"/>
      <c r="TRX226" s="32"/>
      <c r="TRY226" s="20"/>
      <c r="TRZ226" s="18"/>
      <c r="TSA226" s="19"/>
      <c r="TSB226" s="28"/>
      <c r="TSC226" s="32"/>
      <c r="TSD226" s="20"/>
      <c r="TSE226" s="18"/>
      <c r="TSF226" s="19"/>
      <c r="TSG226" s="28"/>
      <c r="TSH226" s="32"/>
      <c r="TSI226" s="20"/>
      <c r="TSJ226" s="18"/>
      <c r="TSK226" s="19"/>
      <c r="TSL226" s="28"/>
      <c r="TSM226" s="32"/>
      <c r="TSN226" s="20"/>
      <c r="TSO226" s="18"/>
      <c r="TSP226" s="19"/>
      <c r="TSQ226" s="28"/>
      <c r="TSR226" s="32"/>
      <c r="TSS226" s="20"/>
      <c r="TST226" s="18"/>
      <c r="TSU226" s="19"/>
      <c r="TSV226" s="28"/>
      <c r="TSW226" s="32"/>
      <c r="TSX226" s="20"/>
      <c r="TSY226" s="18"/>
      <c r="TSZ226" s="19"/>
      <c r="TTA226" s="28"/>
      <c r="TTB226" s="32"/>
      <c r="TTC226" s="20"/>
      <c r="TTD226" s="18"/>
      <c r="TTE226" s="19"/>
      <c r="TTF226" s="28"/>
      <c r="TTG226" s="32"/>
      <c r="TTH226" s="20"/>
      <c r="TTI226" s="18"/>
      <c r="TTJ226" s="19"/>
      <c r="TTK226" s="28"/>
      <c r="TTL226" s="32"/>
      <c r="TTM226" s="20"/>
      <c r="TTN226" s="18"/>
      <c r="TTO226" s="19"/>
      <c r="TTP226" s="28"/>
      <c r="TTQ226" s="32"/>
      <c r="TTR226" s="20"/>
      <c r="TTS226" s="18"/>
      <c r="TTT226" s="19"/>
      <c r="TTU226" s="28"/>
      <c r="TTV226" s="32"/>
      <c r="TTW226" s="20"/>
      <c r="TTX226" s="18"/>
      <c r="TTY226" s="19"/>
      <c r="TTZ226" s="28"/>
      <c r="TUA226" s="32"/>
      <c r="TUB226" s="20"/>
      <c r="TUC226" s="18"/>
      <c r="TUD226" s="19"/>
      <c r="TUE226" s="28"/>
      <c r="TUF226" s="32"/>
      <c r="TUG226" s="20"/>
      <c r="TUH226" s="18"/>
      <c r="TUI226" s="19"/>
      <c r="TUJ226" s="28"/>
      <c r="TUK226" s="32"/>
      <c r="TUL226" s="20"/>
      <c r="TUM226" s="18"/>
      <c r="TUN226" s="19"/>
      <c r="TUO226" s="28"/>
      <c r="TUP226" s="32"/>
      <c r="TUQ226" s="20"/>
      <c r="TUR226" s="18"/>
      <c r="TUS226" s="19"/>
      <c r="TUT226" s="28"/>
      <c r="TUU226" s="32"/>
      <c r="TUV226" s="20"/>
      <c r="TUW226" s="18"/>
      <c r="TUX226" s="19"/>
      <c r="TUY226" s="28"/>
      <c r="TUZ226" s="32"/>
      <c r="TVA226" s="20"/>
      <c r="TVB226" s="18"/>
      <c r="TVC226" s="19"/>
      <c r="TVD226" s="28"/>
      <c r="TVE226" s="32"/>
      <c r="TVF226" s="20"/>
      <c r="TVG226" s="18"/>
      <c r="TVH226" s="19"/>
      <c r="TVI226" s="28"/>
      <c r="TVJ226" s="32"/>
      <c r="TVK226" s="20"/>
      <c r="TVL226" s="18"/>
      <c r="TVM226" s="19"/>
      <c r="TVN226" s="28"/>
      <c r="TVO226" s="32"/>
      <c r="TVP226" s="20"/>
      <c r="TVQ226" s="18"/>
      <c r="TVR226" s="19"/>
      <c r="TVS226" s="28"/>
      <c r="TVT226" s="32"/>
      <c r="TVU226" s="20"/>
      <c r="TVV226" s="18"/>
      <c r="TVW226" s="19"/>
      <c r="TVX226" s="28"/>
      <c r="TVY226" s="32"/>
      <c r="TVZ226" s="20"/>
      <c r="TWA226" s="18"/>
      <c r="TWB226" s="19"/>
      <c r="TWC226" s="28"/>
      <c r="TWD226" s="32"/>
      <c r="TWE226" s="20"/>
      <c r="TWF226" s="18"/>
      <c r="TWG226" s="19"/>
      <c r="TWH226" s="28"/>
      <c r="TWI226" s="32"/>
      <c r="TWJ226" s="20"/>
      <c r="TWK226" s="18"/>
      <c r="TWL226" s="19"/>
      <c r="TWM226" s="28"/>
      <c r="TWN226" s="32"/>
      <c r="TWO226" s="20"/>
      <c r="TWP226" s="18"/>
      <c r="TWQ226" s="19"/>
      <c r="TWR226" s="28"/>
      <c r="TWS226" s="32"/>
      <c r="TWT226" s="20"/>
      <c r="TWU226" s="18"/>
      <c r="TWV226" s="19"/>
      <c r="TWW226" s="28"/>
      <c r="TWX226" s="32"/>
      <c r="TWY226" s="20"/>
      <c r="TWZ226" s="18"/>
      <c r="TXA226" s="19"/>
      <c r="TXB226" s="28"/>
      <c r="TXC226" s="32"/>
      <c r="TXD226" s="20"/>
      <c r="TXE226" s="18"/>
      <c r="TXF226" s="19"/>
      <c r="TXG226" s="28"/>
      <c r="TXH226" s="32"/>
      <c r="TXI226" s="20"/>
      <c r="TXJ226" s="18"/>
      <c r="TXK226" s="19"/>
      <c r="TXL226" s="28"/>
      <c r="TXM226" s="32"/>
      <c r="TXN226" s="20"/>
      <c r="TXO226" s="18"/>
      <c r="TXP226" s="19"/>
      <c r="TXQ226" s="28"/>
      <c r="TXR226" s="32"/>
      <c r="TXS226" s="20"/>
      <c r="TXT226" s="18"/>
      <c r="TXU226" s="19"/>
      <c r="TXV226" s="28"/>
      <c r="TXW226" s="32"/>
      <c r="TXX226" s="20"/>
      <c r="TXY226" s="18"/>
      <c r="TXZ226" s="19"/>
      <c r="TYA226" s="28"/>
      <c r="TYB226" s="32"/>
      <c r="TYC226" s="20"/>
      <c r="TYD226" s="18"/>
      <c r="TYE226" s="19"/>
      <c r="TYF226" s="28"/>
      <c r="TYG226" s="32"/>
      <c r="TYH226" s="20"/>
      <c r="TYI226" s="18"/>
      <c r="TYJ226" s="19"/>
      <c r="TYK226" s="28"/>
      <c r="TYL226" s="32"/>
      <c r="TYM226" s="20"/>
      <c r="TYN226" s="18"/>
      <c r="TYO226" s="19"/>
      <c r="TYP226" s="28"/>
      <c r="TYQ226" s="32"/>
      <c r="TYR226" s="20"/>
      <c r="TYS226" s="18"/>
      <c r="TYT226" s="19"/>
      <c r="TYU226" s="28"/>
      <c r="TYV226" s="32"/>
      <c r="TYW226" s="20"/>
      <c r="TYX226" s="18"/>
      <c r="TYY226" s="19"/>
      <c r="TYZ226" s="28"/>
      <c r="TZA226" s="32"/>
      <c r="TZB226" s="20"/>
      <c r="TZC226" s="18"/>
      <c r="TZD226" s="19"/>
      <c r="TZE226" s="28"/>
      <c r="TZF226" s="32"/>
      <c r="TZG226" s="20"/>
      <c r="TZH226" s="18"/>
      <c r="TZI226" s="19"/>
      <c r="TZJ226" s="28"/>
      <c r="TZK226" s="32"/>
      <c r="TZL226" s="20"/>
      <c r="TZM226" s="18"/>
      <c r="TZN226" s="19"/>
      <c r="TZO226" s="28"/>
      <c r="TZP226" s="32"/>
      <c r="TZQ226" s="20"/>
      <c r="TZR226" s="18"/>
      <c r="TZS226" s="19"/>
      <c r="TZT226" s="28"/>
      <c r="TZU226" s="32"/>
      <c r="TZV226" s="20"/>
      <c r="TZW226" s="18"/>
      <c r="TZX226" s="19"/>
      <c r="TZY226" s="28"/>
      <c r="TZZ226" s="32"/>
      <c r="UAA226" s="20"/>
      <c r="UAB226" s="18"/>
      <c r="UAC226" s="19"/>
      <c r="UAD226" s="28"/>
      <c r="UAE226" s="32"/>
      <c r="UAF226" s="20"/>
      <c r="UAG226" s="18"/>
      <c r="UAH226" s="19"/>
      <c r="UAI226" s="28"/>
      <c r="UAJ226" s="32"/>
      <c r="UAK226" s="20"/>
      <c r="UAL226" s="18"/>
      <c r="UAM226" s="19"/>
      <c r="UAN226" s="28"/>
      <c r="UAO226" s="32"/>
      <c r="UAP226" s="20"/>
      <c r="UAQ226" s="18"/>
      <c r="UAR226" s="19"/>
      <c r="UAS226" s="28"/>
      <c r="UAT226" s="32"/>
      <c r="UAU226" s="20"/>
      <c r="UAV226" s="18"/>
      <c r="UAW226" s="19"/>
      <c r="UAX226" s="28"/>
      <c r="UAY226" s="32"/>
      <c r="UAZ226" s="20"/>
      <c r="UBA226" s="18"/>
      <c r="UBB226" s="19"/>
      <c r="UBC226" s="28"/>
      <c r="UBD226" s="32"/>
      <c r="UBE226" s="20"/>
      <c r="UBF226" s="18"/>
      <c r="UBG226" s="19"/>
      <c r="UBH226" s="28"/>
      <c r="UBI226" s="32"/>
      <c r="UBJ226" s="20"/>
      <c r="UBK226" s="18"/>
      <c r="UBL226" s="19"/>
      <c r="UBM226" s="28"/>
      <c r="UBN226" s="32"/>
      <c r="UBO226" s="20"/>
      <c r="UBP226" s="18"/>
      <c r="UBQ226" s="19"/>
      <c r="UBR226" s="28"/>
      <c r="UBS226" s="32"/>
      <c r="UBT226" s="20"/>
      <c r="UBU226" s="18"/>
      <c r="UBV226" s="19"/>
      <c r="UBW226" s="28"/>
      <c r="UBX226" s="32"/>
      <c r="UBY226" s="20"/>
      <c r="UBZ226" s="18"/>
      <c r="UCA226" s="19"/>
      <c r="UCB226" s="28"/>
      <c r="UCC226" s="32"/>
      <c r="UCD226" s="20"/>
      <c r="UCE226" s="18"/>
      <c r="UCF226" s="19"/>
      <c r="UCG226" s="28"/>
      <c r="UCH226" s="32"/>
      <c r="UCI226" s="20"/>
      <c r="UCJ226" s="18"/>
      <c r="UCK226" s="19"/>
      <c r="UCL226" s="28"/>
      <c r="UCM226" s="32"/>
      <c r="UCN226" s="20"/>
      <c r="UCO226" s="18"/>
      <c r="UCP226" s="19"/>
      <c r="UCQ226" s="28"/>
      <c r="UCR226" s="32"/>
      <c r="UCS226" s="20"/>
      <c r="UCT226" s="18"/>
      <c r="UCU226" s="19"/>
      <c r="UCV226" s="28"/>
      <c r="UCW226" s="32"/>
      <c r="UCX226" s="20"/>
      <c r="UCY226" s="18"/>
      <c r="UCZ226" s="19"/>
      <c r="UDA226" s="28"/>
      <c r="UDB226" s="32"/>
      <c r="UDC226" s="20"/>
      <c r="UDD226" s="18"/>
      <c r="UDE226" s="19"/>
      <c r="UDF226" s="28"/>
      <c r="UDG226" s="32"/>
      <c r="UDH226" s="20"/>
      <c r="UDI226" s="18"/>
      <c r="UDJ226" s="19"/>
      <c r="UDK226" s="28"/>
      <c r="UDL226" s="32"/>
      <c r="UDM226" s="20"/>
      <c r="UDN226" s="18"/>
      <c r="UDO226" s="19"/>
      <c r="UDP226" s="28"/>
      <c r="UDQ226" s="32"/>
      <c r="UDR226" s="20"/>
      <c r="UDS226" s="18"/>
      <c r="UDT226" s="19"/>
      <c r="UDU226" s="28"/>
      <c r="UDV226" s="32"/>
      <c r="UDW226" s="20"/>
      <c r="UDX226" s="18"/>
      <c r="UDY226" s="19"/>
      <c r="UDZ226" s="28"/>
      <c r="UEA226" s="32"/>
      <c r="UEB226" s="20"/>
      <c r="UEC226" s="18"/>
      <c r="UED226" s="19"/>
      <c r="UEE226" s="28"/>
      <c r="UEF226" s="32"/>
      <c r="UEG226" s="20"/>
      <c r="UEH226" s="18"/>
      <c r="UEI226" s="19"/>
      <c r="UEJ226" s="28"/>
      <c r="UEK226" s="32"/>
      <c r="UEL226" s="20"/>
      <c r="UEM226" s="18"/>
      <c r="UEN226" s="19"/>
      <c r="UEO226" s="28"/>
      <c r="UEP226" s="32"/>
      <c r="UEQ226" s="20"/>
      <c r="UER226" s="18"/>
      <c r="UES226" s="19"/>
      <c r="UET226" s="28"/>
      <c r="UEU226" s="32"/>
      <c r="UEV226" s="20"/>
      <c r="UEW226" s="18"/>
      <c r="UEX226" s="19"/>
      <c r="UEY226" s="28"/>
      <c r="UEZ226" s="32"/>
      <c r="UFA226" s="20"/>
      <c r="UFB226" s="18"/>
      <c r="UFC226" s="19"/>
      <c r="UFD226" s="28"/>
      <c r="UFE226" s="32"/>
      <c r="UFF226" s="20"/>
      <c r="UFG226" s="18"/>
      <c r="UFH226" s="19"/>
      <c r="UFI226" s="28"/>
      <c r="UFJ226" s="32"/>
      <c r="UFK226" s="20"/>
      <c r="UFL226" s="18"/>
      <c r="UFM226" s="19"/>
      <c r="UFN226" s="28"/>
      <c r="UFO226" s="32"/>
      <c r="UFP226" s="20"/>
      <c r="UFQ226" s="18"/>
      <c r="UFR226" s="19"/>
      <c r="UFS226" s="28"/>
      <c r="UFT226" s="32"/>
      <c r="UFU226" s="20"/>
      <c r="UFV226" s="18"/>
      <c r="UFW226" s="19"/>
      <c r="UFX226" s="28"/>
      <c r="UFY226" s="32"/>
      <c r="UFZ226" s="20"/>
      <c r="UGA226" s="18"/>
      <c r="UGB226" s="19"/>
      <c r="UGC226" s="28"/>
      <c r="UGD226" s="32"/>
      <c r="UGE226" s="20"/>
      <c r="UGF226" s="18"/>
      <c r="UGG226" s="19"/>
      <c r="UGH226" s="28"/>
      <c r="UGI226" s="32"/>
      <c r="UGJ226" s="20"/>
      <c r="UGK226" s="18"/>
      <c r="UGL226" s="19"/>
      <c r="UGM226" s="28"/>
      <c r="UGN226" s="32"/>
      <c r="UGO226" s="20"/>
      <c r="UGP226" s="18"/>
      <c r="UGQ226" s="19"/>
      <c r="UGR226" s="28"/>
      <c r="UGS226" s="32"/>
      <c r="UGT226" s="20"/>
      <c r="UGU226" s="18"/>
      <c r="UGV226" s="19"/>
      <c r="UGW226" s="28"/>
      <c r="UGX226" s="32"/>
      <c r="UGY226" s="20"/>
      <c r="UGZ226" s="18"/>
      <c r="UHA226" s="19"/>
      <c r="UHB226" s="28"/>
      <c r="UHC226" s="32"/>
      <c r="UHD226" s="20"/>
      <c r="UHE226" s="18"/>
      <c r="UHF226" s="19"/>
      <c r="UHG226" s="28"/>
      <c r="UHH226" s="32"/>
      <c r="UHI226" s="20"/>
      <c r="UHJ226" s="18"/>
      <c r="UHK226" s="19"/>
      <c r="UHL226" s="28"/>
      <c r="UHM226" s="32"/>
      <c r="UHN226" s="20"/>
      <c r="UHO226" s="18"/>
      <c r="UHP226" s="19"/>
      <c r="UHQ226" s="28"/>
      <c r="UHR226" s="32"/>
      <c r="UHS226" s="20"/>
      <c r="UHT226" s="18"/>
      <c r="UHU226" s="19"/>
      <c r="UHV226" s="28"/>
      <c r="UHW226" s="32"/>
      <c r="UHX226" s="20"/>
      <c r="UHY226" s="18"/>
      <c r="UHZ226" s="19"/>
      <c r="UIA226" s="28"/>
      <c r="UIB226" s="32"/>
      <c r="UIC226" s="20"/>
      <c r="UID226" s="18"/>
      <c r="UIE226" s="19"/>
      <c r="UIF226" s="28"/>
      <c r="UIG226" s="32"/>
      <c r="UIH226" s="20"/>
      <c r="UII226" s="18"/>
      <c r="UIJ226" s="19"/>
      <c r="UIK226" s="28"/>
      <c r="UIL226" s="32"/>
      <c r="UIM226" s="20"/>
      <c r="UIN226" s="18"/>
      <c r="UIO226" s="19"/>
      <c r="UIP226" s="28"/>
      <c r="UIQ226" s="32"/>
      <c r="UIR226" s="20"/>
      <c r="UIS226" s="18"/>
      <c r="UIT226" s="19"/>
      <c r="UIU226" s="28"/>
      <c r="UIV226" s="32"/>
      <c r="UIW226" s="20"/>
      <c r="UIX226" s="18"/>
      <c r="UIY226" s="19"/>
      <c r="UIZ226" s="28"/>
      <c r="UJA226" s="32"/>
      <c r="UJB226" s="20"/>
      <c r="UJC226" s="18"/>
      <c r="UJD226" s="19"/>
      <c r="UJE226" s="28"/>
      <c r="UJF226" s="32"/>
      <c r="UJG226" s="20"/>
      <c r="UJH226" s="18"/>
      <c r="UJI226" s="19"/>
      <c r="UJJ226" s="28"/>
      <c r="UJK226" s="32"/>
      <c r="UJL226" s="20"/>
      <c r="UJM226" s="18"/>
      <c r="UJN226" s="19"/>
      <c r="UJO226" s="28"/>
      <c r="UJP226" s="32"/>
      <c r="UJQ226" s="20"/>
      <c r="UJR226" s="18"/>
      <c r="UJS226" s="19"/>
      <c r="UJT226" s="28"/>
      <c r="UJU226" s="32"/>
      <c r="UJV226" s="20"/>
      <c r="UJW226" s="18"/>
      <c r="UJX226" s="19"/>
      <c r="UJY226" s="28"/>
      <c r="UJZ226" s="32"/>
      <c r="UKA226" s="20"/>
      <c r="UKB226" s="18"/>
      <c r="UKC226" s="19"/>
      <c r="UKD226" s="28"/>
      <c r="UKE226" s="32"/>
      <c r="UKF226" s="20"/>
      <c r="UKG226" s="18"/>
      <c r="UKH226" s="19"/>
      <c r="UKI226" s="28"/>
      <c r="UKJ226" s="32"/>
      <c r="UKK226" s="20"/>
      <c r="UKL226" s="18"/>
      <c r="UKM226" s="19"/>
      <c r="UKN226" s="28"/>
      <c r="UKO226" s="32"/>
      <c r="UKP226" s="20"/>
      <c r="UKQ226" s="18"/>
      <c r="UKR226" s="19"/>
      <c r="UKS226" s="28"/>
      <c r="UKT226" s="32"/>
      <c r="UKU226" s="20"/>
      <c r="UKV226" s="18"/>
      <c r="UKW226" s="19"/>
      <c r="UKX226" s="28"/>
      <c r="UKY226" s="32"/>
      <c r="UKZ226" s="20"/>
      <c r="ULA226" s="18"/>
      <c r="ULB226" s="19"/>
      <c r="ULC226" s="28"/>
      <c r="ULD226" s="32"/>
      <c r="ULE226" s="20"/>
      <c r="ULF226" s="18"/>
      <c r="ULG226" s="19"/>
      <c r="ULH226" s="28"/>
      <c r="ULI226" s="32"/>
      <c r="ULJ226" s="20"/>
      <c r="ULK226" s="18"/>
      <c r="ULL226" s="19"/>
      <c r="ULM226" s="28"/>
      <c r="ULN226" s="32"/>
      <c r="ULO226" s="20"/>
      <c r="ULP226" s="18"/>
      <c r="ULQ226" s="19"/>
      <c r="ULR226" s="28"/>
      <c r="ULS226" s="32"/>
      <c r="ULT226" s="20"/>
      <c r="ULU226" s="18"/>
      <c r="ULV226" s="19"/>
      <c r="ULW226" s="28"/>
      <c r="ULX226" s="32"/>
      <c r="ULY226" s="20"/>
      <c r="ULZ226" s="18"/>
      <c r="UMA226" s="19"/>
      <c r="UMB226" s="28"/>
      <c r="UMC226" s="32"/>
      <c r="UMD226" s="20"/>
      <c r="UME226" s="18"/>
      <c r="UMF226" s="19"/>
      <c r="UMG226" s="28"/>
      <c r="UMH226" s="32"/>
      <c r="UMI226" s="20"/>
      <c r="UMJ226" s="18"/>
      <c r="UMK226" s="19"/>
      <c r="UML226" s="28"/>
      <c r="UMM226" s="32"/>
      <c r="UMN226" s="20"/>
      <c r="UMO226" s="18"/>
      <c r="UMP226" s="19"/>
      <c r="UMQ226" s="28"/>
      <c r="UMR226" s="32"/>
      <c r="UMS226" s="20"/>
      <c r="UMT226" s="18"/>
      <c r="UMU226" s="19"/>
      <c r="UMV226" s="28"/>
      <c r="UMW226" s="32"/>
      <c r="UMX226" s="20"/>
      <c r="UMY226" s="18"/>
      <c r="UMZ226" s="19"/>
      <c r="UNA226" s="28"/>
      <c r="UNB226" s="32"/>
      <c r="UNC226" s="20"/>
      <c r="UND226" s="18"/>
      <c r="UNE226" s="19"/>
      <c r="UNF226" s="28"/>
      <c r="UNG226" s="32"/>
      <c r="UNH226" s="20"/>
      <c r="UNI226" s="18"/>
      <c r="UNJ226" s="19"/>
      <c r="UNK226" s="28"/>
      <c r="UNL226" s="32"/>
      <c r="UNM226" s="20"/>
      <c r="UNN226" s="18"/>
      <c r="UNO226" s="19"/>
      <c r="UNP226" s="28"/>
      <c r="UNQ226" s="32"/>
      <c r="UNR226" s="20"/>
      <c r="UNS226" s="18"/>
      <c r="UNT226" s="19"/>
      <c r="UNU226" s="28"/>
      <c r="UNV226" s="32"/>
      <c r="UNW226" s="20"/>
      <c r="UNX226" s="18"/>
      <c r="UNY226" s="19"/>
      <c r="UNZ226" s="28"/>
      <c r="UOA226" s="32"/>
      <c r="UOB226" s="20"/>
      <c r="UOC226" s="18"/>
      <c r="UOD226" s="19"/>
      <c r="UOE226" s="28"/>
      <c r="UOF226" s="32"/>
      <c r="UOG226" s="20"/>
      <c r="UOH226" s="18"/>
      <c r="UOI226" s="19"/>
      <c r="UOJ226" s="28"/>
      <c r="UOK226" s="32"/>
      <c r="UOL226" s="20"/>
      <c r="UOM226" s="18"/>
      <c r="UON226" s="19"/>
      <c r="UOO226" s="28"/>
      <c r="UOP226" s="32"/>
      <c r="UOQ226" s="20"/>
      <c r="UOR226" s="18"/>
      <c r="UOS226" s="19"/>
      <c r="UOT226" s="28"/>
      <c r="UOU226" s="32"/>
      <c r="UOV226" s="20"/>
      <c r="UOW226" s="18"/>
      <c r="UOX226" s="19"/>
      <c r="UOY226" s="28"/>
      <c r="UOZ226" s="32"/>
      <c r="UPA226" s="20"/>
      <c r="UPB226" s="18"/>
      <c r="UPC226" s="19"/>
      <c r="UPD226" s="28"/>
      <c r="UPE226" s="32"/>
      <c r="UPF226" s="20"/>
      <c r="UPG226" s="18"/>
      <c r="UPH226" s="19"/>
      <c r="UPI226" s="28"/>
      <c r="UPJ226" s="32"/>
      <c r="UPK226" s="20"/>
      <c r="UPL226" s="18"/>
      <c r="UPM226" s="19"/>
      <c r="UPN226" s="28"/>
      <c r="UPO226" s="32"/>
      <c r="UPP226" s="20"/>
      <c r="UPQ226" s="18"/>
      <c r="UPR226" s="19"/>
      <c r="UPS226" s="28"/>
      <c r="UPT226" s="32"/>
      <c r="UPU226" s="20"/>
      <c r="UPV226" s="18"/>
      <c r="UPW226" s="19"/>
      <c r="UPX226" s="28"/>
      <c r="UPY226" s="32"/>
      <c r="UPZ226" s="20"/>
      <c r="UQA226" s="18"/>
      <c r="UQB226" s="19"/>
      <c r="UQC226" s="28"/>
      <c r="UQD226" s="32"/>
      <c r="UQE226" s="20"/>
      <c r="UQF226" s="18"/>
      <c r="UQG226" s="19"/>
      <c r="UQH226" s="28"/>
      <c r="UQI226" s="32"/>
      <c r="UQJ226" s="20"/>
      <c r="UQK226" s="18"/>
      <c r="UQL226" s="19"/>
      <c r="UQM226" s="28"/>
      <c r="UQN226" s="32"/>
      <c r="UQO226" s="20"/>
      <c r="UQP226" s="18"/>
      <c r="UQQ226" s="19"/>
      <c r="UQR226" s="28"/>
      <c r="UQS226" s="32"/>
      <c r="UQT226" s="20"/>
      <c r="UQU226" s="18"/>
      <c r="UQV226" s="19"/>
      <c r="UQW226" s="28"/>
      <c r="UQX226" s="32"/>
      <c r="UQY226" s="20"/>
      <c r="UQZ226" s="18"/>
      <c r="URA226" s="19"/>
      <c r="URB226" s="28"/>
      <c r="URC226" s="32"/>
      <c r="URD226" s="20"/>
      <c r="URE226" s="18"/>
      <c r="URF226" s="19"/>
      <c r="URG226" s="28"/>
      <c r="URH226" s="32"/>
      <c r="URI226" s="20"/>
      <c r="URJ226" s="18"/>
      <c r="URK226" s="19"/>
      <c r="URL226" s="28"/>
      <c r="URM226" s="32"/>
      <c r="URN226" s="20"/>
      <c r="URO226" s="18"/>
      <c r="URP226" s="19"/>
      <c r="URQ226" s="28"/>
      <c r="URR226" s="32"/>
      <c r="URS226" s="20"/>
      <c r="URT226" s="18"/>
      <c r="URU226" s="19"/>
      <c r="URV226" s="28"/>
      <c r="URW226" s="32"/>
      <c r="URX226" s="20"/>
      <c r="URY226" s="18"/>
      <c r="URZ226" s="19"/>
      <c r="USA226" s="28"/>
      <c r="USB226" s="32"/>
      <c r="USC226" s="20"/>
      <c r="USD226" s="18"/>
      <c r="USE226" s="19"/>
      <c r="USF226" s="28"/>
      <c r="USG226" s="32"/>
      <c r="USH226" s="20"/>
      <c r="USI226" s="18"/>
      <c r="USJ226" s="19"/>
      <c r="USK226" s="28"/>
      <c r="USL226" s="32"/>
      <c r="USM226" s="20"/>
      <c r="USN226" s="18"/>
      <c r="USO226" s="19"/>
      <c r="USP226" s="28"/>
      <c r="USQ226" s="32"/>
      <c r="USR226" s="20"/>
      <c r="USS226" s="18"/>
      <c r="UST226" s="19"/>
      <c r="USU226" s="28"/>
      <c r="USV226" s="32"/>
      <c r="USW226" s="20"/>
      <c r="USX226" s="18"/>
      <c r="USY226" s="19"/>
      <c r="USZ226" s="28"/>
      <c r="UTA226" s="32"/>
      <c r="UTB226" s="20"/>
      <c r="UTC226" s="18"/>
      <c r="UTD226" s="19"/>
      <c r="UTE226" s="28"/>
      <c r="UTF226" s="32"/>
      <c r="UTG226" s="20"/>
      <c r="UTH226" s="18"/>
      <c r="UTI226" s="19"/>
      <c r="UTJ226" s="28"/>
      <c r="UTK226" s="32"/>
      <c r="UTL226" s="20"/>
      <c r="UTM226" s="18"/>
      <c r="UTN226" s="19"/>
      <c r="UTO226" s="28"/>
      <c r="UTP226" s="32"/>
      <c r="UTQ226" s="20"/>
      <c r="UTR226" s="18"/>
      <c r="UTS226" s="19"/>
      <c r="UTT226" s="28"/>
      <c r="UTU226" s="32"/>
      <c r="UTV226" s="20"/>
      <c r="UTW226" s="18"/>
      <c r="UTX226" s="19"/>
      <c r="UTY226" s="28"/>
      <c r="UTZ226" s="32"/>
      <c r="UUA226" s="20"/>
      <c r="UUB226" s="18"/>
      <c r="UUC226" s="19"/>
      <c r="UUD226" s="28"/>
      <c r="UUE226" s="32"/>
      <c r="UUF226" s="20"/>
      <c r="UUG226" s="18"/>
      <c r="UUH226" s="19"/>
      <c r="UUI226" s="28"/>
      <c r="UUJ226" s="32"/>
      <c r="UUK226" s="20"/>
      <c r="UUL226" s="18"/>
      <c r="UUM226" s="19"/>
      <c r="UUN226" s="28"/>
      <c r="UUO226" s="32"/>
      <c r="UUP226" s="20"/>
      <c r="UUQ226" s="18"/>
      <c r="UUR226" s="19"/>
      <c r="UUS226" s="28"/>
      <c r="UUT226" s="32"/>
      <c r="UUU226" s="20"/>
      <c r="UUV226" s="18"/>
      <c r="UUW226" s="19"/>
      <c r="UUX226" s="28"/>
      <c r="UUY226" s="32"/>
      <c r="UUZ226" s="20"/>
      <c r="UVA226" s="18"/>
      <c r="UVB226" s="19"/>
      <c r="UVC226" s="28"/>
      <c r="UVD226" s="32"/>
      <c r="UVE226" s="20"/>
      <c r="UVF226" s="18"/>
      <c r="UVG226" s="19"/>
      <c r="UVH226" s="28"/>
      <c r="UVI226" s="32"/>
      <c r="UVJ226" s="20"/>
      <c r="UVK226" s="18"/>
      <c r="UVL226" s="19"/>
      <c r="UVM226" s="28"/>
      <c r="UVN226" s="32"/>
      <c r="UVO226" s="20"/>
      <c r="UVP226" s="18"/>
      <c r="UVQ226" s="19"/>
      <c r="UVR226" s="28"/>
      <c r="UVS226" s="32"/>
      <c r="UVT226" s="20"/>
      <c r="UVU226" s="18"/>
      <c r="UVV226" s="19"/>
      <c r="UVW226" s="28"/>
      <c r="UVX226" s="32"/>
      <c r="UVY226" s="20"/>
      <c r="UVZ226" s="18"/>
      <c r="UWA226" s="19"/>
      <c r="UWB226" s="28"/>
      <c r="UWC226" s="32"/>
      <c r="UWD226" s="20"/>
      <c r="UWE226" s="18"/>
      <c r="UWF226" s="19"/>
      <c r="UWG226" s="28"/>
      <c r="UWH226" s="32"/>
      <c r="UWI226" s="20"/>
      <c r="UWJ226" s="18"/>
      <c r="UWK226" s="19"/>
      <c r="UWL226" s="28"/>
      <c r="UWM226" s="32"/>
      <c r="UWN226" s="20"/>
      <c r="UWO226" s="18"/>
      <c r="UWP226" s="19"/>
      <c r="UWQ226" s="28"/>
      <c r="UWR226" s="32"/>
      <c r="UWS226" s="20"/>
      <c r="UWT226" s="18"/>
      <c r="UWU226" s="19"/>
      <c r="UWV226" s="28"/>
      <c r="UWW226" s="32"/>
      <c r="UWX226" s="20"/>
      <c r="UWY226" s="18"/>
      <c r="UWZ226" s="19"/>
      <c r="UXA226" s="28"/>
      <c r="UXB226" s="32"/>
      <c r="UXC226" s="20"/>
      <c r="UXD226" s="18"/>
      <c r="UXE226" s="19"/>
      <c r="UXF226" s="28"/>
      <c r="UXG226" s="32"/>
      <c r="UXH226" s="20"/>
      <c r="UXI226" s="18"/>
      <c r="UXJ226" s="19"/>
      <c r="UXK226" s="28"/>
      <c r="UXL226" s="32"/>
      <c r="UXM226" s="20"/>
      <c r="UXN226" s="18"/>
      <c r="UXO226" s="19"/>
      <c r="UXP226" s="28"/>
      <c r="UXQ226" s="32"/>
      <c r="UXR226" s="20"/>
      <c r="UXS226" s="18"/>
      <c r="UXT226" s="19"/>
      <c r="UXU226" s="28"/>
      <c r="UXV226" s="32"/>
      <c r="UXW226" s="20"/>
      <c r="UXX226" s="18"/>
      <c r="UXY226" s="19"/>
      <c r="UXZ226" s="28"/>
      <c r="UYA226" s="32"/>
      <c r="UYB226" s="20"/>
      <c r="UYC226" s="18"/>
      <c r="UYD226" s="19"/>
      <c r="UYE226" s="28"/>
      <c r="UYF226" s="32"/>
      <c r="UYG226" s="20"/>
      <c r="UYH226" s="18"/>
      <c r="UYI226" s="19"/>
      <c r="UYJ226" s="28"/>
      <c r="UYK226" s="32"/>
      <c r="UYL226" s="20"/>
      <c r="UYM226" s="18"/>
      <c r="UYN226" s="19"/>
      <c r="UYO226" s="28"/>
      <c r="UYP226" s="32"/>
      <c r="UYQ226" s="20"/>
      <c r="UYR226" s="18"/>
      <c r="UYS226" s="19"/>
      <c r="UYT226" s="28"/>
      <c r="UYU226" s="32"/>
      <c r="UYV226" s="20"/>
      <c r="UYW226" s="18"/>
      <c r="UYX226" s="19"/>
      <c r="UYY226" s="28"/>
      <c r="UYZ226" s="32"/>
      <c r="UZA226" s="20"/>
      <c r="UZB226" s="18"/>
      <c r="UZC226" s="19"/>
      <c r="UZD226" s="28"/>
      <c r="UZE226" s="32"/>
      <c r="UZF226" s="20"/>
      <c r="UZG226" s="18"/>
      <c r="UZH226" s="19"/>
      <c r="UZI226" s="28"/>
      <c r="UZJ226" s="32"/>
      <c r="UZK226" s="20"/>
      <c r="UZL226" s="18"/>
      <c r="UZM226" s="19"/>
      <c r="UZN226" s="28"/>
      <c r="UZO226" s="32"/>
      <c r="UZP226" s="20"/>
      <c r="UZQ226" s="18"/>
      <c r="UZR226" s="19"/>
      <c r="UZS226" s="28"/>
      <c r="UZT226" s="32"/>
      <c r="UZU226" s="20"/>
      <c r="UZV226" s="18"/>
      <c r="UZW226" s="19"/>
      <c r="UZX226" s="28"/>
      <c r="UZY226" s="32"/>
      <c r="UZZ226" s="20"/>
      <c r="VAA226" s="18"/>
      <c r="VAB226" s="19"/>
      <c r="VAC226" s="28"/>
      <c r="VAD226" s="32"/>
      <c r="VAE226" s="20"/>
      <c r="VAF226" s="18"/>
      <c r="VAG226" s="19"/>
      <c r="VAH226" s="28"/>
      <c r="VAI226" s="32"/>
      <c r="VAJ226" s="20"/>
      <c r="VAK226" s="18"/>
      <c r="VAL226" s="19"/>
      <c r="VAM226" s="28"/>
      <c r="VAN226" s="32"/>
      <c r="VAO226" s="20"/>
      <c r="VAP226" s="18"/>
      <c r="VAQ226" s="19"/>
      <c r="VAR226" s="28"/>
      <c r="VAS226" s="32"/>
      <c r="VAT226" s="20"/>
      <c r="VAU226" s="18"/>
      <c r="VAV226" s="19"/>
      <c r="VAW226" s="28"/>
      <c r="VAX226" s="32"/>
      <c r="VAY226" s="20"/>
      <c r="VAZ226" s="18"/>
      <c r="VBA226" s="19"/>
      <c r="VBB226" s="28"/>
      <c r="VBC226" s="32"/>
      <c r="VBD226" s="20"/>
      <c r="VBE226" s="18"/>
      <c r="VBF226" s="19"/>
      <c r="VBG226" s="28"/>
      <c r="VBH226" s="32"/>
      <c r="VBI226" s="20"/>
      <c r="VBJ226" s="18"/>
      <c r="VBK226" s="19"/>
      <c r="VBL226" s="28"/>
      <c r="VBM226" s="32"/>
      <c r="VBN226" s="20"/>
      <c r="VBO226" s="18"/>
      <c r="VBP226" s="19"/>
      <c r="VBQ226" s="28"/>
      <c r="VBR226" s="32"/>
      <c r="VBS226" s="20"/>
      <c r="VBT226" s="18"/>
      <c r="VBU226" s="19"/>
      <c r="VBV226" s="28"/>
      <c r="VBW226" s="32"/>
      <c r="VBX226" s="20"/>
      <c r="VBY226" s="18"/>
      <c r="VBZ226" s="19"/>
      <c r="VCA226" s="28"/>
      <c r="VCB226" s="32"/>
      <c r="VCC226" s="20"/>
      <c r="VCD226" s="18"/>
      <c r="VCE226" s="19"/>
      <c r="VCF226" s="28"/>
      <c r="VCG226" s="32"/>
      <c r="VCH226" s="20"/>
      <c r="VCI226" s="18"/>
      <c r="VCJ226" s="19"/>
      <c r="VCK226" s="28"/>
      <c r="VCL226" s="32"/>
      <c r="VCM226" s="20"/>
      <c r="VCN226" s="18"/>
      <c r="VCO226" s="19"/>
      <c r="VCP226" s="28"/>
      <c r="VCQ226" s="32"/>
      <c r="VCR226" s="20"/>
      <c r="VCS226" s="18"/>
      <c r="VCT226" s="19"/>
      <c r="VCU226" s="28"/>
      <c r="VCV226" s="32"/>
      <c r="VCW226" s="20"/>
      <c r="VCX226" s="18"/>
      <c r="VCY226" s="19"/>
      <c r="VCZ226" s="28"/>
      <c r="VDA226" s="32"/>
      <c r="VDB226" s="20"/>
      <c r="VDC226" s="18"/>
      <c r="VDD226" s="19"/>
      <c r="VDE226" s="28"/>
      <c r="VDF226" s="32"/>
      <c r="VDG226" s="20"/>
      <c r="VDH226" s="18"/>
      <c r="VDI226" s="19"/>
      <c r="VDJ226" s="28"/>
      <c r="VDK226" s="32"/>
      <c r="VDL226" s="20"/>
      <c r="VDM226" s="18"/>
      <c r="VDN226" s="19"/>
      <c r="VDO226" s="28"/>
      <c r="VDP226" s="32"/>
      <c r="VDQ226" s="20"/>
      <c r="VDR226" s="18"/>
      <c r="VDS226" s="19"/>
      <c r="VDT226" s="28"/>
      <c r="VDU226" s="32"/>
      <c r="VDV226" s="20"/>
      <c r="VDW226" s="18"/>
      <c r="VDX226" s="19"/>
      <c r="VDY226" s="28"/>
      <c r="VDZ226" s="32"/>
      <c r="VEA226" s="20"/>
      <c r="VEB226" s="18"/>
      <c r="VEC226" s="19"/>
      <c r="VED226" s="28"/>
      <c r="VEE226" s="32"/>
      <c r="VEF226" s="20"/>
      <c r="VEG226" s="18"/>
      <c r="VEH226" s="19"/>
      <c r="VEI226" s="28"/>
      <c r="VEJ226" s="32"/>
      <c r="VEK226" s="20"/>
      <c r="VEL226" s="18"/>
      <c r="VEM226" s="19"/>
      <c r="VEN226" s="28"/>
      <c r="VEO226" s="32"/>
      <c r="VEP226" s="20"/>
      <c r="VEQ226" s="18"/>
      <c r="VER226" s="19"/>
      <c r="VES226" s="28"/>
      <c r="VET226" s="32"/>
      <c r="VEU226" s="20"/>
      <c r="VEV226" s="18"/>
      <c r="VEW226" s="19"/>
      <c r="VEX226" s="28"/>
      <c r="VEY226" s="32"/>
      <c r="VEZ226" s="20"/>
      <c r="VFA226" s="18"/>
      <c r="VFB226" s="19"/>
      <c r="VFC226" s="28"/>
      <c r="VFD226" s="32"/>
      <c r="VFE226" s="20"/>
      <c r="VFF226" s="18"/>
      <c r="VFG226" s="19"/>
      <c r="VFH226" s="28"/>
      <c r="VFI226" s="32"/>
      <c r="VFJ226" s="20"/>
      <c r="VFK226" s="18"/>
      <c r="VFL226" s="19"/>
      <c r="VFM226" s="28"/>
      <c r="VFN226" s="32"/>
      <c r="VFO226" s="20"/>
      <c r="VFP226" s="18"/>
      <c r="VFQ226" s="19"/>
      <c r="VFR226" s="28"/>
      <c r="VFS226" s="32"/>
      <c r="VFT226" s="20"/>
      <c r="VFU226" s="18"/>
      <c r="VFV226" s="19"/>
      <c r="VFW226" s="28"/>
      <c r="VFX226" s="32"/>
      <c r="VFY226" s="20"/>
      <c r="VFZ226" s="18"/>
      <c r="VGA226" s="19"/>
      <c r="VGB226" s="28"/>
      <c r="VGC226" s="32"/>
      <c r="VGD226" s="20"/>
      <c r="VGE226" s="18"/>
      <c r="VGF226" s="19"/>
      <c r="VGG226" s="28"/>
      <c r="VGH226" s="32"/>
      <c r="VGI226" s="20"/>
      <c r="VGJ226" s="18"/>
      <c r="VGK226" s="19"/>
      <c r="VGL226" s="28"/>
      <c r="VGM226" s="32"/>
      <c r="VGN226" s="20"/>
      <c r="VGO226" s="18"/>
      <c r="VGP226" s="19"/>
      <c r="VGQ226" s="28"/>
      <c r="VGR226" s="32"/>
      <c r="VGS226" s="20"/>
      <c r="VGT226" s="18"/>
      <c r="VGU226" s="19"/>
      <c r="VGV226" s="28"/>
      <c r="VGW226" s="32"/>
      <c r="VGX226" s="20"/>
      <c r="VGY226" s="18"/>
      <c r="VGZ226" s="19"/>
      <c r="VHA226" s="28"/>
      <c r="VHB226" s="32"/>
      <c r="VHC226" s="20"/>
      <c r="VHD226" s="18"/>
      <c r="VHE226" s="19"/>
      <c r="VHF226" s="28"/>
      <c r="VHG226" s="32"/>
      <c r="VHH226" s="20"/>
      <c r="VHI226" s="18"/>
      <c r="VHJ226" s="19"/>
      <c r="VHK226" s="28"/>
      <c r="VHL226" s="32"/>
      <c r="VHM226" s="20"/>
      <c r="VHN226" s="18"/>
      <c r="VHO226" s="19"/>
      <c r="VHP226" s="28"/>
      <c r="VHQ226" s="32"/>
      <c r="VHR226" s="20"/>
      <c r="VHS226" s="18"/>
      <c r="VHT226" s="19"/>
      <c r="VHU226" s="28"/>
      <c r="VHV226" s="32"/>
      <c r="VHW226" s="20"/>
      <c r="VHX226" s="18"/>
      <c r="VHY226" s="19"/>
      <c r="VHZ226" s="28"/>
      <c r="VIA226" s="32"/>
      <c r="VIB226" s="20"/>
      <c r="VIC226" s="18"/>
      <c r="VID226" s="19"/>
      <c r="VIE226" s="28"/>
      <c r="VIF226" s="32"/>
      <c r="VIG226" s="20"/>
      <c r="VIH226" s="18"/>
      <c r="VII226" s="19"/>
      <c r="VIJ226" s="28"/>
      <c r="VIK226" s="32"/>
      <c r="VIL226" s="20"/>
      <c r="VIM226" s="18"/>
      <c r="VIN226" s="19"/>
      <c r="VIO226" s="28"/>
      <c r="VIP226" s="32"/>
      <c r="VIQ226" s="20"/>
      <c r="VIR226" s="18"/>
      <c r="VIS226" s="19"/>
      <c r="VIT226" s="28"/>
      <c r="VIU226" s="32"/>
      <c r="VIV226" s="20"/>
      <c r="VIW226" s="18"/>
      <c r="VIX226" s="19"/>
      <c r="VIY226" s="28"/>
      <c r="VIZ226" s="32"/>
      <c r="VJA226" s="20"/>
      <c r="VJB226" s="18"/>
      <c r="VJC226" s="19"/>
      <c r="VJD226" s="28"/>
      <c r="VJE226" s="32"/>
      <c r="VJF226" s="20"/>
      <c r="VJG226" s="18"/>
      <c r="VJH226" s="19"/>
      <c r="VJI226" s="28"/>
      <c r="VJJ226" s="32"/>
      <c r="VJK226" s="20"/>
      <c r="VJL226" s="18"/>
      <c r="VJM226" s="19"/>
      <c r="VJN226" s="28"/>
      <c r="VJO226" s="32"/>
      <c r="VJP226" s="20"/>
      <c r="VJQ226" s="18"/>
      <c r="VJR226" s="19"/>
      <c r="VJS226" s="28"/>
      <c r="VJT226" s="32"/>
      <c r="VJU226" s="20"/>
      <c r="VJV226" s="18"/>
      <c r="VJW226" s="19"/>
      <c r="VJX226" s="28"/>
      <c r="VJY226" s="32"/>
      <c r="VJZ226" s="20"/>
      <c r="VKA226" s="18"/>
      <c r="VKB226" s="19"/>
      <c r="VKC226" s="28"/>
      <c r="VKD226" s="32"/>
      <c r="VKE226" s="20"/>
      <c r="VKF226" s="18"/>
      <c r="VKG226" s="19"/>
      <c r="VKH226" s="28"/>
      <c r="VKI226" s="32"/>
      <c r="VKJ226" s="20"/>
      <c r="VKK226" s="18"/>
      <c r="VKL226" s="19"/>
      <c r="VKM226" s="28"/>
      <c r="VKN226" s="32"/>
      <c r="VKO226" s="20"/>
      <c r="VKP226" s="18"/>
      <c r="VKQ226" s="19"/>
      <c r="VKR226" s="28"/>
      <c r="VKS226" s="32"/>
      <c r="VKT226" s="20"/>
      <c r="VKU226" s="18"/>
      <c r="VKV226" s="19"/>
      <c r="VKW226" s="28"/>
      <c r="VKX226" s="32"/>
      <c r="VKY226" s="20"/>
      <c r="VKZ226" s="18"/>
      <c r="VLA226" s="19"/>
      <c r="VLB226" s="28"/>
      <c r="VLC226" s="32"/>
      <c r="VLD226" s="20"/>
      <c r="VLE226" s="18"/>
      <c r="VLF226" s="19"/>
      <c r="VLG226" s="28"/>
      <c r="VLH226" s="32"/>
      <c r="VLI226" s="20"/>
      <c r="VLJ226" s="18"/>
      <c r="VLK226" s="19"/>
      <c r="VLL226" s="28"/>
      <c r="VLM226" s="32"/>
      <c r="VLN226" s="20"/>
      <c r="VLO226" s="18"/>
      <c r="VLP226" s="19"/>
      <c r="VLQ226" s="28"/>
      <c r="VLR226" s="32"/>
      <c r="VLS226" s="20"/>
      <c r="VLT226" s="18"/>
      <c r="VLU226" s="19"/>
      <c r="VLV226" s="28"/>
      <c r="VLW226" s="32"/>
      <c r="VLX226" s="20"/>
      <c r="VLY226" s="18"/>
      <c r="VLZ226" s="19"/>
      <c r="VMA226" s="28"/>
      <c r="VMB226" s="32"/>
      <c r="VMC226" s="20"/>
      <c r="VMD226" s="18"/>
      <c r="VME226" s="19"/>
      <c r="VMF226" s="28"/>
      <c r="VMG226" s="32"/>
      <c r="VMH226" s="20"/>
      <c r="VMI226" s="18"/>
      <c r="VMJ226" s="19"/>
      <c r="VMK226" s="28"/>
      <c r="VML226" s="32"/>
      <c r="VMM226" s="20"/>
      <c r="VMN226" s="18"/>
      <c r="VMO226" s="19"/>
      <c r="VMP226" s="28"/>
      <c r="VMQ226" s="32"/>
      <c r="VMR226" s="20"/>
      <c r="VMS226" s="18"/>
      <c r="VMT226" s="19"/>
      <c r="VMU226" s="28"/>
      <c r="VMV226" s="32"/>
      <c r="VMW226" s="20"/>
      <c r="VMX226" s="18"/>
      <c r="VMY226" s="19"/>
      <c r="VMZ226" s="28"/>
      <c r="VNA226" s="32"/>
      <c r="VNB226" s="20"/>
      <c r="VNC226" s="18"/>
      <c r="VND226" s="19"/>
      <c r="VNE226" s="28"/>
      <c r="VNF226" s="32"/>
      <c r="VNG226" s="20"/>
      <c r="VNH226" s="18"/>
      <c r="VNI226" s="19"/>
      <c r="VNJ226" s="28"/>
      <c r="VNK226" s="32"/>
      <c r="VNL226" s="20"/>
      <c r="VNM226" s="18"/>
      <c r="VNN226" s="19"/>
      <c r="VNO226" s="28"/>
      <c r="VNP226" s="32"/>
      <c r="VNQ226" s="20"/>
      <c r="VNR226" s="18"/>
      <c r="VNS226" s="19"/>
      <c r="VNT226" s="28"/>
      <c r="VNU226" s="32"/>
      <c r="VNV226" s="20"/>
      <c r="VNW226" s="18"/>
      <c r="VNX226" s="19"/>
      <c r="VNY226" s="28"/>
      <c r="VNZ226" s="32"/>
      <c r="VOA226" s="20"/>
      <c r="VOB226" s="18"/>
      <c r="VOC226" s="19"/>
      <c r="VOD226" s="28"/>
      <c r="VOE226" s="32"/>
      <c r="VOF226" s="20"/>
      <c r="VOG226" s="18"/>
      <c r="VOH226" s="19"/>
      <c r="VOI226" s="28"/>
      <c r="VOJ226" s="32"/>
      <c r="VOK226" s="20"/>
      <c r="VOL226" s="18"/>
      <c r="VOM226" s="19"/>
      <c r="VON226" s="28"/>
      <c r="VOO226" s="32"/>
      <c r="VOP226" s="20"/>
      <c r="VOQ226" s="18"/>
      <c r="VOR226" s="19"/>
      <c r="VOS226" s="28"/>
      <c r="VOT226" s="32"/>
      <c r="VOU226" s="20"/>
      <c r="VOV226" s="18"/>
      <c r="VOW226" s="19"/>
      <c r="VOX226" s="28"/>
      <c r="VOY226" s="32"/>
      <c r="VOZ226" s="20"/>
      <c r="VPA226" s="18"/>
      <c r="VPB226" s="19"/>
      <c r="VPC226" s="28"/>
      <c r="VPD226" s="32"/>
      <c r="VPE226" s="20"/>
      <c r="VPF226" s="18"/>
      <c r="VPG226" s="19"/>
      <c r="VPH226" s="28"/>
      <c r="VPI226" s="32"/>
      <c r="VPJ226" s="20"/>
      <c r="VPK226" s="18"/>
      <c r="VPL226" s="19"/>
      <c r="VPM226" s="28"/>
      <c r="VPN226" s="32"/>
      <c r="VPO226" s="20"/>
      <c r="VPP226" s="18"/>
      <c r="VPQ226" s="19"/>
      <c r="VPR226" s="28"/>
      <c r="VPS226" s="32"/>
      <c r="VPT226" s="20"/>
      <c r="VPU226" s="18"/>
      <c r="VPV226" s="19"/>
      <c r="VPW226" s="28"/>
      <c r="VPX226" s="32"/>
      <c r="VPY226" s="20"/>
      <c r="VPZ226" s="18"/>
      <c r="VQA226" s="19"/>
      <c r="VQB226" s="28"/>
      <c r="VQC226" s="32"/>
      <c r="VQD226" s="20"/>
      <c r="VQE226" s="18"/>
      <c r="VQF226" s="19"/>
      <c r="VQG226" s="28"/>
      <c r="VQH226" s="32"/>
      <c r="VQI226" s="20"/>
      <c r="VQJ226" s="18"/>
      <c r="VQK226" s="19"/>
      <c r="VQL226" s="28"/>
      <c r="VQM226" s="32"/>
      <c r="VQN226" s="20"/>
      <c r="VQO226" s="18"/>
      <c r="VQP226" s="19"/>
      <c r="VQQ226" s="28"/>
      <c r="VQR226" s="32"/>
      <c r="VQS226" s="20"/>
      <c r="VQT226" s="18"/>
      <c r="VQU226" s="19"/>
      <c r="VQV226" s="28"/>
      <c r="VQW226" s="32"/>
      <c r="VQX226" s="20"/>
      <c r="VQY226" s="18"/>
      <c r="VQZ226" s="19"/>
      <c r="VRA226" s="28"/>
      <c r="VRB226" s="32"/>
      <c r="VRC226" s="20"/>
      <c r="VRD226" s="18"/>
      <c r="VRE226" s="19"/>
      <c r="VRF226" s="28"/>
      <c r="VRG226" s="32"/>
      <c r="VRH226" s="20"/>
      <c r="VRI226" s="18"/>
      <c r="VRJ226" s="19"/>
      <c r="VRK226" s="28"/>
      <c r="VRL226" s="32"/>
      <c r="VRM226" s="20"/>
      <c r="VRN226" s="18"/>
      <c r="VRO226" s="19"/>
      <c r="VRP226" s="28"/>
      <c r="VRQ226" s="32"/>
      <c r="VRR226" s="20"/>
      <c r="VRS226" s="18"/>
      <c r="VRT226" s="19"/>
      <c r="VRU226" s="28"/>
      <c r="VRV226" s="32"/>
      <c r="VRW226" s="20"/>
      <c r="VRX226" s="18"/>
      <c r="VRY226" s="19"/>
      <c r="VRZ226" s="28"/>
      <c r="VSA226" s="32"/>
      <c r="VSB226" s="20"/>
      <c r="VSC226" s="18"/>
      <c r="VSD226" s="19"/>
      <c r="VSE226" s="28"/>
      <c r="VSF226" s="32"/>
      <c r="VSG226" s="20"/>
      <c r="VSH226" s="18"/>
      <c r="VSI226" s="19"/>
      <c r="VSJ226" s="28"/>
      <c r="VSK226" s="32"/>
      <c r="VSL226" s="20"/>
      <c r="VSM226" s="18"/>
      <c r="VSN226" s="19"/>
      <c r="VSO226" s="28"/>
      <c r="VSP226" s="32"/>
      <c r="VSQ226" s="20"/>
      <c r="VSR226" s="18"/>
      <c r="VSS226" s="19"/>
      <c r="VST226" s="28"/>
      <c r="VSU226" s="32"/>
      <c r="VSV226" s="20"/>
      <c r="VSW226" s="18"/>
      <c r="VSX226" s="19"/>
      <c r="VSY226" s="28"/>
      <c r="VSZ226" s="32"/>
      <c r="VTA226" s="20"/>
      <c r="VTB226" s="18"/>
      <c r="VTC226" s="19"/>
      <c r="VTD226" s="28"/>
      <c r="VTE226" s="32"/>
      <c r="VTF226" s="20"/>
      <c r="VTG226" s="18"/>
      <c r="VTH226" s="19"/>
      <c r="VTI226" s="28"/>
      <c r="VTJ226" s="32"/>
      <c r="VTK226" s="20"/>
      <c r="VTL226" s="18"/>
      <c r="VTM226" s="19"/>
      <c r="VTN226" s="28"/>
      <c r="VTO226" s="32"/>
      <c r="VTP226" s="20"/>
      <c r="VTQ226" s="18"/>
      <c r="VTR226" s="19"/>
      <c r="VTS226" s="28"/>
      <c r="VTT226" s="32"/>
      <c r="VTU226" s="20"/>
      <c r="VTV226" s="18"/>
      <c r="VTW226" s="19"/>
      <c r="VTX226" s="28"/>
      <c r="VTY226" s="32"/>
      <c r="VTZ226" s="20"/>
      <c r="VUA226" s="18"/>
      <c r="VUB226" s="19"/>
      <c r="VUC226" s="28"/>
      <c r="VUD226" s="32"/>
      <c r="VUE226" s="20"/>
      <c r="VUF226" s="18"/>
      <c r="VUG226" s="19"/>
      <c r="VUH226" s="28"/>
      <c r="VUI226" s="32"/>
      <c r="VUJ226" s="20"/>
      <c r="VUK226" s="18"/>
      <c r="VUL226" s="19"/>
      <c r="VUM226" s="28"/>
      <c r="VUN226" s="32"/>
      <c r="VUO226" s="20"/>
      <c r="VUP226" s="18"/>
      <c r="VUQ226" s="19"/>
      <c r="VUR226" s="28"/>
      <c r="VUS226" s="32"/>
      <c r="VUT226" s="20"/>
      <c r="VUU226" s="18"/>
      <c r="VUV226" s="19"/>
      <c r="VUW226" s="28"/>
      <c r="VUX226" s="32"/>
      <c r="VUY226" s="20"/>
      <c r="VUZ226" s="18"/>
      <c r="VVA226" s="19"/>
      <c r="VVB226" s="28"/>
      <c r="VVC226" s="32"/>
      <c r="VVD226" s="20"/>
      <c r="VVE226" s="18"/>
      <c r="VVF226" s="19"/>
      <c r="VVG226" s="28"/>
      <c r="VVH226" s="32"/>
      <c r="VVI226" s="20"/>
      <c r="VVJ226" s="18"/>
      <c r="VVK226" s="19"/>
      <c r="VVL226" s="28"/>
      <c r="VVM226" s="32"/>
      <c r="VVN226" s="20"/>
      <c r="VVO226" s="18"/>
      <c r="VVP226" s="19"/>
      <c r="VVQ226" s="28"/>
      <c r="VVR226" s="32"/>
      <c r="VVS226" s="20"/>
      <c r="VVT226" s="18"/>
      <c r="VVU226" s="19"/>
      <c r="VVV226" s="28"/>
      <c r="VVW226" s="32"/>
      <c r="VVX226" s="20"/>
      <c r="VVY226" s="18"/>
      <c r="VVZ226" s="19"/>
      <c r="VWA226" s="28"/>
      <c r="VWB226" s="32"/>
      <c r="VWC226" s="20"/>
      <c r="VWD226" s="18"/>
      <c r="VWE226" s="19"/>
      <c r="VWF226" s="28"/>
      <c r="VWG226" s="32"/>
      <c r="VWH226" s="20"/>
      <c r="VWI226" s="18"/>
      <c r="VWJ226" s="19"/>
      <c r="VWK226" s="28"/>
      <c r="VWL226" s="32"/>
      <c r="VWM226" s="20"/>
      <c r="VWN226" s="18"/>
      <c r="VWO226" s="19"/>
      <c r="VWP226" s="28"/>
      <c r="VWQ226" s="32"/>
      <c r="VWR226" s="20"/>
      <c r="VWS226" s="18"/>
      <c r="VWT226" s="19"/>
      <c r="VWU226" s="28"/>
      <c r="VWV226" s="32"/>
      <c r="VWW226" s="20"/>
      <c r="VWX226" s="18"/>
      <c r="VWY226" s="19"/>
      <c r="VWZ226" s="28"/>
      <c r="VXA226" s="32"/>
      <c r="VXB226" s="20"/>
      <c r="VXC226" s="18"/>
      <c r="VXD226" s="19"/>
      <c r="VXE226" s="28"/>
      <c r="VXF226" s="32"/>
      <c r="VXG226" s="20"/>
      <c r="VXH226" s="18"/>
      <c r="VXI226" s="19"/>
      <c r="VXJ226" s="28"/>
      <c r="VXK226" s="32"/>
      <c r="VXL226" s="20"/>
      <c r="VXM226" s="18"/>
      <c r="VXN226" s="19"/>
      <c r="VXO226" s="28"/>
      <c r="VXP226" s="32"/>
      <c r="VXQ226" s="20"/>
      <c r="VXR226" s="18"/>
      <c r="VXS226" s="19"/>
      <c r="VXT226" s="28"/>
      <c r="VXU226" s="32"/>
      <c r="VXV226" s="20"/>
      <c r="VXW226" s="18"/>
      <c r="VXX226" s="19"/>
      <c r="VXY226" s="28"/>
      <c r="VXZ226" s="32"/>
      <c r="VYA226" s="20"/>
      <c r="VYB226" s="18"/>
      <c r="VYC226" s="19"/>
      <c r="VYD226" s="28"/>
      <c r="VYE226" s="32"/>
      <c r="VYF226" s="20"/>
      <c r="VYG226" s="18"/>
      <c r="VYH226" s="19"/>
      <c r="VYI226" s="28"/>
      <c r="VYJ226" s="32"/>
      <c r="VYK226" s="20"/>
      <c r="VYL226" s="18"/>
      <c r="VYM226" s="19"/>
      <c r="VYN226" s="28"/>
      <c r="VYO226" s="32"/>
      <c r="VYP226" s="20"/>
      <c r="VYQ226" s="18"/>
      <c r="VYR226" s="19"/>
      <c r="VYS226" s="28"/>
      <c r="VYT226" s="32"/>
      <c r="VYU226" s="20"/>
      <c r="VYV226" s="18"/>
      <c r="VYW226" s="19"/>
      <c r="VYX226" s="28"/>
      <c r="VYY226" s="32"/>
      <c r="VYZ226" s="20"/>
      <c r="VZA226" s="18"/>
      <c r="VZB226" s="19"/>
      <c r="VZC226" s="28"/>
      <c r="VZD226" s="32"/>
      <c r="VZE226" s="20"/>
      <c r="VZF226" s="18"/>
      <c r="VZG226" s="19"/>
      <c r="VZH226" s="28"/>
      <c r="VZI226" s="32"/>
      <c r="VZJ226" s="20"/>
      <c r="VZK226" s="18"/>
      <c r="VZL226" s="19"/>
      <c r="VZM226" s="28"/>
      <c r="VZN226" s="32"/>
      <c r="VZO226" s="20"/>
      <c r="VZP226" s="18"/>
      <c r="VZQ226" s="19"/>
      <c r="VZR226" s="28"/>
      <c r="VZS226" s="32"/>
      <c r="VZT226" s="20"/>
      <c r="VZU226" s="18"/>
      <c r="VZV226" s="19"/>
      <c r="VZW226" s="28"/>
      <c r="VZX226" s="32"/>
      <c r="VZY226" s="20"/>
      <c r="VZZ226" s="18"/>
      <c r="WAA226" s="19"/>
      <c r="WAB226" s="28"/>
      <c r="WAC226" s="32"/>
      <c r="WAD226" s="20"/>
      <c r="WAE226" s="18"/>
      <c r="WAF226" s="19"/>
      <c r="WAG226" s="28"/>
      <c r="WAH226" s="32"/>
      <c r="WAI226" s="20"/>
      <c r="WAJ226" s="18"/>
      <c r="WAK226" s="19"/>
      <c r="WAL226" s="28"/>
      <c r="WAM226" s="32"/>
      <c r="WAN226" s="20"/>
      <c r="WAO226" s="18"/>
      <c r="WAP226" s="19"/>
      <c r="WAQ226" s="28"/>
      <c r="WAR226" s="32"/>
      <c r="WAS226" s="20"/>
      <c r="WAT226" s="18"/>
      <c r="WAU226" s="19"/>
      <c r="WAV226" s="28"/>
      <c r="WAW226" s="32"/>
      <c r="WAX226" s="20"/>
      <c r="WAY226" s="18"/>
      <c r="WAZ226" s="19"/>
      <c r="WBA226" s="28"/>
      <c r="WBB226" s="32"/>
      <c r="WBC226" s="20"/>
      <c r="WBD226" s="18"/>
      <c r="WBE226" s="19"/>
      <c r="WBF226" s="28"/>
      <c r="WBG226" s="32"/>
      <c r="WBH226" s="20"/>
      <c r="WBI226" s="18"/>
      <c r="WBJ226" s="19"/>
      <c r="WBK226" s="28"/>
      <c r="WBL226" s="32"/>
      <c r="WBM226" s="20"/>
      <c r="WBN226" s="18"/>
      <c r="WBO226" s="19"/>
      <c r="WBP226" s="28"/>
      <c r="WBQ226" s="32"/>
      <c r="WBR226" s="20"/>
      <c r="WBS226" s="18"/>
      <c r="WBT226" s="19"/>
      <c r="WBU226" s="28"/>
      <c r="WBV226" s="32"/>
      <c r="WBW226" s="20"/>
      <c r="WBX226" s="18"/>
      <c r="WBY226" s="19"/>
      <c r="WBZ226" s="28"/>
      <c r="WCA226" s="32"/>
      <c r="WCB226" s="20"/>
      <c r="WCC226" s="18"/>
      <c r="WCD226" s="19"/>
      <c r="WCE226" s="28"/>
      <c r="WCF226" s="32"/>
      <c r="WCG226" s="20"/>
      <c r="WCH226" s="18"/>
      <c r="WCI226" s="19"/>
      <c r="WCJ226" s="28"/>
      <c r="WCK226" s="32"/>
      <c r="WCL226" s="20"/>
      <c r="WCM226" s="18"/>
      <c r="WCN226" s="19"/>
      <c r="WCO226" s="28"/>
      <c r="WCP226" s="32"/>
      <c r="WCQ226" s="20"/>
      <c r="WCR226" s="18"/>
      <c r="WCS226" s="19"/>
      <c r="WCT226" s="28"/>
      <c r="WCU226" s="32"/>
      <c r="WCV226" s="20"/>
      <c r="WCW226" s="18"/>
      <c r="WCX226" s="19"/>
      <c r="WCY226" s="28"/>
      <c r="WCZ226" s="32"/>
      <c r="WDA226" s="20"/>
      <c r="WDB226" s="18"/>
      <c r="WDC226" s="19"/>
      <c r="WDD226" s="28"/>
      <c r="WDE226" s="32"/>
      <c r="WDF226" s="20"/>
      <c r="WDG226" s="18"/>
      <c r="WDH226" s="19"/>
      <c r="WDI226" s="28"/>
      <c r="WDJ226" s="32"/>
      <c r="WDK226" s="20"/>
      <c r="WDL226" s="18"/>
      <c r="WDM226" s="19"/>
      <c r="WDN226" s="28"/>
      <c r="WDO226" s="32"/>
      <c r="WDP226" s="20"/>
      <c r="WDQ226" s="18"/>
      <c r="WDR226" s="19"/>
      <c r="WDS226" s="28"/>
      <c r="WDT226" s="32"/>
      <c r="WDU226" s="20"/>
      <c r="WDV226" s="18"/>
      <c r="WDW226" s="19"/>
      <c r="WDX226" s="28"/>
      <c r="WDY226" s="32"/>
      <c r="WDZ226" s="20"/>
      <c r="WEA226" s="18"/>
      <c r="WEB226" s="19"/>
      <c r="WEC226" s="28"/>
      <c r="WED226" s="32"/>
      <c r="WEE226" s="20"/>
      <c r="WEF226" s="18"/>
      <c r="WEG226" s="19"/>
      <c r="WEH226" s="28"/>
      <c r="WEI226" s="32"/>
      <c r="WEJ226" s="20"/>
      <c r="WEK226" s="18"/>
      <c r="WEL226" s="19"/>
      <c r="WEM226" s="28"/>
      <c r="WEN226" s="32"/>
      <c r="WEO226" s="20"/>
      <c r="WEP226" s="18"/>
      <c r="WEQ226" s="19"/>
      <c r="WER226" s="28"/>
      <c r="WES226" s="32"/>
      <c r="WET226" s="20"/>
      <c r="WEU226" s="18"/>
      <c r="WEV226" s="19"/>
      <c r="WEW226" s="28"/>
      <c r="WEX226" s="32"/>
      <c r="WEY226" s="20"/>
      <c r="WEZ226" s="18"/>
      <c r="WFA226" s="19"/>
      <c r="WFB226" s="28"/>
      <c r="WFC226" s="32"/>
      <c r="WFD226" s="20"/>
      <c r="WFE226" s="18"/>
      <c r="WFF226" s="19"/>
      <c r="WFG226" s="28"/>
      <c r="WFH226" s="32"/>
      <c r="WFI226" s="20"/>
      <c r="WFJ226" s="18"/>
      <c r="WFK226" s="19"/>
      <c r="WFL226" s="28"/>
      <c r="WFM226" s="32"/>
      <c r="WFN226" s="20"/>
      <c r="WFO226" s="18"/>
      <c r="WFP226" s="19"/>
      <c r="WFQ226" s="28"/>
      <c r="WFR226" s="32"/>
      <c r="WFS226" s="20"/>
      <c r="WFT226" s="18"/>
      <c r="WFU226" s="19"/>
      <c r="WFV226" s="28"/>
      <c r="WFW226" s="32"/>
      <c r="WFX226" s="20"/>
      <c r="WFY226" s="18"/>
      <c r="WFZ226" s="19"/>
      <c r="WGA226" s="28"/>
      <c r="WGB226" s="32"/>
      <c r="WGC226" s="20"/>
      <c r="WGD226" s="18"/>
      <c r="WGE226" s="19"/>
      <c r="WGF226" s="28"/>
      <c r="WGG226" s="32"/>
      <c r="WGH226" s="20"/>
      <c r="WGI226" s="18"/>
      <c r="WGJ226" s="19"/>
      <c r="WGK226" s="28"/>
      <c r="WGL226" s="32"/>
      <c r="WGM226" s="20"/>
      <c r="WGN226" s="18"/>
      <c r="WGO226" s="19"/>
      <c r="WGP226" s="28"/>
      <c r="WGQ226" s="32"/>
      <c r="WGR226" s="20"/>
      <c r="WGS226" s="18"/>
      <c r="WGT226" s="19"/>
      <c r="WGU226" s="28"/>
      <c r="WGV226" s="32"/>
      <c r="WGW226" s="20"/>
      <c r="WGX226" s="18"/>
      <c r="WGY226" s="19"/>
      <c r="WGZ226" s="28"/>
      <c r="WHA226" s="32"/>
      <c r="WHB226" s="20"/>
      <c r="WHC226" s="18"/>
      <c r="WHD226" s="19"/>
      <c r="WHE226" s="28"/>
      <c r="WHF226" s="32"/>
      <c r="WHG226" s="20"/>
      <c r="WHH226" s="18"/>
      <c r="WHI226" s="19"/>
      <c r="WHJ226" s="28"/>
      <c r="WHK226" s="32"/>
      <c r="WHL226" s="20"/>
      <c r="WHM226" s="18"/>
      <c r="WHN226" s="19"/>
      <c r="WHO226" s="28"/>
      <c r="WHP226" s="32"/>
      <c r="WHQ226" s="20"/>
      <c r="WHR226" s="18"/>
      <c r="WHS226" s="19"/>
      <c r="WHT226" s="28"/>
      <c r="WHU226" s="32"/>
      <c r="WHV226" s="20"/>
      <c r="WHW226" s="18"/>
      <c r="WHX226" s="19"/>
      <c r="WHY226" s="28"/>
      <c r="WHZ226" s="32"/>
      <c r="WIA226" s="20"/>
      <c r="WIB226" s="18"/>
      <c r="WIC226" s="19"/>
      <c r="WID226" s="28"/>
      <c r="WIE226" s="32"/>
      <c r="WIF226" s="20"/>
      <c r="WIG226" s="18"/>
      <c r="WIH226" s="19"/>
      <c r="WII226" s="28"/>
      <c r="WIJ226" s="32"/>
      <c r="WIK226" s="20"/>
      <c r="WIL226" s="18"/>
      <c r="WIM226" s="19"/>
      <c r="WIN226" s="28"/>
      <c r="WIO226" s="32"/>
      <c r="WIP226" s="20"/>
      <c r="WIQ226" s="18"/>
      <c r="WIR226" s="19"/>
      <c r="WIS226" s="28"/>
      <c r="WIT226" s="32"/>
      <c r="WIU226" s="20"/>
      <c r="WIV226" s="18"/>
      <c r="WIW226" s="19"/>
      <c r="WIX226" s="28"/>
      <c r="WIY226" s="32"/>
      <c r="WIZ226" s="20"/>
      <c r="WJA226" s="18"/>
      <c r="WJB226" s="19"/>
      <c r="WJC226" s="28"/>
      <c r="WJD226" s="32"/>
      <c r="WJE226" s="20"/>
      <c r="WJF226" s="18"/>
      <c r="WJG226" s="19"/>
      <c r="WJH226" s="28"/>
      <c r="WJI226" s="32"/>
      <c r="WJJ226" s="20"/>
      <c r="WJK226" s="18"/>
      <c r="WJL226" s="19"/>
      <c r="WJM226" s="28"/>
      <c r="WJN226" s="32"/>
      <c r="WJO226" s="20"/>
      <c r="WJP226" s="18"/>
      <c r="WJQ226" s="19"/>
      <c r="WJR226" s="28"/>
      <c r="WJS226" s="32"/>
      <c r="WJT226" s="20"/>
      <c r="WJU226" s="18"/>
      <c r="WJV226" s="19"/>
      <c r="WJW226" s="28"/>
      <c r="WJX226" s="32"/>
      <c r="WJY226" s="20"/>
      <c r="WJZ226" s="18"/>
      <c r="WKA226" s="19"/>
      <c r="WKB226" s="28"/>
      <c r="WKC226" s="32"/>
      <c r="WKD226" s="20"/>
      <c r="WKE226" s="18"/>
      <c r="WKF226" s="19"/>
      <c r="WKG226" s="28"/>
      <c r="WKH226" s="32"/>
      <c r="WKI226" s="20"/>
      <c r="WKJ226" s="18"/>
      <c r="WKK226" s="19"/>
      <c r="WKL226" s="28"/>
      <c r="WKM226" s="32"/>
      <c r="WKN226" s="20"/>
      <c r="WKO226" s="18"/>
      <c r="WKP226" s="19"/>
      <c r="WKQ226" s="28"/>
      <c r="WKR226" s="32"/>
      <c r="WKS226" s="20"/>
      <c r="WKT226" s="18"/>
      <c r="WKU226" s="19"/>
      <c r="WKV226" s="28"/>
      <c r="WKW226" s="32"/>
      <c r="WKX226" s="20"/>
      <c r="WKY226" s="18"/>
      <c r="WKZ226" s="19"/>
      <c r="WLA226" s="28"/>
      <c r="WLB226" s="32"/>
      <c r="WLC226" s="20"/>
      <c r="WLD226" s="18"/>
      <c r="WLE226" s="19"/>
      <c r="WLF226" s="28"/>
      <c r="WLG226" s="32"/>
      <c r="WLH226" s="20"/>
      <c r="WLI226" s="18"/>
      <c r="WLJ226" s="19"/>
      <c r="WLK226" s="28"/>
      <c r="WLL226" s="32"/>
      <c r="WLM226" s="20"/>
      <c r="WLN226" s="18"/>
      <c r="WLO226" s="19"/>
      <c r="WLP226" s="28"/>
      <c r="WLQ226" s="32"/>
      <c r="WLR226" s="20"/>
      <c r="WLS226" s="18"/>
      <c r="WLT226" s="19"/>
      <c r="WLU226" s="28"/>
      <c r="WLV226" s="32"/>
      <c r="WLW226" s="20"/>
      <c r="WLX226" s="18"/>
      <c r="WLY226" s="19"/>
      <c r="WLZ226" s="28"/>
      <c r="WMA226" s="32"/>
      <c r="WMB226" s="20"/>
      <c r="WMC226" s="18"/>
      <c r="WMD226" s="19"/>
      <c r="WME226" s="28"/>
      <c r="WMF226" s="32"/>
      <c r="WMG226" s="20"/>
      <c r="WMH226" s="18"/>
      <c r="WMI226" s="19"/>
      <c r="WMJ226" s="28"/>
      <c r="WMK226" s="32"/>
      <c r="WML226" s="20"/>
      <c r="WMM226" s="18"/>
      <c r="WMN226" s="19"/>
      <c r="WMO226" s="28"/>
      <c r="WMP226" s="32"/>
      <c r="WMQ226" s="20"/>
      <c r="WMR226" s="18"/>
      <c r="WMS226" s="19"/>
      <c r="WMT226" s="28"/>
      <c r="WMU226" s="32"/>
      <c r="WMV226" s="20"/>
      <c r="WMW226" s="18"/>
      <c r="WMX226" s="19"/>
      <c r="WMY226" s="28"/>
      <c r="WMZ226" s="32"/>
      <c r="WNA226" s="20"/>
      <c r="WNB226" s="18"/>
      <c r="WNC226" s="19"/>
      <c r="WND226" s="28"/>
      <c r="WNE226" s="32"/>
      <c r="WNF226" s="20"/>
      <c r="WNG226" s="18"/>
      <c r="WNH226" s="19"/>
      <c r="WNI226" s="28"/>
      <c r="WNJ226" s="32"/>
      <c r="WNK226" s="20"/>
      <c r="WNL226" s="18"/>
      <c r="WNM226" s="19"/>
      <c r="WNN226" s="28"/>
      <c r="WNO226" s="32"/>
      <c r="WNP226" s="20"/>
      <c r="WNQ226" s="18"/>
      <c r="WNR226" s="19"/>
      <c r="WNS226" s="28"/>
      <c r="WNT226" s="32"/>
      <c r="WNU226" s="20"/>
      <c r="WNV226" s="18"/>
      <c r="WNW226" s="19"/>
      <c r="WNX226" s="28"/>
      <c r="WNY226" s="32"/>
      <c r="WNZ226" s="20"/>
      <c r="WOA226" s="18"/>
      <c r="WOB226" s="19"/>
      <c r="WOC226" s="28"/>
      <c r="WOD226" s="32"/>
      <c r="WOE226" s="20"/>
      <c r="WOF226" s="18"/>
      <c r="WOG226" s="19"/>
      <c r="WOH226" s="28"/>
      <c r="WOI226" s="32"/>
      <c r="WOJ226" s="20"/>
      <c r="WOK226" s="18"/>
      <c r="WOL226" s="19"/>
      <c r="WOM226" s="28"/>
      <c r="WON226" s="32"/>
      <c r="WOO226" s="20"/>
      <c r="WOP226" s="18"/>
      <c r="WOQ226" s="19"/>
      <c r="WOR226" s="28"/>
      <c r="WOS226" s="32"/>
      <c r="WOT226" s="20"/>
      <c r="WOU226" s="18"/>
      <c r="WOV226" s="19"/>
      <c r="WOW226" s="28"/>
      <c r="WOX226" s="32"/>
      <c r="WOY226" s="20"/>
      <c r="WOZ226" s="18"/>
      <c r="WPA226" s="19"/>
      <c r="WPB226" s="28"/>
      <c r="WPC226" s="32"/>
      <c r="WPD226" s="20"/>
      <c r="WPE226" s="18"/>
      <c r="WPF226" s="19"/>
      <c r="WPG226" s="28"/>
      <c r="WPH226" s="32"/>
      <c r="WPI226" s="20"/>
      <c r="WPJ226" s="18"/>
      <c r="WPK226" s="19"/>
      <c r="WPL226" s="28"/>
      <c r="WPM226" s="32"/>
      <c r="WPN226" s="20"/>
      <c r="WPO226" s="18"/>
      <c r="WPP226" s="19"/>
      <c r="WPQ226" s="28"/>
      <c r="WPR226" s="32"/>
      <c r="WPS226" s="20"/>
      <c r="WPT226" s="18"/>
      <c r="WPU226" s="19"/>
      <c r="WPV226" s="28"/>
      <c r="WPW226" s="32"/>
      <c r="WPX226" s="20"/>
      <c r="WPY226" s="18"/>
      <c r="WPZ226" s="19"/>
      <c r="WQA226" s="28"/>
      <c r="WQB226" s="32"/>
      <c r="WQC226" s="20"/>
      <c r="WQD226" s="18"/>
      <c r="WQE226" s="19"/>
      <c r="WQF226" s="28"/>
      <c r="WQG226" s="32"/>
      <c r="WQH226" s="20"/>
      <c r="WQI226" s="18"/>
      <c r="WQJ226" s="19"/>
      <c r="WQK226" s="28"/>
      <c r="WQL226" s="32"/>
      <c r="WQM226" s="20"/>
      <c r="WQN226" s="18"/>
      <c r="WQO226" s="19"/>
      <c r="WQP226" s="28"/>
      <c r="WQQ226" s="32"/>
      <c r="WQR226" s="20"/>
      <c r="WQS226" s="18"/>
      <c r="WQT226" s="19"/>
      <c r="WQU226" s="28"/>
      <c r="WQV226" s="32"/>
      <c r="WQW226" s="20"/>
      <c r="WQX226" s="18"/>
      <c r="WQY226" s="19"/>
      <c r="WQZ226" s="28"/>
      <c r="WRA226" s="32"/>
      <c r="WRB226" s="20"/>
      <c r="WRC226" s="18"/>
      <c r="WRD226" s="19"/>
      <c r="WRE226" s="28"/>
      <c r="WRF226" s="32"/>
      <c r="WRG226" s="20"/>
      <c r="WRH226" s="18"/>
      <c r="WRI226" s="19"/>
      <c r="WRJ226" s="28"/>
      <c r="WRK226" s="32"/>
      <c r="WRL226" s="20"/>
      <c r="WRM226" s="18"/>
      <c r="WRN226" s="19"/>
      <c r="WRO226" s="28"/>
      <c r="WRP226" s="32"/>
      <c r="WRQ226" s="20"/>
      <c r="WRR226" s="18"/>
      <c r="WRS226" s="19"/>
      <c r="WRT226" s="28"/>
      <c r="WRU226" s="32"/>
      <c r="WRV226" s="20"/>
      <c r="WRW226" s="18"/>
      <c r="WRX226" s="19"/>
      <c r="WRY226" s="28"/>
      <c r="WRZ226" s="32"/>
      <c r="WSA226" s="20"/>
      <c r="WSB226" s="18"/>
      <c r="WSC226" s="19"/>
      <c r="WSD226" s="28"/>
      <c r="WSE226" s="32"/>
      <c r="WSF226" s="20"/>
      <c r="WSG226" s="18"/>
      <c r="WSH226" s="19"/>
      <c r="WSI226" s="28"/>
      <c r="WSJ226" s="32"/>
      <c r="WSK226" s="20"/>
      <c r="WSL226" s="18"/>
      <c r="WSM226" s="19"/>
      <c r="WSN226" s="28"/>
      <c r="WSO226" s="32"/>
      <c r="WSP226" s="20"/>
      <c r="WSQ226" s="18"/>
      <c r="WSR226" s="19"/>
      <c r="WSS226" s="28"/>
      <c r="WST226" s="32"/>
      <c r="WSU226" s="20"/>
      <c r="WSV226" s="18"/>
      <c r="WSW226" s="19"/>
      <c r="WSX226" s="28"/>
      <c r="WSY226" s="32"/>
      <c r="WSZ226" s="20"/>
      <c r="WTA226" s="18"/>
      <c r="WTB226" s="19"/>
      <c r="WTC226" s="28"/>
      <c r="WTD226" s="32"/>
      <c r="WTE226" s="20"/>
      <c r="WTF226" s="18"/>
      <c r="WTG226" s="19"/>
      <c r="WTH226" s="28"/>
      <c r="WTI226" s="32"/>
      <c r="WTJ226" s="20"/>
      <c r="WTK226" s="18"/>
      <c r="WTL226" s="19"/>
      <c r="WTM226" s="28"/>
      <c r="WTN226" s="32"/>
      <c r="WTO226" s="20"/>
      <c r="WTP226" s="18"/>
      <c r="WTQ226" s="19"/>
      <c r="WTR226" s="28"/>
      <c r="WTS226" s="32"/>
      <c r="WTT226" s="20"/>
      <c r="WTU226" s="18"/>
      <c r="WTV226" s="19"/>
      <c r="WTW226" s="28"/>
      <c r="WTX226" s="32"/>
      <c r="WTY226" s="20"/>
      <c r="WTZ226" s="18"/>
      <c r="WUA226" s="19"/>
      <c r="WUB226" s="28"/>
      <c r="WUC226" s="32"/>
      <c r="WUD226" s="20"/>
      <c r="WUE226" s="18"/>
      <c r="WUF226" s="19"/>
      <c r="WUG226" s="28"/>
      <c r="WUH226" s="32"/>
      <c r="WUI226" s="20"/>
      <c r="WUJ226" s="18"/>
      <c r="WUK226" s="19"/>
      <c r="WUL226" s="28"/>
      <c r="WUM226" s="32"/>
      <c r="WUN226" s="20"/>
      <c r="WUO226" s="18"/>
      <c r="WUP226" s="19"/>
      <c r="WUQ226" s="28"/>
      <c r="WUR226" s="32"/>
      <c r="WUS226" s="20"/>
      <c r="WUT226" s="18"/>
      <c r="WUU226" s="19"/>
      <c r="WUV226" s="28"/>
      <c r="WUW226" s="32"/>
      <c r="WUX226" s="20"/>
      <c r="WUY226" s="18"/>
      <c r="WUZ226" s="19"/>
      <c r="WVA226" s="28"/>
      <c r="WVB226" s="32"/>
      <c r="WVC226" s="20"/>
      <c r="WVD226" s="18"/>
      <c r="WVE226" s="19"/>
      <c r="WVF226" s="28"/>
      <c r="WVG226" s="32"/>
      <c r="WVH226" s="20"/>
      <c r="WVI226" s="18"/>
      <c r="WVJ226" s="19"/>
      <c r="WVK226" s="28"/>
      <c r="WVL226" s="32"/>
      <c r="WVM226" s="20"/>
      <c r="WVN226" s="18"/>
      <c r="WVO226" s="19"/>
      <c r="WVP226" s="28"/>
      <c r="WVQ226" s="32"/>
      <c r="WVR226" s="20"/>
      <c r="WVS226" s="18"/>
      <c r="WVT226" s="19"/>
      <c r="WVU226" s="28"/>
      <c r="WVV226" s="32"/>
      <c r="WVW226" s="20"/>
      <c r="WVX226" s="18"/>
      <c r="WVY226" s="19"/>
      <c r="WVZ226" s="28"/>
      <c r="WWA226" s="32"/>
      <c r="WWB226" s="20"/>
      <c r="WWC226" s="18"/>
      <c r="WWD226" s="19"/>
      <c r="WWE226" s="28"/>
      <c r="WWF226" s="32"/>
      <c r="WWG226" s="20"/>
      <c r="WWH226" s="18"/>
      <c r="WWI226" s="19"/>
      <c r="WWJ226" s="28"/>
      <c r="WWK226" s="32"/>
      <c r="WWL226" s="20"/>
      <c r="WWM226" s="18"/>
      <c r="WWN226" s="19"/>
      <c r="WWO226" s="28"/>
      <c r="WWP226" s="32"/>
      <c r="WWQ226" s="20"/>
      <c r="WWR226" s="18"/>
      <c r="WWS226" s="19"/>
      <c r="WWT226" s="28"/>
      <c r="WWU226" s="32"/>
      <c r="WWV226" s="20"/>
      <c r="WWW226" s="18"/>
      <c r="WWX226" s="19"/>
      <c r="WWY226" s="28"/>
      <c r="WWZ226" s="32"/>
      <c r="WXA226" s="20"/>
      <c r="WXB226" s="18"/>
      <c r="WXC226" s="19"/>
      <c r="WXD226" s="28"/>
      <c r="WXE226" s="32"/>
      <c r="WXF226" s="20"/>
      <c r="WXG226" s="18"/>
      <c r="WXH226" s="19"/>
      <c r="WXI226" s="28"/>
      <c r="WXJ226" s="32"/>
      <c r="WXK226" s="20"/>
      <c r="WXL226" s="18"/>
      <c r="WXM226" s="19"/>
      <c r="WXN226" s="28"/>
      <c r="WXO226" s="32"/>
      <c r="WXP226" s="20"/>
      <c r="WXQ226" s="18"/>
      <c r="WXR226" s="19"/>
      <c r="WXS226" s="28"/>
      <c r="WXT226" s="32"/>
      <c r="WXU226" s="20"/>
      <c r="WXV226" s="18"/>
      <c r="WXW226" s="19"/>
      <c r="WXX226" s="28"/>
      <c r="WXY226" s="32"/>
      <c r="WXZ226" s="20"/>
      <c r="WYA226" s="18"/>
      <c r="WYB226" s="19"/>
      <c r="WYC226" s="28"/>
      <c r="WYD226" s="32"/>
      <c r="WYE226" s="20"/>
      <c r="WYF226" s="18"/>
      <c r="WYG226" s="19"/>
      <c r="WYH226" s="28"/>
      <c r="WYI226" s="32"/>
      <c r="WYJ226" s="20"/>
      <c r="WYK226" s="18"/>
      <c r="WYL226" s="19"/>
      <c r="WYM226" s="28"/>
      <c r="WYN226" s="32"/>
      <c r="WYO226" s="20"/>
      <c r="WYP226" s="18"/>
      <c r="WYQ226" s="19"/>
      <c r="WYR226" s="28"/>
      <c r="WYS226" s="32"/>
      <c r="WYT226" s="20"/>
      <c r="WYU226" s="18"/>
      <c r="WYV226" s="19"/>
      <c r="WYW226" s="28"/>
      <c r="WYX226" s="32"/>
      <c r="WYY226" s="20"/>
      <c r="WYZ226" s="18"/>
      <c r="WZA226" s="19"/>
      <c r="WZB226" s="28"/>
      <c r="WZC226" s="32"/>
      <c r="WZD226" s="20"/>
      <c r="WZE226" s="18"/>
      <c r="WZF226" s="19"/>
      <c r="WZG226" s="28"/>
      <c r="WZH226" s="32"/>
      <c r="WZI226" s="20"/>
      <c r="WZJ226" s="18"/>
      <c r="WZK226" s="19"/>
      <c r="WZL226" s="28"/>
      <c r="WZM226" s="32"/>
      <c r="WZN226" s="20"/>
      <c r="WZO226" s="18"/>
      <c r="WZP226" s="19"/>
      <c r="WZQ226" s="28"/>
      <c r="WZR226" s="32"/>
      <c r="WZS226" s="20"/>
      <c r="WZT226" s="18"/>
      <c r="WZU226" s="19"/>
      <c r="WZV226" s="28"/>
      <c r="WZW226" s="32"/>
      <c r="WZX226" s="20"/>
      <c r="WZY226" s="18"/>
      <c r="WZZ226" s="19"/>
      <c r="XAA226" s="28"/>
      <c r="XAB226" s="32"/>
      <c r="XAC226" s="20"/>
      <c r="XAD226" s="18"/>
      <c r="XAE226" s="19"/>
      <c r="XAF226" s="28"/>
      <c r="XAG226" s="32"/>
      <c r="XAH226" s="20"/>
      <c r="XAI226" s="18"/>
      <c r="XAJ226" s="19"/>
      <c r="XAK226" s="28"/>
      <c r="XAL226" s="32"/>
      <c r="XAM226" s="20"/>
      <c r="XAN226" s="18"/>
      <c r="XAO226" s="19"/>
      <c r="XAP226" s="28"/>
      <c r="XAQ226" s="32"/>
      <c r="XAR226" s="20"/>
      <c r="XAS226" s="18"/>
      <c r="XAT226" s="19"/>
      <c r="XAU226" s="28"/>
      <c r="XAV226" s="32"/>
      <c r="XAW226" s="20"/>
      <c r="XAX226" s="18"/>
      <c r="XAY226" s="19"/>
      <c r="XAZ226" s="28"/>
      <c r="XBA226" s="32"/>
      <c r="XBB226" s="20"/>
      <c r="XBC226" s="18"/>
      <c r="XBD226" s="19"/>
      <c r="XBE226" s="28"/>
      <c r="XBF226" s="32"/>
      <c r="XBG226" s="20"/>
      <c r="XBH226" s="18"/>
      <c r="XBI226" s="19"/>
      <c r="XBJ226" s="28"/>
      <c r="XBK226" s="32"/>
      <c r="XBL226" s="20"/>
      <c r="XBM226" s="18"/>
      <c r="XBN226" s="19"/>
      <c r="XBO226" s="28"/>
      <c r="XBP226" s="32"/>
      <c r="XBQ226" s="20"/>
      <c r="XBR226" s="18"/>
      <c r="XBS226" s="19"/>
      <c r="XBT226" s="28"/>
      <c r="XBU226" s="32"/>
      <c r="XBV226" s="20"/>
      <c r="XBW226" s="18"/>
      <c r="XBX226" s="19"/>
      <c r="XBY226" s="28"/>
      <c r="XBZ226" s="32"/>
      <c r="XCA226" s="20"/>
      <c r="XCB226" s="18"/>
      <c r="XCC226" s="19"/>
      <c r="XCD226" s="28"/>
      <c r="XCE226" s="32"/>
      <c r="XCF226" s="20"/>
      <c r="XCG226" s="18"/>
      <c r="XCH226" s="19"/>
      <c r="XCI226" s="28"/>
      <c r="XCJ226" s="32"/>
      <c r="XCK226" s="20"/>
      <c r="XCL226" s="18"/>
      <c r="XCM226" s="19"/>
      <c r="XCN226" s="28"/>
      <c r="XCO226" s="32"/>
      <c r="XCP226" s="20"/>
      <c r="XCQ226" s="18"/>
      <c r="XCR226" s="19"/>
      <c r="XCS226" s="28"/>
      <c r="XCT226" s="32"/>
      <c r="XCU226" s="20"/>
      <c r="XCV226" s="18"/>
      <c r="XCW226" s="19"/>
      <c r="XCX226" s="28"/>
      <c r="XCY226" s="32"/>
      <c r="XCZ226" s="20"/>
      <c r="XDA226" s="18"/>
      <c r="XDB226" s="19"/>
      <c r="XDC226" s="28"/>
      <c r="XDD226" s="32"/>
      <c r="XDE226" s="20"/>
      <c r="XDF226" s="18"/>
      <c r="XDG226" s="19"/>
      <c r="XDH226" s="28"/>
      <c r="XDI226" s="32"/>
      <c r="XDJ226" s="20"/>
      <c r="XDK226" s="18"/>
      <c r="XDL226" s="19"/>
      <c r="XDM226" s="28"/>
      <c r="XDN226" s="32"/>
      <c r="XDO226" s="20"/>
      <c r="XDP226" s="18"/>
      <c r="XDQ226" s="19"/>
      <c r="XDR226" s="28"/>
      <c r="XDS226" s="32"/>
      <c r="XDT226" s="20"/>
      <c r="XDU226" s="18"/>
      <c r="XDV226" s="19"/>
      <c r="XDW226" s="28"/>
      <c r="XDX226" s="32"/>
      <c r="XDY226" s="20"/>
      <c r="XDZ226" s="18"/>
      <c r="XEA226" s="19"/>
      <c r="XEB226" s="28"/>
      <c r="XEC226" s="32"/>
      <c r="XED226" s="20"/>
      <c r="XEE226" s="18"/>
      <c r="XEF226" s="19"/>
      <c r="XEG226" s="28"/>
      <c r="XEH226" s="32"/>
      <c r="XEI226" s="20"/>
      <c r="XEJ226" s="18"/>
      <c r="XEK226" s="19"/>
      <c r="XEL226" s="28"/>
      <c r="XEM226" s="32"/>
      <c r="XEN226" s="20"/>
      <c r="XEO226" s="18"/>
      <c r="XEP226" s="19"/>
      <c r="XEQ226" s="28"/>
      <c r="XER226" s="32"/>
      <c r="XES226" s="20"/>
      <c r="XET226" s="18"/>
      <c r="XEU226" s="19"/>
      <c r="XEV226" s="28"/>
      <c r="XEW226" s="32"/>
      <c r="XEX226" s="20"/>
      <c r="XEY226" s="18"/>
      <c r="XEZ226" s="19"/>
      <c r="XFA226" s="28"/>
      <c r="XFB226" s="32"/>
      <c r="XFC226" s="20"/>
      <c r="XFD226" s="18"/>
    </row>
    <row r="227" spans="1:16384" s="38" customFormat="1" x14ac:dyDescent="0.25">
      <c r="A227" s="28"/>
      <c r="B227" s="35" t="s">
        <v>24</v>
      </c>
      <c r="C227" s="17"/>
      <c r="D227" s="18"/>
      <c r="E227" s="19"/>
      <c r="F227" s="20"/>
      <c r="G227" s="21"/>
      <c r="H227" s="39"/>
      <c r="I227" s="39"/>
      <c r="J227" s="39"/>
    </row>
    <row r="228" spans="1:16384" s="38" customFormat="1" x14ac:dyDescent="0.25">
      <c r="A228" s="40"/>
      <c r="B228" s="36" t="s">
        <v>25</v>
      </c>
      <c r="C228" s="17"/>
      <c r="D228" s="18" t="s">
        <v>26</v>
      </c>
      <c r="E228" s="19">
        <f>E168</f>
        <v>144</v>
      </c>
      <c r="F228" s="20">
        <f t="shared" si="7"/>
        <v>0</v>
      </c>
      <c r="G228" s="21"/>
      <c r="H228" s="39"/>
      <c r="I228" s="39"/>
      <c r="J228" s="39"/>
    </row>
    <row r="229" spans="1:16384" s="38" customFormat="1" x14ac:dyDescent="0.25">
      <c r="A229" s="40"/>
      <c r="B229" s="36" t="s">
        <v>27</v>
      </c>
      <c r="C229" s="17"/>
      <c r="D229" s="18" t="s">
        <v>28</v>
      </c>
      <c r="E229" s="19">
        <f>E169</f>
        <v>300</v>
      </c>
      <c r="F229" s="20">
        <f t="shared" si="7"/>
        <v>0</v>
      </c>
      <c r="G229" s="21"/>
      <c r="H229" s="39"/>
      <c r="I229" s="39"/>
      <c r="J229" s="39"/>
    </row>
    <row r="230" spans="1:16384" s="38" customFormat="1" x14ac:dyDescent="0.25">
      <c r="A230" s="40"/>
      <c r="B230" s="36" t="s">
        <v>29</v>
      </c>
      <c r="C230" s="17"/>
      <c r="D230" s="18" t="s">
        <v>30</v>
      </c>
      <c r="E230" s="19">
        <f>E170</f>
        <v>3000</v>
      </c>
      <c r="F230" s="20">
        <f t="shared" si="7"/>
        <v>0</v>
      </c>
      <c r="G230" s="21"/>
      <c r="H230" s="39"/>
      <c r="I230" s="39"/>
      <c r="J230" s="39"/>
    </row>
    <row r="231" spans="1:16384" s="38" customFormat="1" x14ac:dyDescent="0.25">
      <c r="A231" s="40"/>
      <c r="B231" s="36" t="s">
        <v>31</v>
      </c>
      <c r="C231" s="17"/>
      <c r="D231" s="18" t="s">
        <v>32</v>
      </c>
      <c r="E231" s="19">
        <f>E171</f>
        <v>1500</v>
      </c>
      <c r="F231" s="20">
        <f t="shared" si="7"/>
        <v>0</v>
      </c>
      <c r="G231" s="21"/>
      <c r="H231" s="39"/>
      <c r="I231" s="39"/>
      <c r="J231" s="39"/>
    </row>
    <row r="232" spans="1:16384" s="38" customFormat="1" x14ac:dyDescent="0.25">
      <c r="A232" s="40"/>
      <c r="B232" s="36" t="s">
        <v>33</v>
      </c>
      <c r="C232" s="17"/>
      <c r="D232" s="18" t="s">
        <v>32</v>
      </c>
      <c r="E232" s="19">
        <f>E172</f>
        <v>865</v>
      </c>
      <c r="F232" s="20">
        <f t="shared" si="7"/>
        <v>0</v>
      </c>
      <c r="G232" s="21"/>
      <c r="I232" s="39"/>
      <c r="J232" s="39"/>
    </row>
    <row r="233" spans="1:16384" s="38" customFormat="1" x14ac:dyDescent="0.25">
      <c r="A233" s="40"/>
      <c r="B233" s="36"/>
      <c r="C233" s="17"/>
      <c r="D233" s="18"/>
      <c r="E233" s="19"/>
      <c r="F233" s="20"/>
      <c r="G233" s="21">
        <f>SUM(F228:F232)</f>
        <v>0</v>
      </c>
      <c r="I233" s="39"/>
      <c r="J233" s="39"/>
    </row>
    <row r="234" spans="1:16384" s="12" customFormat="1" x14ac:dyDescent="0.25">
      <c r="A234" s="28"/>
      <c r="B234" s="25" t="s">
        <v>34</v>
      </c>
      <c r="C234" s="17"/>
      <c r="D234" s="18"/>
      <c r="E234" s="19"/>
      <c r="F234" s="20"/>
      <c r="G234" s="21"/>
      <c r="H234" s="21" t="e">
        <f>G233+G225+G222+G215+G203+G185</f>
        <v>#REF!</v>
      </c>
    </row>
    <row r="235" spans="1:16384" s="12" customFormat="1" ht="14" x14ac:dyDescent="0.25">
      <c r="A235" s="28"/>
      <c r="B235" s="12" t="s">
        <v>35</v>
      </c>
      <c r="C235" s="17" t="e">
        <f>#REF!+#REF!</f>
        <v>#REF!</v>
      </c>
      <c r="D235" s="18" t="s">
        <v>200</v>
      </c>
      <c r="E235" s="19">
        <v>8000</v>
      </c>
      <c r="F235" s="20" t="e">
        <f>E235*C235</f>
        <v>#REF!</v>
      </c>
      <c r="G235" s="21"/>
    </row>
    <row r="236" spans="1:16384" s="12" customFormat="1" ht="14" x14ac:dyDescent="0.25">
      <c r="A236" s="28"/>
      <c r="B236" s="12" t="s">
        <v>36</v>
      </c>
      <c r="C236" s="17" t="e">
        <f>#REF!</f>
        <v>#REF!</v>
      </c>
      <c r="D236" s="18" t="s">
        <v>201</v>
      </c>
      <c r="E236" s="19">
        <v>1200</v>
      </c>
      <c r="F236" s="20" t="e">
        <f>E236*C236</f>
        <v>#REF!</v>
      </c>
      <c r="G236" s="21"/>
    </row>
    <row r="237" spans="1:16384" s="12" customFormat="1" x14ac:dyDescent="0.25">
      <c r="A237" s="28"/>
      <c r="B237" s="12" t="s">
        <v>37</v>
      </c>
      <c r="C237" s="17" t="e">
        <f>C213</f>
        <v>#REF!</v>
      </c>
      <c r="D237" s="18" t="s">
        <v>192</v>
      </c>
      <c r="E237" s="19">
        <v>45000</v>
      </c>
      <c r="F237" s="20" t="e">
        <f>E237*C237</f>
        <v>#REF!</v>
      </c>
      <c r="G237" s="21"/>
    </row>
    <row r="238" spans="1:16384" s="12" customFormat="1" ht="14" x14ac:dyDescent="0.25">
      <c r="A238" s="28"/>
      <c r="B238" s="12" t="s">
        <v>174</v>
      </c>
      <c r="C238" s="17" t="e">
        <f>#REF!</f>
        <v>#REF!</v>
      </c>
      <c r="D238" s="18" t="s">
        <v>201</v>
      </c>
      <c r="E238" s="19">
        <v>10000</v>
      </c>
      <c r="F238" s="20" t="e">
        <f>E238*C238</f>
        <v>#REF!</v>
      </c>
      <c r="G238" s="21"/>
    </row>
    <row r="239" spans="1:16384" s="12" customFormat="1" x14ac:dyDescent="0.25">
      <c r="A239" s="28"/>
      <c r="B239" s="12" t="s">
        <v>38</v>
      </c>
      <c r="C239" s="17">
        <v>20</v>
      </c>
      <c r="D239" s="18" t="s">
        <v>188</v>
      </c>
      <c r="E239" s="19">
        <v>5500</v>
      </c>
      <c r="F239" s="20">
        <f>E239*C239</f>
        <v>110000</v>
      </c>
      <c r="G239" s="21" t="e">
        <f>SUM(F235:F239)</f>
        <v>#REF!</v>
      </c>
      <c r="H239" s="37" t="e">
        <f>G239</f>
        <v>#REF!</v>
      </c>
      <c r="I239" s="37" t="e">
        <f>H234+H239</f>
        <v>#REF!</v>
      </c>
    </row>
    <row r="240" spans="1:16384" s="38" customFormat="1" x14ac:dyDescent="0.25">
      <c r="A240" s="40"/>
      <c r="B240" s="36"/>
      <c r="C240" s="17"/>
      <c r="D240" s="18"/>
      <c r="E240" s="19"/>
      <c r="F240" s="20"/>
      <c r="G240" s="21"/>
      <c r="I240" s="21"/>
      <c r="J240" s="39"/>
    </row>
    <row r="241" spans="1:10" s="38" customFormat="1" x14ac:dyDescent="0.25">
      <c r="A241" s="40"/>
      <c r="B241" s="36"/>
      <c r="C241" s="17"/>
      <c r="D241" s="18"/>
      <c r="E241" s="19"/>
      <c r="F241" s="20"/>
      <c r="G241" s="21"/>
      <c r="I241" s="21"/>
      <c r="J241" s="39"/>
    </row>
    <row r="242" spans="1:10" s="38" customFormat="1" x14ac:dyDescent="0.25">
      <c r="A242" s="40"/>
      <c r="B242" s="36"/>
      <c r="C242" s="17"/>
      <c r="D242" s="18"/>
      <c r="E242" s="19"/>
      <c r="F242" s="20"/>
      <c r="G242" s="21"/>
      <c r="I242" s="21"/>
      <c r="J242" s="39"/>
    </row>
    <row r="243" spans="1:10" s="25" customFormat="1" x14ac:dyDescent="0.25">
      <c r="A243" s="28">
        <v>5</v>
      </c>
      <c r="B243" s="103" t="s">
        <v>70</v>
      </c>
      <c r="C243" s="104"/>
      <c r="D243" s="105"/>
      <c r="E243" s="106"/>
      <c r="F243" s="107"/>
      <c r="G243" s="85"/>
    </row>
    <row r="244" spans="1:10" x14ac:dyDescent="0.25">
      <c r="B244" s="49"/>
    </row>
    <row r="245" spans="1:10" x14ac:dyDescent="0.25">
      <c r="B245" s="31" t="s">
        <v>4</v>
      </c>
    </row>
    <row r="246" spans="1:10" x14ac:dyDescent="0.25">
      <c r="B246" s="32" t="s">
        <v>5</v>
      </c>
      <c r="C246" s="17">
        <v>178</v>
      </c>
      <c r="D246" s="18" t="s">
        <v>6</v>
      </c>
      <c r="E246" s="19">
        <f>E185</f>
        <v>10500</v>
      </c>
      <c r="F246" s="20">
        <f t="shared" ref="F246:F257" si="9">C246*E246</f>
        <v>1869000</v>
      </c>
      <c r="G246" s="21">
        <f>F246</f>
        <v>1869000</v>
      </c>
    </row>
    <row r="247" spans="1:10" hidden="1" x14ac:dyDescent="0.25">
      <c r="B247" s="31" t="s">
        <v>40</v>
      </c>
      <c r="F247" s="20">
        <f t="shared" si="9"/>
        <v>0</v>
      </c>
    </row>
    <row r="248" spans="1:10" hidden="1" x14ac:dyDescent="0.25">
      <c r="B248" s="32" t="s">
        <v>41</v>
      </c>
      <c r="D248" s="18" t="s">
        <v>42</v>
      </c>
      <c r="E248" s="19">
        <v>28000</v>
      </c>
      <c r="F248" s="20">
        <f t="shared" si="9"/>
        <v>0</v>
      </c>
    </row>
    <row r="249" spans="1:10" hidden="1" x14ac:dyDescent="0.25">
      <c r="B249" s="32" t="s">
        <v>43</v>
      </c>
      <c r="D249" s="18" t="s">
        <v>6</v>
      </c>
      <c r="E249" s="19">
        <v>450</v>
      </c>
      <c r="F249" s="20">
        <f t="shared" si="9"/>
        <v>0</v>
      </c>
    </row>
    <row r="250" spans="1:10" hidden="1" x14ac:dyDescent="0.25">
      <c r="B250" s="32" t="s">
        <v>44</v>
      </c>
      <c r="D250" s="18" t="s">
        <v>23</v>
      </c>
      <c r="E250" s="19">
        <v>350</v>
      </c>
      <c r="F250" s="20">
        <f t="shared" si="9"/>
        <v>0</v>
      </c>
    </row>
    <row r="251" spans="1:10" hidden="1" x14ac:dyDescent="0.25">
      <c r="B251" s="32" t="s">
        <v>45</v>
      </c>
      <c r="D251" s="18" t="s">
        <v>14</v>
      </c>
      <c r="E251" s="19">
        <v>71500</v>
      </c>
      <c r="F251" s="20">
        <f t="shared" si="9"/>
        <v>0</v>
      </c>
      <c r="G251" s="21">
        <f>SUM(F248:F252)</f>
        <v>0</v>
      </c>
    </row>
    <row r="252" spans="1:10" hidden="1" x14ac:dyDescent="0.25">
      <c r="B252" s="32"/>
      <c r="F252" s="20">
        <f t="shared" si="9"/>
        <v>0</v>
      </c>
    </row>
    <row r="253" spans="1:10" x14ac:dyDescent="0.25">
      <c r="B253" s="32"/>
    </row>
    <row r="254" spans="1:10" x14ac:dyDescent="0.25">
      <c r="B254" s="31" t="s">
        <v>7</v>
      </c>
    </row>
    <row r="255" spans="1:10" x14ac:dyDescent="0.25">
      <c r="B255" s="32" t="s">
        <v>8</v>
      </c>
      <c r="C255" s="17">
        <v>175</v>
      </c>
      <c r="D255" s="18" t="s">
        <v>9</v>
      </c>
      <c r="E255" s="19">
        <f>E194</f>
        <v>11000</v>
      </c>
      <c r="F255" s="20">
        <f t="shared" si="9"/>
        <v>1925000</v>
      </c>
    </row>
    <row r="256" spans="1:10" hidden="1" x14ac:dyDescent="0.25">
      <c r="B256" s="32" t="s">
        <v>47</v>
      </c>
      <c r="D256" s="18" t="s">
        <v>9</v>
      </c>
      <c r="E256" s="19">
        <v>4000</v>
      </c>
      <c r="F256" s="20">
        <f t="shared" si="9"/>
        <v>0</v>
      </c>
    </row>
    <row r="257" spans="2:7" x14ac:dyDescent="0.25">
      <c r="B257" s="32" t="s">
        <v>11</v>
      </c>
      <c r="C257" s="17">
        <v>31</v>
      </c>
      <c r="D257" s="18" t="s">
        <v>9</v>
      </c>
      <c r="E257" s="19">
        <f>E197</f>
        <v>20000</v>
      </c>
      <c r="F257" s="20">
        <f t="shared" si="9"/>
        <v>620000</v>
      </c>
    </row>
    <row r="258" spans="2:7" x14ac:dyDescent="0.25">
      <c r="B258" s="32"/>
      <c r="G258" s="21">
        <f>SUM(F255:F257)</f>
        <v>2545000</v>
      </c>
    </row>
    <row r="259" spans="2:7" x14ac:dyDescent="0.25">
      <c r="B259" s="31" t="s">
        <v>15</v>
      </c>
    </row>
    <row r="260" spans="2:7" x14ac:dyDescent="0.25">
      <c r="B260" s="32" t="s">
        <v>16</v>
      </c>
      <c r="C260" s="17" t="e">
        <f>#REF!/2.88/3</f>
        <v>#REF!</v>
      </c>
      <c r="D260" s="18" t="s">
        <v>17</v>
      </c>
      <c r="E260" s="19">
        <f>E217</f>
        <v>30000</v>
      </c>
      <c r="F260" s="20" t="e">
        <f t="shared" ref="F260:F265" si="10">C260*E260</f>
        <v>#REF!</v>
      </c>
    </row>
    <row r="261" spans="2:7" x14ac:dyDescent="0.25">
      <c r="B261" s="32" t="s">
        <v>18</v>
      </c>
      <c r="D261" s="18" t="s">
        <v>17</v>
      </c>
      <c r="E261" s="19">
        <f>E218</f>
        <v>2200</v>
      </c>
      <c r="F261" s="20">
        <f t="shared" si="10"/>
        <v>0</v>
      </c>
    </row>
    <row r="262" spans="2:7" x14ac:dyDescent="0.25">
      <c r="B262" s="32" t="s">
        <v>19</v>
      </c>
      <c r="C262" s="17" t="e">
        <f>C260*5</f>
        <v>#REF!</v>
      </c>
      <c r="D262" s="18" t="s">
        <v>17</v>
      </c>
      <c r="E262" s="19">
        <f>E219</f>
        <v>1800</v>
      </c>
      <c r="F262" s="20" t="e">
        <f t="shared" si="10"/>
        <v>#REF!</v>
      </c>
    </row>
    <row r="263" spans="2:7" hidden="1" x14ac:dyDescent="0.25">
      <c r="B263" s="32" t="s">
        <v>55</v>
      </c>
      <c r="D263" s="18" t="s">
        <v>17</v>
      </c>
      <c r="E263" s="19">
        <v>1100</v>
      </c>
      <c r="F263" s="20">
        <f t="shared" si="10"/>
        <v>0</v>
      </c>
    </row>
    <row r="264" spans="2:7" hidden="1" x14ac:dyDescent="0.25">
      <c r="B264" s="32" t="s">
        <v>56</v>
      </c>
      <c r="D264" s="18" t="s">
        <v>17</v>
      </c>
      <c r="E264" s="19">
        <v>900</v>
      </c>
      <c r="F264" s="20">
        <f t="shared" si="10"/>
        <v>0</v>
      </c>
    </row>
    <row r="265" spans="2:7" x14ac:dyDescent="0.25">
      <c r="B265" s="32" t="s">
        <v>20</v>
      </c>
      <c r="C265" s="17" t="e">
        <f>#REF!/200</f>
        <v>#REF!</v>
      </c>
      <c r="D265" s="18" t="s">
        <v>6</v>
      </c>
      <c r="E265" s="19">
        <f>E222</f>
        <v>27500</v>
      </c>
      <c r="F265" s="20" t="e">
        <f t="shared" si="10"/>
        <v>#REF!</v>
      </c>
      <c r="G265" s="21" t="e">
        <f>SUM(F260:F265)</f>
        <v>#REF!</v>
      </c>
    </row>
    <row r="266" spans="2:7" ht="6.75" customHeight="1" x14ac:dyDescent="0.25">
      <c r="B266" s="32"/>
    </row>
    <row r="267" spans="2:7" x14ac:dyDescent="0.25">
      <c r="B267" s="31" t="s">
        <v>12</v>
      </c>
    </row>
    <row r="268" spans="2:7" hidden="1" x14ac:dyDescent="0.25">
      <c r="B268" s="33" t="s">
        <v>48</v>
      </c>
      <c r="D268" s="18" t="s">
        <v>9</v>
      </c>
      <c r="E268" s="19">
        <v>175000</v>
      </c>
      <c r="F268" s="20">
        <f t="shared" ref="F268:F273" si="11">C268*E268</f>
        <v>0</v>
      </c>
    </row>
    <row r="269" spans="2:7" hidden="1" x14ac:dyDescent="0.25">
      <c r="B269" s="33" t="s">
        <v>49</v>
      </c>
      <c r="D269" s="18" t="str">
        <f t="shared" ref="D269:E272" si="12">D268</f>
        <v>tons</v>
      </c>
      <c r="E269" s="19">
        <f t="shared" si="12"/>
        <v>175000</v>
      </c>
      <c r="F269" s="20">
        <f t="shared" si="11"/>
        <v>0</v>
      </c>
    </row>
    <row r="270" spans="2:7" hidden="1" x14ac:dyDescent="0.25">
      <c r="B270" s="33" t="s">
        <v>50</v>
      </c>
      <c r="D270" s="18" t="str">
        <f t="shared" si="12"/>
        <v>tons</v>
      </c>
      <c r="E270" s="19">
        <f t="shared" si="12"/>
        <v>175000</v>
      </c>
      <c r="F270" s="20">
        <f t="shared" si="11"/>
        <v>0</v>
      </c>
    </row>
    <row r="271" spans="2:7" hidden="1" x14ac:dyDescent="0.25">
      <c r="B271" s="33" t="s">
        <v>51</v>
      </c>
      <c r="D271" s="18" t="str">
        <f t="shared" si="12"/>
        <v>tons</v>
      </c>
      <c r="E271" s="19">
        <f t="shared" si="12"/>
        <v>175000</v>
      </c>
      <c r="F271" s="20">
        <f t="shared" si="11"/>
        <v>0</v>
      </c>
    </row>
    <row r="272" spans="2:7" hidden="1" x14ac:dyDescent="0.25">
      <c r="B272" s="33" t="s">
        <v>52</v>
      </c>
      <c r="D272" s="18" t="str">
        <f t="shared" si="12"/>
        <v>tons</v>
      </c>
      <c r="E272" s="19">
        <f t="shared" si="12"/>
        <v>175000</v>
      </c>
      <c r="F272" s="20">
        <f t="shared" si="11"/>
        <v>0</v>
      </c>
    </row>
    <row r="273" spans="1:10" hidden="1" x14ac:dyDescent="0.25">
      <c r="B273" s="33" t="s">
        <v>53</v>
      </c>
      <c r="D273" s="18" t="s">
        <v>9</v>
      </c>
      <c r="E273" s="19" t="e">
        <f>#REF!</f>
        <v>#REF!</v>
      </c>
      <c r="F273" s="20" t="e">
        <f t="shared" si="11"/>
        <v>#REF!</v>
      </c>
    </row>
    <row r="274" spans="1:10" x14ac:dyDescent="0.25">
      <c r="B274" s="33" t="s">
        <v>105</v>
      </c>
      <c r="C274" s="17" t="e">
        <f>#REF!</f>
        <v>#REF!</v>
      </c>
      <c r="D274" s="18" t="s">
        <v>9</v>
      </c>
      <c r="E274" s="19">
        <v>1100000</v>
      </c>
      <c r="F274" s="20" t="e">
        <f>C274*E274</f>
        <v>#REF!</v>
      </c>
    </row>
    <row r="275" spans="1:10" x14ac:dyDescent="0.25">
      <c r="B275" s="33" t="s">
        <v>104</v>
      </c>
      <c r="D275" s="18" t="s">
        <v>9</v>
      </c>
      <c r="E275" s="19">
        <v>1100000</v>
      </c>
      <c r="F275" s="20">
        <f>C275*E275</f>
        <v>0</v>
      </c>
    </row>
    <row r="276" spans="1:10" x14ac:dyDescent="0.25">
      <c r="B276" s="33" t="s">
        <v>54</v>
      </c>
      <c r="D276" s="18" t="s">
        <v>14</v>
      </c>
      <c r="E276" s="19">
        <f>E214</f>
        <v>28000</v>
      </c>
      <c r="F276" s="20">
        <f>C276*E276</f>
        <v>0</v>
      </c>
    </row>
    <row r="277" spans="1:10" x14ac:dyDescent="0.25">
      <c r="B277" s="33"/>
      <c r="G277" s="21" t="e">
        <f>F274+F275+F276</f>
        <v>#REF!</v>
      </c>
    </row>
    <row r="278" spans="1:10" x14ac:dyDescent="0.25">
      <c r="B278" s="31" t="s">
        <v>71</v>
      </c>
    </row>
    <row r="279" spans="1:10" x14ac:dyDescent="0.25">
      <c r="B279" s="32" t="s">
        <v>72</v>
      </c>
      <c r="C279" s="17" t="e">
        <f>#REF!</f>
        <v>#REF!</v>
      </c>
      <c r="D279" s="18" t="s">
        <v>17</v>
      </c>
      <c r="E279" s="19">
        <f>E125</f>
        <v>800</v>
      </c>
      <c r="F279" s="20" t="e">
        <f>C279*E279</f>
        <v>#REF!</v>
      </c>
    </row>
    <row r="280" spans="1:10" x14ac:dyDescent="0.25">
      <c r="B280" s="32" t="s">
        <v>73</v>
      </c>
      <c r="C280" s="17" t="e">
        <f>#REF!</f>
        <v>#REF!</v>
      </c>
      <c r="D280" s="18" t="s">
        <v>17</v>
      </c>
      <c r="E280" s="19">
        <v>750</v>
      </c>
      <c r="F280" s="20" t="e">
        <f>C280*E280</f>
        <v>#REF!</v>
      </c>
    </row>
    <row r="281" spans="1:10" x14ac:dyDescent="0.25">
      <c r="B281" s="32" t="s">
        <v>131</v>
      </c>
      <c r="D281" s="18" t="s">
        <v>17</v>
      </c>
      <c r="E281" s="19">
        <v>500</v>
      </c>
      <c r="F281" s="20">
        <f>C281*E281</f>
        <v>0</v>
      </c>
      <c r="G281" s="21" t="e">
        <f>SUM(F279:F281)</f>
        <v>#REF!</v>
      </c>
    </row>
    <row r="282" spans="1:10" x14ac:dyDescent="0.25">
      <c r="B282" s="32"/>
    </row>
    <row r="283" spans="1:10" ht="5.25" customHeight="1" x14ac:dyDescent="0.25">
      <c r="B283" s="32"/>
    </row>
    <row r="284" spans="1:10" s="38" customFormat="1" x14ac:dyDescent="0.25">
      <c r="A284" s="28"/>
      <c r="B284" s="35" t="s">
        <v>24</v>
      </c>
      <c r="C284" s="17"/>
      <c r="D284" s="18"/>
      <c r="E284" s="19"/>
      <c r="F284" s="20"/>
      <c r="G284" s="21"/>
      <c r="H284" s="39"/>
      <c r="I284" s="39"/>
      <c r="J284" s="39"/>
    </row>
    <row r="285" spans="1:10" s="38" customFormat="1" x14ac:dyDescent="0.25">
      <c r="A285" s="40"/>
      <c r="B285" s="36" t="s">
        <v>25</v>
      </c>
      <c r="C285" s="17"/>
      <c r="D285" s="18" t="s">
        <v>26</v>
      </c>
      <c r="E285" s="19">
        <f>E228</f>
        <v>144</v>
      </c>
      <c r="F285" s="20">
        <f>C285*E285</f>
        <v>0</v>
      </c>
      <c r="G285" s="21"/>
      <c r="H285" s="39"/>
      <c r="I285" s="39"/>
      <c r="J285" s="39"/>
    </row>
    <row r="286" spans="1:10" s="38" customFormat="1" x14ac:dyDescent="0.25">
      <c r="A286" s="40"/>
      <c r="B286" s="36" t="s">
        <v>27</v>
      </c>
      <c r="C286" s="17"/>
      <c r="D286" s="18" t="s">
        <v>28</v>
      </c>
      <c r="E286" s="19">
        <f>E229</f>
        <v>300</v>
      </c>
      <c r="F286" s="20">
        <f>C286*E286</f>
        <v>0</v>
      </c>
      <c r="G286" s="21"/>
      <c r="H286" s="39"/>
      <c r="I286" s="39"/>
      <c r="J286" s="39"/>
    </row>
    <row r="287" spans="1:10" s="38" customFormat="1" x14ac:dyDescent="0.25">
      <c r="A287" s="40"/>
      <c r="B287" s="36" t="s">
        <v>29</v>
      </c>
      <c r="C287" s="17"/>
      <c r="D287" s="18" t="s">
        <v>30</v>
      </c>
      <c r="E287" s="19">
        <f>E230</f>
        <v>3000</v>
      </c>
      <c r="F287" s="20">
        <f>C287*E287</f>
        <v>0</v>
      </c>
      <c r="G287" s="21"/>
      <c r="H287" s="39"/>
      <c r="I287" s="39"/>
      <c r="J287" s="39"/>
    </row>
    <row r="288" spans="1:10" s="38" customFormat="1" x14ac:dyDescent="0.25">
      <c r="A288" s="40"/>
      <c r="B288" s="36" t="s">
        <v>31</v>
      </c>
      <c r="C288" s="17"/>
      <c r="D288" s="18" t="s">
        <v>32</v>
      </c>
      <c r="E288" s="19">
        <f>E231</f>
        <v>1500</v>
      </c>
      <c r="F288" s="20">
        <f>C288*E288</f>
        <v>0</v>
      </c>
      <c r="G288" s="21"/>
      <c r="H288" s="39"/>
      <c r="I288" s="39"/>
      <c r="J288" s="39"/>
    </row>
    <row r="289" spans="1:10" s="38" customFormat="1" x14ac:dyDescent="0.25">
      <c r="A289" s="40"/>
      <c r="B289" s="36" t="s">
        <v>33</v>
      </c>
      <c r="C289" s="17"/>
      <c r="D289" s="18" t="s">
        <v>32</v>
      </c>
      <c r="E289" s="19">
        <f>E232</f>
        <v>865</v>
      </c>
      <c r="F289" s="20">
        <f>C289*E289</f>
        <v>0</v>
      </c>
      <c r="G289" s="21"/>
      <c r="I289" s="39"/>
      <c r="J289" s="39"/>
    </row>
    <row r="290" spans="1:10" x14ac:dyDescent="0.25">
      <c r="B290" s="31"/>
      <c r="G290" s="21">
        <f>SUM(F285:F289)</f>
        <v>0</v>
      </c>
    </row>
    <row r="291" spans="1:10" x14ac:dyDescent="0.25">
      <c r="B291" s="25" t="s">
        <v>34</v>
      </c>
      <c r="H291" s="21" t="e">
        <f>G290+G281+G277+G265+G258+G246</f>
        <v>#REF!</v>
      </c>
    </row>
    <row r="292" spans="1:10" ht="14" x14ac:dyDescent="0.25">
      <c r="B292" s="12" t="s">
        <v>35</v>
      </c>
      <c r="C292" s="17" t="e">
        <f>#REF!</f>
        <v>#REF!</v>
      </c>
      <c r="D292" s="18" t="s">
        <v>201</v>
      </c>
      <c r="E292" s="19">
        <v>1200</v>
      </c>
      <c r="F292" s="20" t="e">
        <f t="shared" ref="F292:F297" si="13">E292*C292</f>
        <v>#REF!</v>
      </c>
    </row>
    <row r="293" spans="1:10" ht="14" x14ac:dyDescent="0.25">
      <c r="B293" s="12" t="s">
        <v>35</v>
      </c>
      <c r="C293" s="17" t="e">
        <f>#REF!</f>
        <v>#REF!</v>
      </c>
      <c r="D293" s="18" t="s">
        <v>200</v>
      </c>
      <c r="E293" s="19">
        <v>8000</v>
      </c>
      <c r="F293" s="20" t="e">
        <f t="shared" si="13"/>
        <v>#REF!</v>
      </c>
    </row>
    <row r="294" spans="1:10" ht="14" x14ac:dyDescent="0.25">
      <c r="B294" s="12" t="s">
        <v>36</v>
      </c>
      <c r="C294" s="17" t="e">
        <f>#REF!</f>
        <v>#REF!</v>
      </c>
      <c r="D294" s="18" t="s">
        <v>201</v>
      </c>
      <c r="E294" s="19">
        <v>1200</v>
      </c>
      <c r="F294" s="20" t="e">
        <f t="shared" si="13"/>
        <v>#REF!</v>
      </c>
    </row>
    <row r="295" spans="1:10" x14ac:dyDescent="0.25">
      <c r="B295" s="12" t="s">
        <v>74</v>
      </c>
      <c r="C295" s="17" t="e">
        <f>C274</f>
        <v>#REF!</v>
      </c>
      <c r="D295" s="18" t="s">
        <v>192</v>
      </c>
      <c r="E295" s="19">
        <v>45000</v>
      </c>
      <c r="F295" s="20" t="e">
        <f t="shared" si="13"/>
        <v>#REF!</v>
      </c>
    </row>
    <row r="296" spans="1:10" x14ac:dyDescent="0.25">
      <c r="B296" s="12" t="s">
        <v>175</v>
      </c>
      <c r="C296" s="17">
        <v>100</v>
      </c>
      <c r="D296" s="18" t="s">
        <v>188</v>
      </c>
      <c r="E296" s="19">
        <v>10000</v>
      </c>
      <c r="F296" s="20">
        <f t="shared" si="13"/>
        <v>1000000</v>
      </c>
    </row>
    <row r="297" spans="1:10" x14ac:dyDescent="0.25">
      <c r="B297" s="12" t="s">
        <v>38</v>
      </c>
      <c r="C297" s="17">
        <v>100</v>
      </c>
      <c r="D297" s="18" t="s">
        <v>188</v>
      </c>
      <c r="E297" s="19">
        <v>5500</v>
      </c>
      <c r="F297" s="20">
        <f t="shared" si="13"/>
        <v>550000</v>
      </c>
      <c r="G297" s="21" t="e">
        <f>SUM(F292:F297)</f>
        <v>#REF!</v>
      </c>
      <c r="H297" s="37" t="e">
        <f>G297</f>
        <v>#REF!</v>
      </c>
    </row>
    <row r="298" spans="1:10" s="38" customFormat="1" x14ac:dyDescent="0.25">
      <c r="A298" s="40"/>
      <c r="B298" s="36"/>
      <c r="C298" s="17"/>
      <c r="D298" s="18"/>
      <c r="E298" s="19"/>
      <c r="F298" s="20"/>
      <c r="G298" s="21"/>
      <c r="I298" s="21" t="e">
        <f>SUM(H291:H297)</f>
        <v>#REF!</v>
      </c>
      <c r="J298" s="39"/>
    </row>
    <row r="299" spans="1:10" x14ac:dyDescent="0.25">
      <c r="A299" s="28">
        <v>6</v>
      </c>
      <c r="B299" s="50" t="s">
        <v>75</v>
      </c>
    </row>
    <row r="300" spans="1:10" x14ac:dyDescent="0.25">
      <c r="B300" s="50" t="s">
        <v>163</v>
      </c>
    </row>
    <row r="301" spans="1:10" x14ac:dyDescent="0.25">
      <c r="B301" s="50"/>
    </row>
    <row r="302" spans="1:10" x14ac:dyDescent="0.25">
      <c r="B302" s="31" t="s">
        <v>4</v>
      </c>
    </row>
    <row r="303" spans="1:10" x14ac:dyDescent="0.25">
      <c r="B303" s="32" t="s">
        <v>5</v>
      </c>
      <c r="C303" s="17" t="e">
        <f>#REF!+#REF!+#REF!</f>
        <v>#REF!</v>
      </c>
      <c r="D303" s="18" t="s">
        <v>6</v>
      </c>
      <c r="E303" s="19">
        <f>E246</f>
        <v>10500</v>
      </c>
      <c r="F303" s="20" t="e">
        <f>E303*C303</f>
        <v>#REF!</v>
      </c>
      <c r="G303" s="21" t="e">
        <f>F303</f>
        <v>#REF!</v>
      </c>
    </row>
    <row r="304" spans="1:10" hidden="1" x14ac:dyDescent="0.25">
      <c r="B304" s="31" t="s">
        <v>40</v>
      </c>
    </row>
    <row r="305" spans="2:7" hidden="1" x14ac:dyDescent="0.25">
      <c r="B305" s="32" t="s">
        <v>41</v>
      </c>
      <c r="D305" s="18" t="s">
        <v>42</v>
      </c>
      <c r="E305" s="19">
        <v>28000</v>
      </c>
    </row>
    <row r="306" spans="2:7" hidden="1" x14ac:dyDescent="0.25">
      <c r="B306" s="32" t="s">
        <v>43</v>
      </c>
      <c r="D306" s="18" t="s">
        <v>6</v>
      </c>
      <c r="E306" s="19">
        <v>450</v>
      </c>
    </row>
    <row r="307" spans="2:7" hidden="1" x14ac:dyDescent="0.25">
      <c r="B307" s="32" t="s">
        <v>44</v>
      </c>
      <c r="D307" s="18" t="s">
        <v>23</v>
      </c>
      <c r="E307" s="19">
        <v>350</v>
      </c>
    </row>
    <row r="308" spans="2:7" hidden="1" x14ac:dyDescent="0.25">
      <c r="B308" s="32" t="s">
        <v>45</v>
      </c>
      <c r="D308" s="18" t="s">
        <v>14</v>
      </c>
      <c r="E308" s="19">
        <v>71500</v>
      </c>
      <c r="G308" s="21">
        <f>SUM(F305:F309)</f>
        <v>0</v>
      </c>
    </row>
    <row r="309" spans="2:7" hidden="1" x14ac:dyDescent="0.25">
      <c r="B309" s="32"/>
    </row>
    <row r="310" spans="2:7" x14ac:dyDescent="0.25">
      <c r="B310" s="32"/>
    </row>
    <row r="311" spans="2:7" x14ac:dyDescent="0.25">
      <c r="B311" s="31" t="s">
        <v>7</v>
      </c>
    </row>
    <row r="312" spans="2:7" x14ac:dyDescent="0.25">
      <c r="B312" s="32" t="s">
        <v>8</v>
      </c>
      <c r="C312" s="17" t="e">
        <f>#REF!+#REF!</f>
        <v>#REF!</v>
      </c>
      <c r="D312" s="18" t="s">
        <v>9</v>
      </c>
      <c r="E312" s="19">
        <f>E255</f>
        <v>11000</v>
      </c>
      <c r="F312" s="20" t="e">
        <f>E312*C312</f>
        <v>#REF!</v>
      </c>
    </row>
    <row r="313" spans="2:7" hidden="1" x14ac:dyDescent="0.25">
      <c r="B313" s="32" t="s">
        <v>46</v>
      </c>
      <c r="D313" s="18" t="s">
        <v>9</v>
      </c>
      <c r="E313" s="19">
        <v>2250</v>
      </c>
      <c r="F313" s="20">
        <f>E313*C313</f>
        <v>0</v>
      </c>
    </row>
    <row r="314" spans="2:7" x14ac:dyDescent="0.25">
      <c r="B314" s="32" t="s">
        <v>76</v>
      </c>
      <c r="C314" s="17" t="e">
        <f>#REF!</f>
        <v>#REF!</v>
      </c>
      <c r="D314" s="18" t="s">
        <v>9</v>
      </c>
      <c r="E314" s="19">
        <f>E312</f>
        <v>11000</v>
      </c>
      <c r="F314" s="20" t="e">
        <f>E314*C314</f>
        <v>#REF!</v>
      </c>
      <c r="G314" s="21" t="e">
        <f>SUM(F312:F315)</f>
        <v>#REF!</v>
      </c>
    </row>
    <row r="315" spans="2:7" x14ac:dyDescent="0.25">
      <c r="B315" s="32" t="s">
        <v>164</v>
      </c>
      <c r="C315" s="17">
        <v>448</v>
      </c>
      <c r="D315" s="18" t="s">
        <v>205</v>
      </c>
      <c r="E315" s="19">
        <v>28000</v>
      </c>
      <c r="F315" s="20">
        <f>E315*C315</f>
        <v>12544000</v>
      </c>
    </row>
    <row r="316" spans="2:7" ht="13.5" customHeight="1" x14ac:dyDescent="0.25">
      <c r="B316" s="32"/>
    </row>
    <row r="317" spans="2:7" x14ac:dyDescent="0.25">
      <c r="B317" s="33" t="s">
        <v>77</v>
      </c>
    </row>
    <row r="318" spans="2:7" ht="7" customHeight="1" x14ac:dyDescent="0.25">
      <c r="B318" s="33"/>
    </row>
    <row r="319" spans="2:7" x14ac:dyDescent="0.25">
      <c r="B319" s="31" t="s">
        <v>78</v>
      </c>
    </row>
    <row r="320" spans="2:7" x14ac:dyDescent="0.25">
      <c r="B320" s="32" t="s">
        <v>207</v>
      </c>
      <c r="C320" s="17">
        <v>1293.5999999999999</v>
      </c>
      <c r="D320" s="18" t="s">
        <v>60</v>
      </c>
      <c r="E320" s="19">
        <v>18000</v>
      </c>
      <c r="F320" s="20">
        <f>E320*C320</f>
        <v>23284800</v>
      </c>
    </row>
    <row r="321" spans="2:7" x14ac:dyDescent="0.25">
      <c r="B321" s="32" t="s">
        <v>206</v>
      </c>
      <c r="C321" s="17">
        <v>128</v>
      </c>
      <c r="D321" s="18" t="s">
        <v>60</v>
      </c>
      <c r="E321" s="19">
        <v>18000</v>
      </c>
      <c r="F321" s="20">
        <f>E321*C321</f>
        <v>2304000</v>
      </c>
    </row>
    <row r="322" spans="2:7" x14ac:dyDescent="0.25">
      <c r="B322" s="32" t="s">
        <v>165</v>
      </c>
      <c r="D322" s="18" t="s">
        <v>60</v>
      </c>
      <c r="E322" s="19">
        <v>23500</v>
      </c>
      <c r="F322" s="20">
        <f t="shared" ref="F322:F327" si="14">E322*C322</f>
        <v>0</v>
      </c>
    </row>
    <row r="323" spans="2:7" ht="25" x14ac:dyDescent="0.25">
      <c r="B323" s="32" t="s">
        <v>166</v>
      </c>
      <c r="C323" s="17">
        <v>1250</v>
      </c>
      <c r="D323" s="18" t="s">
        <v>60</v>
      </c>
      <c r="E323" s="19">
        <v>18000</v>
      </c>
      <c r="F323" s="20">
        <f t="shared" si="14"/>
        <v>22500000</v>
      </c>
    </row>
    <row r="324" spans="2:7" ht="25" x14ac:dyDescent="0.25">
      <c r="B324" s="32" t="s">
        <v>167</v>
      </c>
      <c r="D324" s="18" t="s">
        <v>60</v>
      </c>
      <c r="E324" s="19">
        <v>25000</v>
      </c>
      <c r="F324" s="20">
        <f t="shared" si="14"/>
        <v>0</v>
      </c>
    </row>
    <row r="325" spans="2:7" ht="12.75" customHeight="1" x14ac:dyDescent="0.25">
      <c r="B325" s="32" t="s">
        <v>79</v>
      </c>
      <c r="C325" s="17">
        <v>437</v>
      </c>
      <c r="D325" s="18" t="s">
        <v>130</v>
      </c>
      <c r="E325" s="19">
        <v>3670</v>
      </c>
      <c r="F325" s="20">
        <f t="shared" si="14"/>
        <v>1603790</v>
      </c>
    </row>
    <row r="326" spans="2:7" ht="12.75" customHeight="1" x14ac:dyDescent="0.25">
      <c r="B326" s="32" t="s">
        <v>81</v>
      </c>
      <c r="C326" s="17">
        <v>30</v>
      </c>
      <c r="D326" s="18" t="s">
        <v>130</v>
      </c>
      <c r="E326" s="19">
        <v>2680</v>
      </c>
      <c r="F326" s="20">
        <f t="shared" si="14"/>
        <v>80400</v>
      </c>
    </row>
    <row r="327" spans="2:7" ht="12.75" customHeight="1" x14ac:dyDescent="0.25">
      <c r="B327" s="32" t="s">
        <v>82</v>
      </c>
      <c r="C327" s="17">
        <v>25</v>
      </c>
      <c r="D327" s="18" t="s">
        <v>28</v>
      </c>
      <c r="E327" s="19">
        <v>1600</v>
      </c>
      <c r="F327" s="20">
        <f t="shared" si="14"/>
        <v>40000</v>
      </c>
      <c r="G327" s="21">
        <f>SUM(F320:F327)</f>
        <v>49812990</v>
      </c>
    </row>
    <row r="328" spans="2:7" ht="12.75" customHeight="1" x14ac:dyDescent="0.25">
      <c r="B328" s="32"/>
    </row>
    <row r="329" spans="2:7" ht="12.75" customHeight="1" x14ac:dyDescent="0.25">
      <c r="B329" s="51" t="s">
        <v>190</v>
      </c>
    </row>
    <row r="330" spans="2:7" x14ac:dyDescent="0.25">
      <c r="B330" s="33" t="s">
        <v>4</v>
      </c>
    </row>
    <row r="331" spans="2:7" x14ac:dyDescent="0.25">
      <c r="B331" s="32" t="s">
        <v>5</v>
      </c>
      <c r="D331" s="18" t="s">
        <v>6</v>
      </c>
      <c r="E331" s="19">
        <f>E303</f>
        <v>10500</v>
      </c>
      <c r="F331" s="20">
        <f>E331*C331</f>
        <v>0</v>
      </c>
      <c r="G331" s="21">
        <f>F331</f>
        <v>0</v>
      </c>
    </row>
    <row r="332" spans="2:7" hidden="1" x14ac:dyDescent="0.25">
      <c r="B332" s="31" t="s">
        <v>40</v>
      </c>
    </row>
    <row r="333" spans="2:7" hidden="1" x14ac:dyDescent="0.25">
      <c r="B333" s="32" t="s">
        <v>41</v>
      </c>
      <c r="D333" s="18" t="s">
        <v>42</v>
      </c>
      <c r="E333" s="19">
        <v>28000</v>
      </c>
    </row>
    <row r="334" spans="2:7" hidden="1" x14ac:dyDescent="0.25">
      <c r="B334" s="32" t="s">
        <v>43</v>
      </c>
      <c r="D334" s="18" t="s">
        <v>6</v>
      </c>
      <c r="E334" s="19">
        <v>450</v>
      </c>
    </row>
    <row r="335" spans="2:7" hidden="1" x14ac:dyDescent="0.25">
      <c r="B335" s="32" t="s">
        <v>44</v>
      </c>
      <c r="D335" s="18" t="s">
        <v>23</v>
      </c>
      <c r="E335" s="19">
        <v>350</v>
      </c>
    </row>
    <row r="336" spans="2:7" hidden="1" x14ac:dyDescent="0.25">
      <c r="B336" s="32" t="s">
        <v>45</v>
      </c>
      <c r="D336" s="18" t="s">
        <v>14</v>
      </c>
      <c r="E336" s="19">
        <v>71500</v>
      </c>
      <c r="G336" s="21">
        <f>SUM(F333:F337)</f>
        <v>0</v>
      </c>
    </row>
    <row r="337" spans="1:10" hidden="1" x14ac:dyDescent="0.25">
      <c r="B337" s="32"/>
    </row>
    <row r="338" spans="1:10" x14ac:dyDescent="0.25">
      <c r="B338" s="32"/>
    </row>
    <row r="339" spans="1:10" x14ac:dyDescent="0.25">
      <c r="B339" s="31" t="s">
        <v>7</v>
      </c>
    </row>
    <row r="340" spans="1:10" hidden="1" x14ac:dyDescent="0.25">
      <c r="B340" s="32" t="s">
        <v>46</v>
      </c>
      <c r="D340" s="18" t="s">
        <v>9</v>
      </c>
      <c r="E340" s="19">
        <v>2250</v>
      </c>
      <c r="F340" s="20">
        <f>E340*C340</f>
        <v>0</v>
      </c>
    </row>
    <row r="341" spans="1:10" x14ac:dyDescent="0.25">
      <c r="B341" s="32" t="s">
        <v>76</v>
      </c>
      <c r="D341" s="18" t="s">
        <v>9</v>
      </c>
      <c r="E341" s="19">
        <v>11666</v>
      </c>
      <c r="F341" s="20">
        <f>E341*C341</f>
        <v>0</v>
      </c>
      <c r="G341" s="21">
        <f>SUM(F340:F342)</f>
        <v>0</v>
      </c>
    </row>
    <row r="342" spans="1:10" x14ac:dyDescent="0.25">
      <c r="B342" s="32"/>
    </row>
    <row r="343" spans="1:10" ht="75" x14ac:dyDescent="0.25">
      <c r="B343" s="52" t="s">
        <v>168</v>
      </c>
      <c r="C343" s="17" t="e">
        <f>#REF!</f>
        <v>#REF!</v>
      </c>
      <c r="D343" s="18" t="s">
        <v>60</v>
      </c>
      <c r="E343" s="19">
        <v>12000</v>
      </c>
      <c r="F343" s="20" t="e">
        <f>C343*E343</f>
        <v>#REF!</v>
      </c>
    </row>
    <row r="344" spans="1:10" x14ac:dyDescent="0.25">
      <c r="B344" s="32"/>
      <c r="G344" s="21" t="e">
        <f>SUM(F343)</f>
        <v>#REF!</v>
      </c>
    </row>
    <row r="345" spans="1:10" s="38" customFormat="1" x14ac:dyDescent="0.25">
      <c r="A345" s="28"/>
      <c r="B345" s="35" t="s">
        <v>24</v>
      </c>
      <c r="C345" s="17"/>
      <c r="D345" s="18"/>
      <c r="E345" s="19"/>
      <c r="F345" s="20"/>
      <c r="G345" s="21"/>
      <c r="H345" s="39"/>
      <c r="I345" s="39"/>
      <c r="J345" s="39"/>
    </row>
    <row r="346" spans="1:10" s="38" customFormat="1" x14ac:dyDescent="0.25">
      <c r="A346" s="40"/>
      <c r="B346" s="36" t="s">
        <v>25</v>
      </c>
      <c r="C346" s="17"/>
      <c r="D346" s="18" t="s">
        <v>26</v>
      </c>
      <c r="E346" s="19">
        <f>E285</f>
        <v>144</v>
      </c>
      <c r="F346" s="20">
        <f>C346*E346</f>
        <v>0</v>
      </c>
      <c r="G346" s="21"/>
      <c r="H346" s="39"/>
      <c r="I346" s="39"/>
      <c r="J346" s="39"/>
    </row>
    <row r="347" spans="1:10" s="38" customFormat="1" x14ac:dyDescent="0.25">
      <c r="A347" s="40"/>
      <c r="B347" s="36" t="s">
        <v>27</v>
      </c>
      <c r="C347" s="17"/>
      <c r="D347" s="18" t="s">
        <v>28</v>
      </c>
      <c r="E347" s="19">
        <f>E286</f>
        <v>300</v>
      </c>
      <c r="F347" s="20">
        <f>C347*E347</f>
        <v>0</v>
      </c>
      <c r="G347" s="21"/>
      <c r="H347" s="39"/>
      <c r="I347" s="39"/>
      <c r="J347" s="39"/>
    </row>
    <row r="348" spans="1:10" s="38" customFormat="1" x14ac:dyDescent="0.25">
      <c r="A348" s="40"/>
      <c r="B348" s="36" t="s">
        <v>29</v>
      </c>
      <c r="C348" s="17"/>
      <c r="D348" s="18" t="s">
        <v>30</v>
      </c>
      <c r="E348" s="19">
        <f>E287</f>
        <v>3000</v>
      </c>
      <c r="F348" s="20">
        <f>C348*E348</f>
        <v>0</v>
      </c>
      <c r="G348" s="21"/>
      <c r="H348" s="39"/>
      <c r="I348" s="39"/>
      <c r="J348" s="39"/>
    </row>
    <row r="349" spans="1:10" s="38" customFormat="1" x14ac:dyDescent="0.25">
      <c r="A349" s="40"/>
      <c r="B349" s="36" t="s">
        <v>31</v>
      </c>
      <c r="C349" s="17"/>
      <c r="D349" s="18" t="s">
        <v>32</v>
      </c>
      <c r="E349" s="19">
        <f>E288</f>
        <v>1500</v>
      </c>
      <c r="F349" s="20">
        <f>C349*E349</f>
        <v>0</v>
      </c>
      <c r="G349" s="21"/>
      <c r="H349" s="39"/>
      <c r="I349" s="39"/>
      <c r="J349" s="39"/>
    </row>
    <row r="350" spans="1:10" s="38" customFormat="1" x14ac:dyDescent="0.25">
      <c r="A350" s="40"/>
      <c r="B350" s="36" t="s">
        <v>33</v>
      </c>
      <c r="C350" s="17"/>
      <c r="D350" s="18" t="s">
        <v>32</v>
      </c>
      <c r="E350" s="19">
        <f>E289</f>
        <v>865</v>
      </c>
      <c r="F350" s="20">
        <f>C350*E350</f>
        <v>0</v>
      </c>
      <c r="G350" s="21"/>
      <c r="I350" s="39"/>
      <c r="J350" s="39"/>
    </row>
    <row r="351" spans="1:10" x14ac:dyDescent="0.25">
      <c r="B351" s="31"/>
      <c r="G351" s="21">
        <f>SUM(F346:F350)</f>
        <v>0</v>
      </c>
    </row>
    <row r="352" spans="1:10" x14ac:dyDescent="0.25">
      <c r="B352" s="25" t="s">
        <v>34</v>
      </c>
      <c r="H352" s="21" t="e">
        <f>G351+G344+G327+G303+G314</f>
        <v>#REF!</v>
      </c>
    </row>
    <row r="353" spans="1:10" x14ac:dyDescent="0.25">
      <c r="B353" s="12" t="s">
        <v>35</v>
      </c>
      <c r="C353" s="17" t="e">
        <f>#REF!</f>
        <v>#REF!</v>
      </c>
      <c r="D353" s="18" t="s">
        <v>191</v>
      </c>
      <c r="E353" s="19">
        <v>1000</v>
      </c>
      <c r="F353" s="20" t="e">
        <f>E353*C353</f>
        <v>#REF!</v>
      </c>
    </row>
    <row r="354" spans="1:10" x14ac:dyDescent="0.25">
      <c r="B354" s="12" t="s">
        <v>83</v>
      </c>
      <c r="C354" s="17" t="e">
        <f>#REF!+#REF!</f>
        <v>#REF!</v>
      </c>
      <c r="D354" s="18" t="s">
        <v>191</v>
      </c>
      <c r="E354" s="19">
        <v>1500</v>
      </c>
      <c r="F354" s="20" t="e">
        <f>E354*C354</f>
        <v>#REF!</v>
      </c>
    </row>
    <row r="355" spans="1:10" x14ac:dyDescent="0.25">
      <c r="B355" s="12" t="s">
        <v>38</v>
      </c>
      <c r="C355" s="17">
        <v>45</v>
      </c>
      <c r="D355" s="18" t="s">
        <v>188</v>
      </c>
      <c r="E355" s="19">
        <v>5500</v>
      </c>
      <c r="F355" s="20">
        <f>E355*C355</f>
        <v>247500</v>
      </c>
      <c r="G355" s="21" t="e">
        <f>SUM(F353:F355)</f>
        <v>#REF!</v>
      </c>
      <c r="H355" s="37" t="e">
        <f>G355</f>
        <v>#REF!</v>
      </c>
    </row>
    <row r="356" spans="1:10" s="38" customFormat="1" x14ac:dyDescent="0.25">
      <c r="A356" s="40"/>
      <c r="B356" s="36"/>
      <c r="C356" s="17"/>
      <c r="D356" s="18"/>
      <c r="E356" s="19"/>
      <c r="F356" s="20"/>
      <c r="G356" s="21"/>
      <c r="I356" s="21" t="e">
        <f>SUM(H352:H355)</f>
        <v>#REF!</v>
      </c>
      <c r="J356" s="39"/>
    </row>
    <row r="357" spans="1:10" x14ac:dyDescent="0.25">
      <c r="B357" s="31" t="s">
        <v>225</v>
      </c>
    </row>
    <row r="358" spans="1:10" x14ac:dyDescent="0.25">
      <c r="B358" s="34" t="s">
        <v>209</v>
      </c>
      <c r="C358" s="17">
        <f>9083/66</f>
        <v>137.62121212121212</v>
      </c>
      <c r="D358" s="18" t="s">
        <v>42</v>
      </c>
      <c r="E358" s="48">
        <v>145000</v>
      </c>
      <c r="F358" s="20">
        <f>E358*C358</f>
        <v>19955075.757575758</v>
      </c>
    </row>
    <row r="359" spans="1:10" x14ac:dyDescent="0.25">
      <c r="B359" s="34" t="s">
        <v>169</v>
      </c>
      <c r="D359" s="18" t="s">
        <v>172</v>
      </c>
      <c r="F359" s="20">
        <f>E359*C359</f>
        <v>0</v>
      </c>
    </row>
    <row r="360" spans="1:10" x14ac:dyDescent="0.25">
      <c r="B360" s="34" t="s">
        <v>171</v>
      </c>
      <c r="D360" s="18" t="s">
        <v>28</v>
      </c>
      <c r="F360" s="20">
        <f>E360*C360</f>
        <v>0</v>
      </c>
    </row>
    <row r="361" spans="1:10" x14ac:dyDescent="0.25">
      <c r="B361" s="34" t="s">
        <v>170</v>
      </c>
      <c r="D361" s="18" t="s">
        <v>17</v>
      </c>
      <c r="F361" s="20">
        <f>E361*C361</f>
        <v>0</v>
      </c>
    </row>
    <row r="362" spans="1:10" x14ac:dyDescent="0.25">
      <c r="B362" s="53" t="s">
        <v>84</v>
      </c>
      <c r="F362" s="20">
        <f>E362*C362</f>
        <v>0</v>
      </c>
      <c r="G362" s="21">
        <f>SUM(F357:F362)</f>
        <v>19955075.757575758</v>
      </c>
    </row>
    <row r="363" spans="1:10" x14ac:dyDescent="0.25">
      <c r="B363" s="53"/>
    </row>
    <row r="364" spans="1:10" s="38" customFormat="1" x14ac:dyDescent="0.25">
      <c r="A364" s="28"/>
      <c r="B364" s="35" t="s">
        <v>24</v>
      </c>
      <c r="C364" s="17"/>
      <c r="D364" s="18"/>
      <c r="E364" s="19"/>
      <c r="F364" s="20"/>
      <c r="G364" s="21"/>
      <c r="H364" s="39"/>
      <c r="I364" s="39"/>
      <c r="J364" s="39"/>
    </row>
    <row r="365" spans="1:10" s="38" customFormat="1" x14ac:dyDescent="0.25">
      <c r="A365" s="40"/>
      <c r="B365" s="36" t="s">
        <v>25</v>
      </c>
      <c r="C365" s="17"/>
      <c r="D365" s="18" t="s">
        <v>26</v>
      </c>
      <c r="E365" s="19">
        <f>E285</f>
        <v>144</v>
      </c>
      <c r="F365" s="20">
        <f t="shared" ref="F365:F369" si="15">E365*C365</f>
        <v>0</v>
      </c>
      <c r="G365" s="21"/>
      <c r="H365" s="39"/>
      <c r="I365" s="39"/>
      <c r="J365" s="39"/>
    </row>
    <row r="366" spans="1:10" s="38" customFormat="1" x14ac:dyDescent="0.25">
      <c r="A366" s="40"/>
      <c r="B366" s="36" t="s">
        <v>27</v>
      </c>
      <c r="C366" s="17"/>
      <c r="D366" s="18" t="s">
        <v>28</v>
      </c>
      <c r="E366" s="19">
        <f>E286</f>
        <v>300</v>
      </c>
      <c r="F366" s="20">
        <f t="shared" si="15"/>
        <v>0</v>
      </c>
      <c r="G366" s="21"/>
      <c r="H366" s="39"/>
      <c r="I366" s="39"/>
      <c r="J366" s="39"/>
    </row>
    <row r="367" spans="1:10" s="38" customFormat="1" x14ac:dyDescent="0.25">
      <c r="A367" s="40"/>
      <c r="B367" s="36" t="s">
        <v>29</v>
      </c>
      <c r="C367" s="17"/>
      <c r="D367" s="18" t="s">
        <v>30</v>
      </c>
      <c r="E367" s="19">
        <f>E287</f>
        <v>3000</v>
      </c>
      <c r="F367" s="20">
        <f t="shared" si="15"/>
        <v>0</v>
      </c>
      <c r="G367" s="21"/>
      <c r="H367" s="39"/>
      <c r="I367" s="39"/>
      <c r="J367" s="39"/>
    </row>
    <row r="368" spans="1:10" s="38" customFormat="1" x14ac:dyDescent="0.25">
      <c r="A368" s="40"/>
      <c r="B368" s="36" t="s">
        <v>31</v>
      </c>
      <c r="C368" s="17"/>
      <c r="D368" s="18" t="s">
        <v>32</v>
      </c>
      <c r="E368" s="19">
        <f>E288</f>
        <v>1500</v>
      </c>
      <c r="F368" s="20">
        <f t="shared" si="15"/>
        <v>0</v>
      </c>
      <c r="G368" s="21"/>
      <c r="H368" s="39"/>
      <c r="I368" s="39"/>
      <c r="J368" s="39"/>
    </row>
    <row r="369" spans="1:10" s="38" customFormat="1" x14ac:dyDescent="0.25">
      <c r="A369" s="40"/>
      <c r="B369" s="36" t="s">
        <v>33</v>
      </c>
      <c r="C369" s="17"/>
      <c r="D369" s="18" t="s">
        <v>32</v>
      </c>
      <c r="E369" s="19">
        <f>E289</f>
        <v>865</v>
      </c>
      <c r="F369" s="20">
        <f t="shared" si="15"/>
        <v>0</v>
      </c>
      <c r="G369" s="21"/>
      <c r="I369" s="39"/>
      <c r="J369" s="39"/>
    </row>
    <row r="370" spans="1:10" x14ac:dyDescent="0.25">
      <c r="B370" s="32"/>
      <c r="G370" s="21">
        <f>SUM(F365:F369)</f>
        <v>0</v>
      </c>
    </row>
    <row r="371" spans="1:10" x14ac:dyDescent="0.25">
      <c r="B371" s="32"/>
      <c r="H371" s="21">
        <f>SUM(G358:G370)</f>
        <v>19955075.757575758</v>
      </c>
    </row>
    <row r="372" spans="1:10" x14ac:dyDescent="0.25">
      <c r="B372" s="25" t="s">
        <v>34</v>
      </c>
    </row>
    <row r="373" spans="1:10" x14ac:dyDescent="0.25">
      <c r="B373" s="12" t="s">
        <v>69</v>
      </c>
      <c r="C373" s="17">
        <v>9083</v>
      </c>
      <c r="D373" s="18" t="s">
        <v>191</v>
      </c>
      <c r="E373" s="19">
        <v>400</v>
      </c>
      <c r="F373" s="20">
        <f>E373*C373</f>
        <v>3633200</v>
      </c>
    </row>
    <row r="374" spans="1:10" x14ac:dyDescent="0.25">
      <c r="B374" s="12" t="s">
        <v>38</v>
      </c>
      <c r="D374" s="18" t="s">
        <v>188</v>
      </c>
      <c r="E374" s="19">
        <v>5500</v>
      </c>
      <c r="F374" s="20">
        <f>E374*C374</f>
        <v>0</v>
      </c>
      <c r="G374" s="21">
        <f>SUM(F373:F374)</f>
        <v>3633200</v>
      </c>
      <c r="H374" s="37">
        <f>G374</f>
        <v>3633200</v>
      </c>
    </row>
    <row r="375" spans="1:10" x14ac:dyDescent="0.25">
      <c r="I375" s="54">
        <f>SUM(H370:H374)</f>
        <v>23588275.757575758</v>
      </c>
    </row>
    <row r="376" spans="1:10" x14ac:dyDescent="0.25">
      <c r="I376" s="54"/>
    </row>
    <row r="377" spans="1:10" x14ac:dyDescent="0.25">
      <c r="B377" s="32"/>
      <c r="I377" s="55"/>
    </row>
    <row r="378" spans="1:10" x14ac:dyDescent="0.25">
      <c r="B378" s="32"/>
      <c r="I378" s="55"/>
    </row>
    <row r="379" spans="1:10" x14ac:dyDescent="0.25">
      <c r="A379" s="28">
        <v>7</v>
      </c>
      <c r="B379" s="31" t="s">
        <v>85</v>
      </c>
    </row>
    <row r="380" spans="1:10" ht="7" customHeight="1" x14ac:dyDescent="0.25">
      <c r="B380" s="31"/>
    </row>
    <row r="381" spans="1:10" x14ac:dyDescent="0.25">
      <c r="B381" s="31" t="s">
        <v>86</v>
      </c>
    </row>
    <row r="382" spans="1:10" x14ac:dyDescent="0.25">
      <c r="B382" s="56" t="s">
        <v>87</v>
      </c>
    </row>
    <row r="383" spans="1:10" x14ac:dyDescent="0.25">
      <c r="B383" s="57" t="s">
        <v>139</v>
      </c>
      <c r="I383" s="54"/>
    </row>
    <row r="384" spans="1:10" ht="87.5" x14ac:dyDescent="0.25">
      <c r="B384" s="58" t="s">
        <v>140</v>
      </c>
      <c r="I384" s="54"/>
    </row>
    <row r="385" spans="2:9" x14ac:dyDescent="0.25">
      <c r="B385" s="1" t="s">
        <v>179</v>
      </c>
      <c r="C385" s="59">
        <v>40</v>
      </c>
      <c r="D385" s="60" t="s">
        <v>17</v>
      </c>
      <c r="E385" s="61">
        <f>192500*0.85</f>
        <v>163625</v>
      </c>
      <c r="F385" s="20">
        <f>C385*E385</f>
        <v>6545000</v>
      </c>
      <c r="I385" s="54"/>
    </row>
    <row r="386" spans="2:9" x14ac:dyDescent="0.25">
      <c r="B386" s="1" t="s">
        <v>178</v>
      </c>
      <c r="C386" s="59">
        <v>58</v>
      </c>
      <c r="D386" s="60" t="s">
        <v>17</v>
      </c>
      <c r="E386" s="61">
        <f>187000*0.85</f>
        <v>158950</v>
      </c>
      <c r="F386" s="20">
        <f t="shared" ref="F386:F395" si="16">C386*E386</f>
        <v>9219100</v>
      </c>
      <c r="I386" s="54"/>
    </row>
    <row r="387" spans="2:9" x14ac:dyDescent="0.25">
      <c r="B387" s="1" t="s">
        <v>141</v>
      </c>
      <c r="C387" s="59"/>
      <c r="D387" s="60" t="s">
        <v>17</v>
      </c>
      <c r="E387" s="61">
        <f>187000*0.85</f>
        <v>158950</v>
      </c>
      <c r="F387" s="20">
        <f t="shared" si="16"/>
        <v>0</v>
      </c>
      <c r="I387" s="54"/>
    </row>
    <row r="388" spans="2:9" x14ac:dyDescent="0.25">
      <c r="B388" s="1" t="s">
        <v>142</v>
      </c>
      <c r="C388" s="59"/>
      <c r="D388" s="60" t="s">
        <v>17</v>
      </c>
      <c r="E388" s="61">
        <f>258500*0.85</f>
        <v>219725</v>
      </c>
      <c r="F388" s="20">
        <f t="shared" si="16"/>
        <v>0</v>
      </c>
      <c r="I388" s="54"/>
    </row>
    <row r="389" spans="2:9" ht="25" x14ac:dyDescent="0.25">
      <c r="B389" s="1" t="s">
        <v>143</v>
      </c>
      <c r="C389" s="59"/>
      <c r="D389" s="60" t="s">
        <v>17</v>
      </c>
      <c r="E389" s="61">
        <f>346500*0.85</f>
        <v>294525</v>
      </c>
      <c r="F389" s="20">
        <f t="shared" si="16"/>
        <v>0</v>
      </c>
      <c r="I389" s="54"/>
    </row>
    <row r="390" spans="2:9" ht="25" x14ac:dyDescent="0.25">
      <c r="B390" s="1" t="s">
        <v>144</v>
      </c>
      <c r="C390" s="59"/>
      <c r="D390" s="60" t="s">
        <v>17</v>
      </c>
      <c r="E390" s="61">
        <f>E389</f>
        <v>294525</v>
      </c>
      <c r="F390" s="20">
        <f t="shared" si="16"/>
        <v>0</v>
      </c>
      <c r="I390" s="54"/>
    </row>
    <row r="391" spans="2:9" ht="25" x14ac:dyDescent="0.25">
      <c r="B391" s="1" t="s">
        <v>145</v>
      </c>
      <c r="C391" s="59"/>
      <c r="D391" s="60" t="s">
        <v>17</v>
      </c>
      <c r="E391" s="61">
        <f>1023000*0.85</f>
        <v>869550</v>
      </c>
      <c r="F391" s="20">
        <f t="shared" si="16"/>
        <v>0</v>
      </c>
      <c r="I391" s="54"/>
    </row>
    <row r="392" spans="2:9" x14ac:dyDescent="0.25">
      <c r="B392" s="1" t="s">
        <v>146</v>
      </c>
      <c r="C392" s="59"/>
      <c r="D392" s="60" t="s">
        <v>17</v>
      </c>
      <c r="E392" s="61">
        <f>764500*0.85</f>
        <v>649825</v>
      </c>
      <c r="F392" s="20">
        <f t="shared" si="16"/>
        <v>0</v>
      </c>
      <c r="I392" s="54"/>
    </row>
    <row r="393" spans="2:9" x14ac:dyDescent="0.25">
      <c r="B393" s="1"/>
      <c r="C393" s="59"/>
      <c r="D393" s="60"/>
      <c r="E393" s="61"/>
      <c r="F393" s="20">
        <f t="shared" si="16"/>
        <v>0</v>
      </c>
      <c r="I393" s="54"/>
    </row>
    <row r="394" spans="2:9" ht="100" x14ac:dyDescent="0.25">
      <c r="B394" s="62" t="s">
        <v>147</v>
      </c>
      <c r="C394" s="59"/>
      <c r="D394" s="60"/>
      <c r="E394" s="61"/>
      <c r="F394" s="20">
        <f t="shared" si="16"/>
        <v>0</v>
      </c>
      <c r="I394" s="54"/>
    </row>
    <row r="395" spans="2:9" x14ac:dyDescent="0.25">
      <c r="B395" s="1" t="s">
        <v>148</v>
      </c>
      <c r="C395" s="59"/>
      <c r="D395" s="60" t="s">
        <v>17</v>
      </c>
      <c r="E395" s="61">
        <f>313500*0.85</f>
        <v>266475</v>
      </c>
      <c r="F395" s="20">
        <f t="shared" si="16"/>
        <v>0</v>
      </c>
      <c r="G395" s="21">
        <f>SUM(F385:F395)</f>
        <v>15764100</v>
      </c>
      <c r="I395" s="54"/>
    </row>
    <row r="396" spans="2:9" x14ac:dyDescent="0.25">
      <c r="B396" s="1"/>
      <c r="C396" s="59"/>
      <c r="D396" s="60"/>
      <c r="E396" s="61"/>
      <c r="I396" s="54"/>
    </row>
    <row r="397" spans="2:9" x14ac:dyDescent="0.25">
      <c r="B397" s="63" t="s">
        <v>158</v>
      </c>
      <c r="C397" s="64"/>
      <c r="D397" s="65"/>
      <c r="E397" s="66"/>
      <c r="I397" s="54"/>
    </row>
    <row r="398" spans="2:9" ht="87.5" x14ac:dyDescent="0.25">
      <c r="B398" s="63" t="s">
        <v>159</v>
      </c>
      <c r="C398" s="64"/>
      <c r="D398" s="65"/>
      <c r="E398" s="66"/>
      <c r="I398" s="54"/>
    </row>
    <row r="399" spans="2:9" x14ac:dyDescent="0.25">
      <c r="B399" s="67" t="s">
        <v>210</v>
      </c>
      <c r="C399" s="64">
        <v>28</v>
      </c>
      <c r="D399" s="65" t="s">
        <v>17</v>
      </c>
      <c r="E399" s="66">
        <f>747500*0.85</f>
        <v>635375</v>
      </c>
      <c r="F399" s="20">
        <f t="shared" ref="F399:F402" si="17">C399*E399</f>
        <v>17790500</v>
      </c>
      <c r="I399" s="54"/>
    </row>
    <row r="400" spans="2:9" x14ac:dyDescent="0.25">
      <c r="B400" s="67" t="s">
        <v>211</v>
      </c>
      <c r="C400" s="64"/>
      <c r="D400" s="65" t="s">
        <v>17</v>
      </c>
      <c r="E400" s="66">
        <f>724500*0.85</f>
        <v>615825</v>
      </c>
      <c r="F400" s="20">
        <f t="shared" si="17"/>
        <v>0</v>
      </c>
      <c r="I400" s="54"/>
    </row>
    <row r="401" spans="2:9" x14ac:dyDescent="0.25">
      <c r="B401" s="67" t="s">
        <v>148</v>
      </c>
      <c r="C401" s="64"/>
      <c r="D401" s="65" t="s">
        <v>17</v>
      </c>
      <c r="E401" s="66">
        <f>690000*0.85</f>
        <v>586500</v>
      </c>
      <c r="F401" s="20">
        <f t="shared" si="17"/>
        <v>0</v>
      </c>
      <c r="I401" s="54"/>
    </row>
    <row r="402" spans="2:9" ht="37.5" x14ac:dyDescent="0.25">
      <c r="B402" s="68" t="s">
        <v>160</v>
      </c>
      <c r="C402" s="69"/>
      <c r="D402" s="70" t="s">
        <v>17</v>
      </c>
      <c r="E402" s="71">
        <f>230000*0.85</f>
        <v>195500</v>
      </c>
      <c r="F402" s="20">
        <f t="shared" si="17"/>
        <v>0</v>
      </c>
      <c r="G402" s="21">
        <f>SUM(F399:F402)</f>
        <v>17790500</v>
      </c>
      <c r="I402" s="54"/>
    </row>
    <row r="403" spans="2:9" x14ac:dyDescent="0.25">
      <c r="B403" s="72"/>
      <c r="I403" s="54"/>
    </row>
    <row r="404" spans="2:9" x14ac:dyDescent="0.25">
      <c r="B404" s="56" t="s">
        <v>88</v>
      </c>
    </row>
    <row r="405" spans="2:9" x14ac:dyDescent="0.25">
      <c r="B405" s="56" t="s">
        <v>180</v>
      </c>
    </row>
    <row r="406" spans="2:9" x14ac:dyDescent="0.25">
      <c r="B406" s="73" t="s">
        <v>212</v>
      </c>
      <c r="C406" s="64">
        <v>20</v>
      </c>
      <c r="D406" s="65" t="s">
        <v>17</v>
      </c>
      <c r="E406" s="66">
        <f>88000*0.85</f>
        <v>74800</v>
      </c>
      <c r="F406" s="20">
        <f>C406*E406</f>
        <v>1496000</v>
      </c>
      <c r="I406" s="54"/>
    </row>
    <row r="407" spans="2:9" x14ac:dyDescent="0.25">
      <c r="B407" s="73"/>
      <c r="C407" s="64"/>
      <c r="D407" s="65"/>
      <c r="E407" s="66"/>
      <c r="F407" s="20">
        <f t="shared" ref="F407:F433" si="18">C407*E407</f>
        <v>0</v>
      </c>
      <c r="I407" s="54"/>
    </row>
    <row r="408" spans="2:9" x14ac:dyDescent="0.25">
      <c r="B408" s="73" t="s">
        <v>213</v>
      </c>
      <c r="C408" s="64">
        <v>40</v>
      </c>
      <c r="D408" s="65" t="s">
        <v>17</v>
      </c>
      <c r="E408" s="66">
        <f>121000*0.85</f>
        <v>102850</v>
      </c>
      <c r="F408" s="20">
        <f t="shared" si="18"/>
        <v>4114000</v>
      </c>
      <c r="I408" s="54"/>
    </row>
    <row r="409" spans="2:9" x14ac:dyDescent="0.25">
      <c r="B409" s="73"/>
      <c r="C409" s="64"/>
      <c r="D409" s="65"/>
      <c r="E409" s="66"/>
      <c r="F409" s="20">
        <f t="shared" si="18"/>
        <v>0</v>
      </c>
      <c r="I409" s="54"/>
    </row>
    <row r="410" spans="2:9" x14ac:dyDescent="0.25">
      <c r="B410" s="73" t="s">
        <v>133</v>
      </c>
      <c r="C410" s="64">
        <v>36</v>
      </c>
      <c r="D410" s="65" t="s">
        <v>17</v>
      </c>
      <c r="E410" s="66">
        <f>412500*0.85</f>
        <v>350625</v>
      </c>
      <c r="F410" s="20">
        <f t="shared" si="18"/>
        <v>12622500</v>
      </c>
      <c r="I410" s="54"/>
    </row>
    <row r="411" spans="2:9" x14ac:dyDescent="0.25">
      <c r="B411" s="73"/>
      <c r="C411" s="64"/>
      <c r="D411" s="65"/>
      <c r="E411" s="66"/>
      <c r="F411" s="20">
        <f t="shared" si="18"/>
        <v>0</v>
      </c>
      <c r="I411" s="54"/>
    </row>
    <row r="412" spans="2:9" x14ac:dyDescent="0.25">
      <c r="B412" s="73" t="s">
        <v>226</v>
      </c>
      <c r="C412" s="64">
        <v>36</v>
      </c>
      <c r="D412" s="65" t="s">
        <v>17</v>
      </c>
      <c r="E412" s="66">
        <f>456500*0.85</f>
        <v>388025</v>
      </c>
      <c r="F412" s="20">
        <f t="shared" si="18"/>
        <v>13968900</v>
      </c>
      <c r="I412" s="54"/>
    </row>
    <row r="413" spans="2:9" x14ac:dyDescent="0.25">
      <c r="B413" s="73"/>
      <c r="C413" s="64"/>
      <c r="D413" s="65"/>
      <c r="E413" s="66"/>
      <c r="F413" s="20">
        <f t="shared" si="18"/>
        <v>0</v>
      </c>
      <c r="I413" s="54"/>
    </row>
    <row r="414" spans="2:9" x14ac:dyDescent="0.25">
      <c r="B414" s="73" t="s">
        <v>134</v>
      </c>
      <c r="C414" s="64"/>
      <c r="D414" s="65" t="s">
        <v>17</v>
      </c>
      <c r="E414" s="66">
        <f>577500*0.85</f>
        <v>490875</v>
      </c>
      <c r="F414" s="20">
        <f t="shared" si="18"/>
        <v>0</v>
      </c>
      <c r="I414" s="54"/>
    </row>
    <row r="415" spans="2:9" x14ac:dyDescent="0.25">
      <c r="B415" s="73"/>
      <c r="C415" s="64"/>
      <c r="D415" s="65"/>
      <c r="E415" s="66"/>
      <c r="F415" s="20">
        <f t="shared" si="18"/>
        <v>0</v>
      </c>
      <c r="I415" s="54"/>
    </row>
    <row r="416" spans="2:9" ht="37.5" x14ac:dyDescent="0.25">
      <c r="B416" s="73" t="s">
        <v>135</v>
      </c>
      <c r="C416" s="64"/>
      <c r="D416" s="65" t="s">
        <v>17</v>
      </c>
      <c r="E416" s="66">
        <f>1815000*0.85</f>
        <v>1542750</v>
      </c>
      <c r="F416" s="20">
        <f t="shared" si="18"/>
        <v>0</v>
      </c>
      <c r="I416" s="54"/>
    </row>
    <row r="417" spans="2:9" x14ac:dyDescent="0.25">
      <c r="B417" s="74"/>
      <c r="C417" s="69"/>
      <c r="D417" s="70"/>
      <c r="E417" s="71"/>
      <c r="F417" s="20">
        <f t="shared" si="18"/>
        <v>0</v>
      </c>
      <c r="I417" s="54"/>
    </row>
    <row r="418" spans="2:9" x14ac:dyDescent="0.25">
      <c r="B418" s="75" t="s">
        <v>149</v>
      </c>
      <c r="C418" s="59"/>
      <c r="D418" s="60"/>
      <c r="E418" s="61"/>
      <c r="F418" s="20">
        <f t="shared" si="18"/>
        <v>0</v>
      </c>
      <c r="I418" s="54"/>
    </row>
    <row r="419" spans="2:9" ht="87.5" x14ac:dyDescent="0.25">
      <c r="B419" s="62" t="s">
        <v>150</v>
      </c>
      <c r="C419" s="59"/>
      <c r="D419" s="60"/>
      <c r="E419" s="61"/>
      <c r="F419" s="20">
        <f t="shared" si="18"/>
        <v>0</v>
      </c>
      <c r="I419" s="54"/>
    </row>
    <row r="420" spans="2:9" x14ac:dyDescent="0.25">
      <c r="B420" s="76" t="s">
        <v>227</v>
      </c>
      <c r="C420" s="59">
        <v>12</v>
      </c>
      <c r="D420" s="60" t="s">
        <v>17</v>
      </c>
      <c r="E420" s="61">
        <f>1100000*0.85</f>
        <v>935000</v>
      </c>
      <c r="F420" s="20">
        <f t="shared" si="18"/>
        <v>11220000</v>
      </c>
      <c r="I420" s="54"/>
    </row>
    <row r="421" spans="2:9" x14ac:dyDescent="0.25">
      <c r="B421" s="76" t="s">
        <v>151</v>
      </c>
      <c r="C421" s="77"/>
      <c r="D421" s="60" t="s">
        <v>17</v>
      </c>
      <c r="E421" s="61">
        <f>808500*0.85</f>
        <v>687225</v>
      </c>
      <c r="F421" s="20">
        <f t="shared" si="18"/>
        <v>0</v>
      </c>
      <c r="I421" s="54"/>
    </row>
    <row r="422" spans="2:9" x14ac:dyDescent="0.25">
      <c r="B422" s="1" t="s">
        <v>152</v>
      </c>
      <c r="C422" s="59"/>
      <c r="D422" s="60" t="s">
        <v>17</v>
      </c>
      <c r="E422" s="61">
        <f>1045000*0.85</f>
        <v>888250</v>
      </c>
      <c r="F422" s="20">
        <f t="shared" si="18"/>
        <v>0</v>
      </c>
      <c r="I422" s="54"/>
    </row>
    <row r="423" spans="2:9" x14ac:dyDescent="0.25">
      <c r="B423" s="76" t="s">
        <v>153</v>
      </c>
      <c r="C423" s="59"/>
      <c r="D423" s="60" t="s">
        <v>17</v>
      </c>
      <c r="E423" s="61">
        <f>753500*0.85</f>
        <v>640475</v>
      </c>
      <c r="F423" s="20">
        <f t="shared" si="18"/>
        <v>0</v>
      </c>
      <c r="I423" s="54"/>
    </row>
    <row r="424" spans="2:9" x14ac:dyDescent="0.25">
      <c r="B424" s="76" t="s">
        <v>154</v>
      </c>
      <c r="C424" s="59"/>
      <c r="D424" s="60" t="s">
        <v>17</v>
      </c>
      <c r="E424" s="61">
        <f>594000*0.85</f>
        <v>504900</v>
      </c>
      <c r="F424" s="20">
        <f t="shared" si="18"/>
        <v>0</v>
      </c>
      <c r="I424" s="54"/>
    </row>
    <row r="425" spans="2:9" x14ac:dyDescent="0.25">
      <c r="B425" s="76" t="s">
        <v>155</v>
      </c>
      <c r="C425" s="59"/>
      <c r="D425" s="60" t="s">
        <v>17</v>
      </c>
      <c r="E425" s="61">
        <f>346500*0.85</f>
        <v>294525</v>
      </c>
      <c r="F425" s="20">
        <f t="shared" si="18"/>
        <v>0</v>
      </c>
      <c r="I425" s="54"/>
    </row>
    <row r="426" spans="2:9" x14ac:dyDescent="0.25">
      <c r="B426" s="1" t="s">
        <v>156</v>
      </c>
      <c r="C426" s="59"/>
      <c r="D426" s="60" t="s">
        <v>17</v>
      </c>
      <c r="E426" s="61">
        <f>302500*0.85</f>
        <v>257125</v>
      </c>
      <c r="F426" s="20">
        <f t="shared" si="18"/>
        <v>0</v>
      </c>
      <c r="I426" s="54"/>
    </row>
    <row r="427" spans="2:9" x14ac:dyDescent="0.25">
      <c r="B427" s="78" t="s">
        <v>157</v>
      </c>
      <c r="C427" s="79"/>
      <c r="D427" s="80" t="s">
        <v>17</v>
      </c>
      <c r="E427" s="81">
        <f>280500*0.85</f>
        <v>238425</v>
      </c>
      <c r="F427" s="20">
        <f t="shared" si="18"/>
        <v>0</v>
      </c>
      <c r="I427" s="54"/>
    </row>
    <row r="428" spans="2:9" x14ac:dyDescent="0.25">
      <c r="B428" s="73"/>
      <c r="C428" s="64"/>
      <c r="D428" s="65"/>
      <c r="E428" s="66"/>
      <c r="F428" s="20">
        <f t="shared" si="18"/>
        <v>0</v>
      </c>
      <c r="I428" s="54"/>
    </row>
    <row r="429" spans="2:9" x14ac:dyDescent="0.25">
      <c r="B429" s="82" t="s">
        <v>161</v>
      </c>
      <c r="C429" s="64"/>
      <c r="D429" s="65"/>
      <c r="E429" s="66"/>
      <c r="F429" s="20">
        <f t="shared" si="18"/>
        <v>0</v>
      </c>
      <c r="I429" s="54"/>
    </row>
    <row r="430" spans="2:9" ht="62.5" x14ac:dyDescent="0.25">
      <c r="B430" s="83" t="s">
        <v>162</v>
      </c>
      <c r="C430" s="110" t="e">
        <f>#REF!</f>
        <v>#REF!</v>
      </c>
      <c r="D430" s="88" t="s">
        <v>61</v>
      </c>
      <c r="E430" s="89">
        <f>165000*0.85</f>
        <v>140250</v>
      </c>
      <c r="F430" s="20" t="e">
        <f>C430*E430</f>
        <v>#REF!</v>
      </c>
      <c r="G430" s="21" t="e">
        <f>SUM(F406:F430)</f>
        <v>#REF!</v>
      </c>
      <c r="I430" s="54"/>
    </row>
    <row r="431" spans="2:9" ht="13.5" customHeight="1" x14ac:dyDescent="0.25">
      <c r="B431" s="73"/>
      <c r="C431" s="64"/>
      <c r="D431" s="65"/>
      <c r="E431" s="66"/>
      <c r="F431" s="20">
        <f t="shared" si="18"/>
        <v>0</v>
      </c>
      <c r="I431" s="54"/>
    </row>
    <row r="432" spans="2:9" x14ac:dyDescent="0.25">
      <c r="B432" s="63" t="s">
        <v>136</v>
      </c>
      <c r="C432" s="64"/>
      <c r="D432" s="65"/>
      <c r="E432" s="66"/>
      <c r="F432" s="20">
        <f t="shared" si="18"/>
        <v>0</v>
      </c>
      <c r="I432" s="54"/>
    </row>
    <row r="433" spans="1:9" ht="25" x14ac:dyDescent="0.25">
      <c r="B433" s="68" t="s">
        <v>137</v>
      </c>
      <c r="C433" s="90">
        <v>278</v>
      </c>
      <c r="D433" s="88" t="s">
        <v>138</v>
      </c>
      <c r="E433" s="91">
        <f>35000*0.85</f>
        <v>29750</v>
      </c>
      <c r="F433" s="20">
        <f t="shared" si="18"/>
        <v>8270500</v>
      </c>
      <c r="G433" s="21">
        <f>F433</f>
        <v>8270500</v>
      </c>
      <c r="I433" s="54"/>
    </row>
    <row r="434" spans="1:9" x14ac:dyDescent="0.25">
      <c r="B434" s="76"/>
      <c r="C434" s="108"/>
      <c r="D434" s="109"/>
      <c r="E434" s="102"/>
      <c r="I434" s="54"/>
    </row>
    <row r="435" spans="1:9" x14ac:dyDescent="0.25">
      <c r="B435" s="56"/>
      <c r="H435" s="37" t="e">
        <f>G395+G402+G430+G433</f>
        <v>#REF!</v>
      </c>
      <c r="I435" s="54" t="e">
        <f>H435</f>
        <v>#REF!</v>
      </c>
    </row>
    <row r="436" spans="1:9" x14ac:dyDescent="0.25">
      <c r="B436" s="57" t="s">
        <v>176</v>
      </c>
      <c r="I436" s="54"/>
    </row>
    <row r="437" spans="1:9" ht="50" x14ac:dyDescent="0.25">
      <c r="B437" s="67" t="s">
        <v>216</v>
      </c>
      <c r="D437" s="18" t="s">
        <v>67</v>
      </c>
      <c r="E437" s="19">
        <v>45000000</v>
      </c>
      <c r="I437" s="54"/>
    </row>
    <row r="438" spans="1:9" x14ac:dyDescent="0.25">
      <c r="B438" s="67" t="s">
        <v>217</v>
      </c>
      <c r="I438" s="54"/>
    </row>
    <row r="439" spans="1:9" x14ac:dyDescent="0.25">
      <c r="B439" s="82" t="s">
        <v>177</v>
      </c>
      <c r="I439" s="54"/>
    </row>
    <row r="440" spans="1:9" ht="62.5" x14ac:dyDescent="0.25">
      <c r="B440" s="68" t="s">
        <v>218</v>
      </c>
      <c r="D440" s="18" t="s">
        <v>67</v>
      </c>
      <c r="G440" s="21">
        <f>SUM(E437:E440)</f>
        <v>45000000</v>
      </c>
      <c r="I440" s="54">
        <f>G440</f>
        <v>45000000</v>
      </c>
    </row>
    <row r="441" spans="1:9" x14ac:dyDescent="0.25">
      <c r="B441" s="56"/>
      <c r="I441" s="54"/>
    </row>
    <row r="442" spans="1:9" hidden="1" x14ac:dyDescent="0.25">
      <c r="A442" s="28">
        <v>11</v>
      </c>
      <c r="B442" s="56" t="s">
        <v>89</v>
      </c>
    </row>
    <row r="443" spans="1:9" hidden="1" x14ac:dyDescent="0.25">
      <c r="B443" s="31"/>
    </row>
    <row r="444" spans="1:9" hidden="1" x14ac:dyDescent="0.25">
      <c r="B444" s="31" t="s">
        <v>4</v>
      </c>
    </row>
    <row r="445" spans="1:9" hidden="1" x14ac:dyDescent="0.25">
      <c r="B445" s="32" t="s">
        <v>5</v>
      </c>
      <c r="D445" s="18" t="s">
        <v>6</v>
      </c>
      <c r="E445" s="19">
        <f>E303</f>
        <v>10500</v>
      </c>
      <c r="F445" s="20">
        <f t="shared" ref="F445:F458" si="19">E445*C445</f>
        <v>0</v>
      </c>
      <c r="G445" s="21">
        <f>F445</f>
        <v>0</v>
      </c>
    </row>
    <row r="446" spans="1:9" hidden="1" x14ac:dyDescent="0.25">
      <c r="B446" s="32"/>
      <c r="F446" s="20">
        <f t="shared" si="19"/>
        <v>0</v>
      </c>
    </row>
    <row r="447" spans="1:9" hidden="1" x14ac:dyDescent="0.25">
      <c r="B447" s="31" t="s">
        <v>40</v>
      </c>
      <c r="F447" s="20">
        <f t="shared" si="19"/>
        <v>0</v>
      </c>
    </row>
    <row r="448" spans="1:9" hidden="1" x14ac:dyDescent="0.25">
      <c r="B448" s="32" t="s">
        <v>41</v>
      </c>
      <c r="D448" s="18" t="s">
        <v>42</v>
      </c>
      <c r="E448" s="19">
        <v>28000</v>
      </c>
      <c r="F448" s="20">
        <f t="shared" si="19"/>
        <v>0</v>
      </c>
    </row>
    <row r="449" spans="2:7" hidden="1" x14ac:dyDescent="0.25">
      <c r="B449" s="32" t="s">
        <v>43</v>
      </c>
      <c r="D449" s="18" t="s">
        <v>6</v>
      </c>
      <c r="E449" s="19">
        <v>450</v>
      </c>
      <c r="F449" s="20">
        <f t="shared" si="19"/>
        <v>0</v>
      </c>
    </row>
    <row r="450" spans="2:7" hidden="1" x14ac:dyDescent="0.25">
      <c r="B450" s="32" t="s">
        <v>44</v>
      </c>
      <c r="D450" s="18" t="s">
        <v>23</v>
      </c>
      <c r="E450" s="19">
        <v>350</v>
      </c>
      <c r="F450" s="20">
        <f t="shared" si="19"/>
        <v>0</v>
      </c>
    </row>
    <row r="451" spans="2:7" hidden="1" x14ac:dyDescent="0.25">
      <c r="B451" s="32" t="s">
        <v>45</v>
      </c>
      <c r="D451" s="18" t="s">
        <v>14</v>
      </c>
      <c r="E451" s="19">
        <v>71500</v>
      </c>
      <c r="F451" s="20">
        <f t="shared" si="19"/>
        <v>0</v>
      </c>
      <c r="G451" s="21">
        <f>SUM(F448:F452)</f>
        <v>0</v>
      </c>
    </row>
    <row r="452" spans="2:7" hidden="1" x14ac:dyDescent="0.25">
      <c r="B452" s="32"/>
      <c r="F452" s="20">
        <f t="shared" si="19"/>
        <v>0</v>
      </c>
    </row>
    <row r="453" spans="2:7" hidden="1" x14ac:dyDescent="0.25">
      <c r="B453" s="31" t="s">
        <v>7</v>
      </c>
      <c r="F453" s="20">
        <f t="shared" si="19"/>
        <v>0</v>
      </c>
    </row>
    <row r="454" spans="2:7" hidden="1" x14ac:dyDescent="0.25">
      <c r="B454" s="32" t="s">
        <v>8</v>
      </c>
      <c r="D454" s="18" t="s">
        <v>9</v>
      </c>
      <c r="E454" s="19">
        <f>E255</f>
        <v>11000</v>
      </c>
      <c r="F454" s="20">
        <f t="shared" si="19"/>
        <v>0</v>
      </c>
    </row>
    <row r="455" spans="2:7" hidden="1" x14ac:dyDescent="0.25">
      <c r="B455" s="32" t="s">
        <v>46</v>
      </c>
      <c r="D455" s="18" t="s">
        <v>9</v>
      </c>
      <c r="E455" s="19">
        <v>2250</v>
      </c>
      <c r="F455" s="20">
        <f t="shared" si="19"/>
        <v>0</v>
      </c>
    </row>
    <row r="456" spans="2:7" hidden="1" x14ac:dyDescent="0.25">
      <c r="B456" s="32" t="s">
        <v>76</v>
      </c>
      <c r="D456" s="18" t="s">
        <v>9</v>
      </c>
      <c r="E456" s="19">
        <f>E314</f>
        <v>11000</v>
      </c>
      <c r="F456" s="20">
        <f t="shared" si="19"/>
        <v>0</v>
      </c>
    </row>
    <row r="457" spans="2:7" hidden="1" x14ac:dyDescent="0.25">
      <c r="B457" s="32" t="s">
        <v>90</v>
      </c>
      <c r="D457" s="18" t="s">
        <v>9</v>
      </c>
      <c r="E457" s="19">
        <f>E14</f>
        <v>11000</v>
      </c>
      <c r="F457" s="20">
        <f>C457*E457</f>
        <v>0</v>
      </c>
    </row>
    <row r="458" spans="2:7" hidden="1" x14ac:dyDescent="0.25">
      <c r="B458" s="32" t="s">
        <v>11</v>
      </c>
      <c r="D458" s="18" t="s">
        <v>9</v>
      </c>
      <c r="E458" s="19">
        <f>E124</f>
        <v>20000</v>
      </c>
      <c r="F458" s="20">
        <f t="shared" si="19"/>
        <v>0</v>
      </c>
    </row>
    <row r="459" spans="2:7" hidden="1" x14ac:dyDescent="0.25">
      <c r="B459" s="31"/>
      <c r="G459" s="21">
        <f>SUM(F454:F458)</f>
        <v>0</v>
      </c>
    </row>
    <row r="460" spans="2:7" hidden="1" x14ac:dyDescent="0.25">
      <c r="B460" s="31" t="s">
        <v>15</v>
      </c>
    </row>
    <row r="461" spans="2:7" hidden="1" x14ac:dyDescent="0.25">
      <c r="B461" s="32" t="s">
        <v>16</v>
      </c>
      <c r="D461" s="18" t="s">
        <v>17</v>
      </c>
      <c r="E461" s="19">
        <f>E217</f>
        <v>30000</v>
      </c>
      <c r="F461" s="20">
        <f>C461*E461</f>
        <v>0</v>
      </c>
    </row>
    <row r="462" spans="2:7" hidden="1" x14ac:dyDescent="0.25">
      <c r="B462" s="32" t="s">
        <v>18</v>
      </c>
      <c r="D462" s="18" t="s">
        <v>17</v>
      </c>
      <c r="E462" s="19">
        <f>E218</f>
        <v>2200</v>
      </c>
      <c r="F462" s="20">
        <f>C462*E462</f>
        <v>0</v>
      </c>
    </row>
    <row r="463" spans="2:7" hidden="1" x14ac:dyDescent="0.25">
      <c r="B463" s="32" t="s">
        <v>55</v>
      </c>
      <c r="D463" s="18" t="s">
        <v>17</v>
      </c>
      <c r="E463" s="19">
        <v>1100</v>
      </c>
      <c r="F463" s="20">
        <f>C463*E463</f>
        <v>0</v>
      </c>
    </row>
    <row r="464" spans="2:7" hidden="1" x14ac:dyDescent="0.25">
      <c r="B464" s="32" t="s">
        <v>56</v>
      </c>
      <c r="D464" s="18" t="s">
        <v>17</v>
      </c>
      <c r="E464" s="19">
        <v>900</v>
      </c>
      <c r="F464" s="20">
        <f>C464*E464</f>
        <v>0</v>
      </c>
    </row>
    <row r="465" spans="2:7" hidden="1" x14ac:dyDescent="0.25">
      <c r="B465" s="32" t="s">
        <v>20</v>
      </c>
      <c r="D465" s="18" t="s">
        <v>6</v>
      </c>
      <c r="E465" s="19">
        <f>E265</f>
        <v>27500</v>
      </c>
      <c r="F465" s="20">
        <f>C465*E465</f>
        <v>0</v>
      </c>
      <c r="G465" s="21">
        <f>SUM(F461:F465)</f>
        <v>0</v>
      </c>
    </row>
    <row r="466" spans="2:7" hidden="1" x14ac:dyDescent="0.25">
      <c r="B466" s="32"/>
    </row>
    <row r="467" spans="2:7" hidden="1" x14ac:dyDescent="0.25">
      <c r="B467" s="31" t="s">
        <v>12</v>
      </c>
    </row>
    <row r="468" spans="2:7" hidden="1" x14ac:dyDescent="0.25">
      <c r="B468" s="33" t="s">
        <v>91</v>
      </c>
      <c r="D468" s="18" t="s">
        <v>9</v>
      </c>
      <c r="E468" s="19">
        <f>E275</f>
        <v>1100000</v>
      </c>
      <c r="F468" s="20">
        <f>C468*E468</f>
        <v>0</v>
      </c>
    </row>
    <row r="469" spans="2:7" hidden="1" x14ac:dyDescent="0.25">
      <c r="B469" s="33" t="s">
        <v>54</v>
      </c>
      <c r="D469" s="18" t="s">
        <v>9</v>
      </c>
      <c r="E469" s="19">
        <f>E276</f>
        <v>28000</v>
      </c>
      <c r="F469" s="20">
        <f>C469*E469</f>
        <v>0</v>
      </c>
    </row>
    <row r="470" spans="2:7" hidden="1" x14ac:dyDescent="0.25">
      <c r="B470" s="32"/>
    </row>
    <row r="471" spans="2:7" hidden="1" x14ac:dyDescent="0.25">
      <c r="B471" s="31" t="s">
        <v>71</v>
      </c>
      <c r="F471" s="20">
        <f>C471*E471</f>
        <v>0</v>
      </c>
    </row>
    <row r="472" spans="2:7" hidden="1" x14ac:dyDescent="0.25">
      <c r="B472" s="31"/>
    </row>
    <row r="473" spans="2:7" hidden="1" x14ac:dyDescent="0.25">
      <c r="B473" s="32" t="s">
        <v>73</v>
      </c>
      <c r="D473" s="18" t="s">
        <v>17</v>
      </c>
      <c r="E473" s="19">
        <f>E281</f>
        <v>500</v>
      </c>
      <c r="F473" s="20">
        <f>C473*E473</f>
        <v>0</v>
      </c>
    </row>
    <row r="474" spans="2:7" hidden="1" x14ac:dyDescent="0.25">
      <c r="B474" s="32" t="s">
        <v>72</v>
      </c>
      <c r="D474" s="18" t="s">
        <v>17</v>
      </c>
      <c r="F474" s="20">
        <f>C474*E474</f>
        <v>0</v>
      </c>
      <c r="G474" s="21">
        <f>SUM(F472:F474)</f>
        <v>0</v>
      </c>
    </row>
    <row r="475" spans="2:7" hidden="1" x14ac:dyDescent="0.25">
      <c r="B475" s="32"/>
    </row>
    <row r="476" spans="2:7" ht="12.75" hidden="1" customHeight="1" x14ac:dyDescent="0.25">
      <c r="B476" s="32" t="s">
        <v>79</v>
      </c>
      <c r="D476" s="18" t="s">
        <v>80</v>
      </c>
      <c r="E476" s="19">
        <f>E325</f>
        <v>3670</v>
      </c>
      <c r="F476" s="20">
        <f t="shared" ref="F476:F484" si="20">C476*E476</f>
        <v>0</v>
      </c>
    </row>
    <row r="477" spans="2:7" ht="12.75" hidden="1" customHeight="1" x14ac:dyDescent="0.25">
      <c r="B477" s="32" t="s">
        <v>81</v>
      </c>
      <c r="D477" s="18" t="s">
        <v>80</v>
      </c>
      <c r="E477" s="19">
        <f>E326</f>
        <v>2680</v>
      </c>
      <c r="F477" s="20">
        <f t="shared" si="20"/>
        <v>0</v>
      </c>
    </row>
    <row r="478" spans="2:7" ht="12.75" hidden="1" customHeight="1" x14ac:dyDescent="0.25">
      <c r="B478" s="32" t="s">
        <v>82</v>
      </c>
      <c r="D478" s="18" t="s">
        <v>28</v>
      </c>
      <c r="E478" s="19">
        <f>E327</f>
        <v>1600</v>
      </c>
      <c r="F478" s="20">
        <f t="shared" si="20"/>
        <v>0</v>
      </c>
    </row>
    <row r="479" spans="2:7" hidden="1" x14ac:dyDescent="0.25">
      <c r="B479" s="32" t="s">
        <v>92</v>
      </c>
      <c r="D479" s="18" t="s">
        <v>60</v>
      </c>
      <c r="E479" s="19">
        <v>5000</v>
      </c>
      <c r="F479" s="20">
        <f t="shared" si="20"/>
        <v>0</v>
      </c>
    </row>
    <row r="480" spans="2:7" hidden="1" x14ac:dyDescent="0.25">
      <c r="B480" s="32" t="s">
        <v>93</v>
      </c>
      <c r="D480" s="18" t="s">
        <v>60</v>
      </c>
      <c r="E480" s="19">
        <v>12000</v>
      </c>
      <c r="F480" s="20">
        <f t="shared" si="20"/>
        <v>0</v>
      </c>
    </row>
    <row r="481" spans="1:10" hidden="1" x14ac:dyDescent="0.25">
      <c r="B481" s="32" t="s">
        <v>94</v>
      </c>
      <c r="D481" s="18" t="s">
        <v>60</v>
      </c>
      <c r="E481" s="19">
        <v>12000</v>
      </c>
      <c r="F481" s="20">
        <f t="shared" si="20"/>
        <v>0</v>
      </c>
    </row>
    <row r="482" spans="1:10" hidden="1" x14ac:dyDescent="0.25">
      <c r="B482" s="32" t="s">
        <v>95</v>
      </c>
      <c r="D482" s="18" t="s">
        <v>60</v>
      </c>
      <c r="E482" s="19">
        <v>12000</v>
      </c>
      <c r="F482" s="20">
        <f t="shared" si="20"/>
        <v>0</v>
      </c>
    </row>
    <row r="483" spans="1:10" hidden="1" x14ac:dyDescent="0.25">
      <c r="B483" s="32" t="s">
        <v>96</v>
      </c>
      <c r="D483" s="18" t="s">
        <v>60</v>
      </c>
      <c r="E483" s="19">
        <v>12000</v>
      </c>
      <c r="F483" s="20">
        <f t="shared" si="20"/>
        <v>0</v>
      </c>
    </row>
    <row r="484" spans="1:10" hidden="1" x14ac:dyDescent="0.25">
      <c r="B484" s="32" t="s">
        <v>97</v>
      </c>
      <c r="D484" s="18" t="s">
        <v>60</v>
      </c>
      <c r="E484" s="19">
        <v>12000</v>
      </c>
      <c r="F484" s="20">
        <f t="shared" si="20"/>
        <v>0</v>
      </c>
      <c r="G484" s="21">
        <f>SUM(F476:F484)</f>
        <v>0</v>
      </c>
    </row>
    <row r="485" spans="1:10" hidden="1" x14ac:dyDescent="0.25">
      <c r="B485" s="32"/>
    </row>
    <row r="486" spans="1:10" ht="25" hidden="1" x14ac:dyDescent="0.25">
      <c r="B486" s="32" t="s">
        <v>98</v>
      </c>
      <c r="D486" s="18" t="s">
        <v>42</v>
      </c>
      <c r="F486" s="20">
        <f t="shared" ref="F486:F491" si="21">C486*E486</f>
        <v>0</v>
      </c>
    </row>
    <row r="487" spans="1:10" s="32" customFormat="1" hidden="1" x14ac:dyDescent="0.25">
      <c r="B487" s="32" t="s">
        <v>99</v>
      </c>
      <c r="C487" s="17"/>
      <c r="D487" s="18" t="s">
        <v>42</v>
      </c>
      <c r="E487" s="19">
        <f>E358</f>
        <v>145000</v>
      </c>
      <c r="F487" s="20">
        <f t="shared" si="21"/>
        <v>0</v>
      </c>
      <c r="G487" s="21"/>
    </row>
    <row r="488" spans="1:10" s="32" customFormat="1" hidden="1" x14ac:dyDescent="0.25">
      <c r="B488" s="32" t="s">
        <v>100</v>
      </c>
      <c r="C488" s="17"/>
      <c r="D488" s="18" t="s">
        <v>42</v>
      </c>
      <c r="E488" s="19"/>
      <c r="F488" s="20">
        <f t="shared" si="21"/>
        <v>0</v>
      </c>
      <c r="G488" s="21"/>
    </row>
    <row r="489" spans="1:10" ht="25" hidden="1" x14ac:dyDescent="0.25">
      <c r="B489" s="32" t="s">
        <v>101</v>
      </c>
      <c r="D489" s="18" t="s">
        <v>42</v>
      </c>
      <c r="E489" s="19">
        <v>37000</v>
      </c>
      <c r="F489" s="20">
        <f t="shared" si="21"/>
        <v>0</v>
      </c>
    </row>
    <row r="490" spans="1:10" hidden="1" x14ac:dyDescent="0.25">
      <c r="B490" s="32" t="s">
        <v>102</v>
      </c>
      <c r="D490" s="18" t="s">
        <v>60</v>
      </c>
      <c r="E490" s="19">
        <v>10000</v>
      </c>
      <c r="F490" s="20">
        <f t="shared" si="21"/>
        <v>0</v>
      </c>
    </row>
    <row r="491" spans="1:10" hidden="1" x14ac:dyDescent="0.25">
      <c r="B491" s="32" t="s">
        <v>84</v>
      </c>
      <c r="D491" s="18" t="s">
        <v>60</v>
      </c>
      <c r="E491" s="19">
        <f>1800*0.8</f>
        <v>1440</v>
      </c>
      <c r="F491" s="20">
        <f t="shared" si="21"/>
        <v>0</v>
      </c>
      <c r="G491" s="21">
        <f>SUM(F486:F491)</f>
        <v>0</v>
      </c>
    </row>
    <row r="492" spans="1:10" hidden="1" x14ac:dyDescent="0.25">
      <c r="B492" s="32"/>
    </row>
    <row r="493" spans="1:10" s="38" customFormat="1" hidden="1" x14ac:dyDescent="0.25">
      <c r="A493" s="28"/>
      <c r="B493" s="35" t="s">
        <v>24</v>
      </c>
      <c r="C493" s="17"/>
      <c r="D493" s="18"/>
      <c r="E493" s="19"/>
      <c r="F493" s="20">
        <f t="shared" ref="F493:F498" si="22">E493*C493</f>
        <v>0</v>
      </c>
      <c r="G493" s="21"/>
      <c r="H493" s="39"/>
      <c r="I493" s="39"/>
      <c r="J493" s="39"/>
    </row>
    <row r="494" spans="1:10" s="38" customFormat="1" hidden="1" x14ac:dyDescent="0.25">
      <c r="A494" s="40"/>
      <c r="B494" s="36" t="s">
        <v>25</v>
      </c>
      <c r="C494" s="17"/>
      <c r="D494" s="18" t="s">
        <v>26</v>
      </c>
      <c r="E494" s="19">
        <f>E285</f>
        <v>144</v>
      </c>
      <c r="F494" s="20">
        <f t="shared" si="22"/>
        <v>0</v>
      </c>
      <c r="G494" s="21"/>
      <c r="H494" s="39"/>
      <c r="I494" s="39"/>
      <c r="J494" s="39"/>
    </row>
    <row r="495" spans="1:10" s="38" customFormat="1" hidden="1" x14ac:dyDescent="0.25">
      <c r="A495" s="40"/>
      <c r="B495" s="36" t="s">
        <v>27</v>
      </c>
      <c r="C495" s="17"/>
      <c r="D495" s="18" t="s">
        <v>28</v>
      </c>
      <c r="E495" s="19">
        <f>E286</f>
        <v>300</v>
      </c>
      <c r="F495" s="20">
        <f t="shared" si="22"/>
        <v>0</v>
      </c>
      <c r="G495" s="21"/>
      <c r="H495" s="39"/>
      <c r="I495" s="39"/>
      <c r="J495" s="39"/>
    </row>
    <row r="496" spans="1:10" s="38" customFormat="1" hidden="1" x14ac:dyDescent="0.25">
      <c r="A496" s="40"/>
      <c r="B496" s="36" t="s">
        <v>29</v>
      </c>
      <c r="C496" s="17"/>
      <c r="D496" s="18" t="s">
        <v>30</v>
      </c>
      <c r="E496" s="19">
        <f>E287</f>
        <v>3000</v>
      </c>
      <c r="F496" s="20">
        <f t="shared" si="22"/>
        <v>0</v>
      </c>
      <c r="G496" s="21"/>
      <c r="H496" s="39"/>
      <c r="I496" s="39"/>
      <c r="J496" s="39"/>
    </row>
    <row r="497" spans="1:10" s="38" customFormat="1" hidden="1" x14ac:dyDescent="0.25">
      <c r="A497" s="40"/>
      <c r="B497" s="36" t="s">
        <v>31</v>
      </c>
      <c r="C497" s="17"/>
      <c r="D497" s="18" t="s">
        <v>32</v>
      </c>
      <c r="E497" s="19">
        <f>E288</f>
        <v>1500</v>
      </c>
      <c r="F497" s="20">
        <f t="shared" si="22"/>
        <v>0</v>
      </c>
      <c r="G497" s="21"/>
      <c r="H497" s="39"/>
      <c r="I497" s="39"/>
      <c r="J497" s="39"/>
    </row>
    <row r="498" spans="1:10" s="38" customFormat="1" hidden="1" x14ac:dyDescent="0.25">
      <c r="A498" s="40"/>
      <c r="B498" s="36" t="s">
        <v>33</v>
      </c>
      <c r="C498" s="17"/>
      <c r="D498" s="18" t="s">
        <v>32</v>
      </c>
      <c r="E498" s="19">
        <f>E289</f>
        <v>865</v>
      </c>
      <c r="F498" s="20">
        <f t="shared" si="22"/>
        <v>0</v>
      </c>
      <c r="G498" s="21"/>
      <c r="I498" s="39"/>
      <c r="J498" s="39"/>
    </row>
    <row r="499" spans="1:10" hidden="1" x14ac:dyDescent="0.25">
      <c r="B499" s="32"/>
    </row>
    <row r="500" spans="1:10" hidden="1" x14ac:dyDescent="0.25">
      <c r="B500" s="25" t="s">
        <v>34</v>
      </c>
    </row>
    <row r="501" spans="1:10" hidden="1" x14ac:dyDescent="0.25">
      <c r="B501" s="12" t="s">
        <v>35</v>
      </c>
      <c r="C501" s="17">
        <f>'[1]Break down'!T647</f>
        <v>0</v>
      </c>
    </row>
    <row r="502" spans="1:10" hidden="1" x14ac:dyDescent="0.25">
      <c r="B502" s="12" t="s">
        <v>74</v>
      </c>
      <c r="C502" s="17">
        <f>'[1]Break down'!U647</f>
        <v>0</v>
      </c>
    </row>
    <row r="503" spans="1:10" hidden="1" x14ac:dyDescent="0.25">
      <c r="B503" s="12" t="s">
        <v>36</v>
      </c>
      <c r="C503" s="17">
        <f>'[1]Break down'!V647</f>
        <v>0</v>
      </c>
    </row>
    <row r="504" spans="1:10" hidden="1" x14ac:dyDescent="0.25">
      <c r="B504" s="12" t="s">
        <v>69</v>
      </c>
      <c r="C504" s="17">
        <f>'[1]Break down'!X647</f>
        <v>0</v>
      </c>
    </row>
    <row r="505" spans="1:10" hidden="1" x14ac:dyDescent="0.25">
      <c r="B505" s="12" t="s">
        <v>103</v>
      </c>
      <c r="C505" s="17">
        <f>'[1]Break down'!Y647</f>
        <v>0</v>
      </c>
    </row>
    <row r="506" spans="1:10" hidden="1" x14ac:dyDescent="0.25">
      <c r="B506" s="12" t="s">
        <v>83</v>
      </c>
      <c r="C506" s="17">
        <f>'[1]Break down'!W647</f>
        <v>0</v>
      </c>
    </row>
    <row r="507" spans="1:10" hidden="1" x14ac:dyDescent="0.25">
      <c r="B507" s="12" t="s">
        <v>38</v>
      </c>
      <c r="C507" s="17">
        <f>'[1]Break down'!S647</f>
        <v>0</v>
      </c>
      <c r="G507" s="21">
        <f>SUM(C501:C507)</f>
        <v>0</v>
      </c>
      <c r="H507" s="37">
        <f>G507</f>
        <v>0</v>
      </c>
    </row>
    <row r="508" spans="1:10" hidden="1" x14ac:dyDescent="0.25">
      <c r="I508" s="54">
        <f>SUM(H500:H507)</f>
        <v>0</v>
      </c>
    </row>
    <row r="509" spans="1:10" ht="17.25" hidden="1" customHeight="1" x14ac:dyDescent="0.4">
      <c r="B509" s="32"/>
      <c r="I509" s="84"/>
    </row>
    <row r="510" spans="1:10" ht="17.25" customHeight="1" x14ac:dyDescent="0.4">
      <c r="B510" s="32"/>
      <c r="I510" s="84"/>
    </row>
    <row r="511" spans="1:10" s="95" customFormat="1" ht="17.25" customHeight="1" x14ac:dyDescent="0.55000000000000004">
      <c r="A511" s="94">
        <v>8</v>
      </c>
      <c r="B511" s="101" t="s">
        <v>222</v>
      </c>
      <c r="C511" s="96"/>
      <c r="D511" s="97"/>
      <c r="E511" s="98"/>
      <c r="F511" s="96"/>
      <c r="G511" s="99"/>
      <c r="I511" s="100"/>
    </row>
    <row r="512" spans="1:10" ht="17.25" customHeight="1" x14ac:dyDescent="0.4">
      <c r="B512" s="32"/>
      <c r="I512" s="84"/>
    </row>
    <row r="513" spans="1:9" ht="59" customHeight="1" x14ac:dyDescent="0.4">
      <c r="B513" s="92" t="s">
        <v>196</v>
      </c>
      <c r="D513" s="18" t="s">
        <v>67</v>
      </c>
      <c r="F513" s="20">
        <v>65000000</v>
      </c>
      <c r="I513" s="84"/>
    </row>
    <row r="514" spans="1:9" ht="6.5" customHeight="1" x14ac:dyDescent="0.4">
      <c r="B514" s="32"/>
      <c r="I514" s="84"/>
    </row>
    <row r="515" spans="1:9" ht="17.25" customHeight="1" x14ac:dyDescent="0.4">
      <c r="A515" s="15"/>
      <c r="B515" s="41" t="s">
        <v>219</v>
      </c>
      <c r="D515" s="18" t="s">
        <v>195</v>
      </c>
      <c r="F515" s="20">
        <v>78000000</v>
      </c>
      <c r="I515" s="84"/>
    </row>
    <row r="516" spans="1:9" ht="8" customHeight="1" x14ac:dyDescent="0.4">
      <c r="B516" s="32"/>
      <c r="I516" s="84"/>
    </row>
    <row r="517" spans="1:9" ht="17.25" customHeight="1" x14ac:dyDescent="0.25">
      <c r="B517" s="32" t="s">
        <v>220</v>
      </c>
      <c r="D517" s="18" t="s">
        <v>67</v>
      </c>
      <c r="F517" s="20">
        <v>220000000</v>
      </c>
      <c r="G517" s="21">
        <f>F513+F515+F517</f>
        <v>363000000</v>
      </c>
      <c r="I517" s="43">
        <f>G517</f>
        <v>363000000</v>
      </c>
    </row>
    <row r="518" spans="1:9" ht="17.25" customHeight="1" x14ac:dyDescent="0.25">
      <c r="B518" s="32"/>
      <c r="I518" s="43"/>
    </row>
    <row r="519" spans="1:9" ht="17.25" customHeight="1" x14ac:dyDescent="0.4">
      <c r="B519" s="32"/>
      <c r="I519" s="84"/>
    </row>
    <row r="520" spans="1:9" ht="17.25" customHeight="1" x14ac:dyDescent="0.4">
      <c r="B520" s="32"/>
      <c r="I520" s="84"/>
    </row>
    <row r="521" spans="1:9" ht="15.5" customHeight="1" x14ac:dyDescent="0.25">
      <c r="B521" s="33" t="s">
        <v>221</v>
      </c>
      <c r="G521" s="85"/>
      <c r="I521" s="86" t="e">
        <f>SUM(I3:I520)</f>
        <v>#REF!</v>
      </c>
    </row>
    <row r="522" spans="1:9" x14ac:dyDescent="0.25">
      <c r="B522" s="33"/>
      <c r="G522" s="85"/>
      <c r="I522" s="86"/>
    </row>
    <row r="523" spans="1:9" x14ac:dyDescent="0.25">
      <c r="B523" s="33"/>
    </row>
    <row r="524" spans="1:9" x14ac:dyDescent="0.25">
      <c r="H524" s="37"/>
    </row>
  </sheetData>
  <printOptions gridLines="1"/>
  <pageMargins left="0.47" right="0.23" top="0.33" bottom="0.38" header="0.19" footer="7.0000000000000007E-2"/>
  <pageSetup scale="59" orientation="portrait" r:id="rId1"/>
  <headerFooter alignWithMargins="0"/>
  <rowBreaks count="3" manualBreakCount="3">
    <brk id="106" max="8" man="1"/>
    <brk id="233" max="8" man="1"/>
    <brk id="355" max="8" man="1"/>
  </rowBreaks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DACCF-B211-40AE-89DC-0A91239780BB}">
  <dimension ref="A1:XFD523"/>
  <sheetViews>
    <sheetView view="pageBreakPreview" zoomScale="103" zoomScaleNormal="100" zoomScaleSheetLayoutView="100" workbookViewId="0">
      <pane ySplit="1" topLeftCell="A2" activePane="bottomLeft" state="frozen"/>
      <selection pane="bottomLeft" activeCell="C200" sqref="C200"/>
    </sheetView>
  </sheetViews>
  <sheetFormatPr defaultRowHeight="12.5" x14ac:dyDescent="0.25"/>
  <cols>
    <col min="1" max="1" width="6.08984375" style="28" customWidth="1"/>
    <col min="2" max="2" width="38.36328125" style="12" customWidth="1"/>
    <col min="3" max="3" width="15" style="17" customWidth="1"/>
    <col min="4" max="4" width="8.7265625" style="18" customWidth="1"/>
    <col min="5" max="5" width="15" style="19" bestFit="1" customWidth="1"/>
    <col min="6" max="6" width="17.08984375" style="20" customWidth="1"/>
    <col min="7" max="7" width="17.36328125" style="21" customWidth="1"/>
    <col min="8" max="8" width="16.26953125" style="12" customWidth="1"/>
    <col min="9" max="9" width="17.6328125" style="12" customWidth="1"/>
    <col min="10" max="10" width="14.81640625" style="12" customWidth="1"/>
    <col min="11" max="250" width="8.7265625" style="12"/>
    <col min="251" max="251" width="4.36328125" style="12" customWidth="1"/>
    <col min="252" max="252" width="22.08984375" style="12" customWidth="1"/>
    <col min="253" max="253" width="14.08984375" style="12" customWidth="1"/>
    <col min="254" max="254" width="5.36328125" style="12" customWidth="1"/>
    <col min="255" max="255" width="14.36328125" style="12" customWidth="1"/>
    <col min="256" max="256" width="14.81640625" style="12" customWidth="1"/>
    <col min="257" max="257" width="16" style="12" customWidth="1"/>
    <col min="258" max="258" width="15.26953125" style="12" customWidth="1"/>
    <col min="259" max="259" width="18.7265625" style="12" customWidth="1"/>
    <col min="260" max="260" width="9.36328125" style="12" bestFit="1" customWidth="1"/>
    <col min="261" max="261" width="8.7265625" style="12"/>
    <col min="262" max="262" width="9.36328125" style="12" bestFit="1" customWidth="1"/>
    <col min="263" max="506" width="8.7265625" style="12"/>
    <col min="507" max="507" width="4.36328125" style="12" customWidth="1"/>
    <col min="508" max="508" width="22.08984375" style="12" customWidth="1"/>
    <col min="509" max="509" width="14.08984375" style="12" customWidth="1"/>
    <col min="510" max="510" width="5.36328125" style="12" customWidth="1"/>
    <col min="511" max="511" width="14.36328125" style="12" customWidth="1"/>
    <col min="512" max="512" width="14.81640625" style="12" customWidth="1"/>
    <col min="513" max="513" width="16" style="12" customWidth="1"/>
    <col min="514" max="514" width="15.26953125" style="12" customWidth="1"/>
    <col min="515" max="515" width="18.7265625" style="12" customWidth="1"/>
    <col min="516" max="516" width="9.36328125" style="12" bestFit="1" customWidth="1"/>
    <col min="517" max="517" width="8.7265625" style="12"/>
    <col min="518" max="518" width="9.36328125" style="12" bestFit="1" customWidth="1"/>
    <col min="519" max="762" width="8.7265625" style="12"/>
    <col min="763" max="763" width="4.36328125" style="12" customWidth="1"/>
    <col min="764" max="764" width="22.08984375" style="12" customWidth="1"/>
    <col min="765" max="765" width="14.08984375" style="12" customWidth="1"/>
    <col min="766" max="766" width="5.36328125" style="12" customWidth="1"/>
    <col min="767" max="767" width="14.36328125" style="12" customWidth="1"/>
    <col min="768" max="768" width="14.81640625" style="12" customWidth="1"/>
    <col min="769" max="769" width="16" style="12" customWidth="1"/>
    <col min="770" max="770" width="15.26953125" style="12" customWidth="1"/>
    <col min="771" max="771" width="18.7265625" style="12" customWidth="1"/>
    <col min="772" max="772" width="9.36328125" style="12" bestFit="1" customWidth="1"/>
    <col min="773" max="773" width="8.7265625" style="12"/>
    <col min="774" max="774" width="9.36328125" style="12" bestFit="1" customWidth="1"/>
    <col min="775" max="1018" width="8.7265625" style="12"/>
    <col min="1019" max="1019" width="4.36328125" style="12" customWidth="1"/>
    <col min="1020" max="1020" width="22.08984375" style="12" customWidth="1"/>
    <col min="1021" max="1021" width="14.08984375" style="12" customWidth="1"/>
    <col min="1022" max="1022" width="5.36328125" style="12" customWidth="1"/>
    <col min="1023" max="1023" width="14.36328125" style="12" customWidth="1"/>
    <col min="1024" max="1024" width="14.81640625" style="12" customWidth="1"/>
    <col min="1025" max="1025" width="16" style="12" customWidth="1"/>
    <col min="1026" max="1026" width="15.26953125" style="12" customWidth="1"/>
    <col min="1027" max="1027" width="18.7265625" style="12" customWidth="1"/>
    <col min="1028" max="1028" width="9.36328125" style="12" bestFit="1" customWidth="1"/>
    <col min="1029" max="1029" width="8.7265625" style="12"/>
    <col min="1030" max="1030" width="9.36328125" style="12" bestFit="1" customWidth="1"/>
    <col min="1031" max="1274" width="8.7265625" style="12"/>
    <col min="1275" max="1275" width="4.36328125" style="12" customWidth="1"/>
    <col min="1276" max="1276" width="22.08984375" style="12" customWidth="1"/>
    <col min="1277" max="1277" width="14.08984375" style="12" customWidth="1"/>
    <col min="1278" max="1278" width="5.36328125" style="12" customWidth="1"/>
    <col min="1279" max="1279" width="14.36328125" style="12" customWidth="1"/>
    <col min="1280" max="1280" width="14.81640625" style="12" customWidth="1"/>
    <col min="1281" max="1281" width="16" style="12" customWidth="1"/>
    <col min="1282" max="1282" width="15.26953125" style="12" customWidth="1"/>
    <col min="1283" max="1283" width="18.7265625" style="12" customWidth="1"/>
    <col min="1284" max="1284" width="9.36328125" style="12" bestFit="1" customWidth="1"/>
    <col min="1285" max="1285" width="8.7265625" style="12"/>
    <col min="1286" max="1286" width="9.36328125" style="12" bestFit="1" customWidth="1"/>
    <col min="1287" max="1530" width="8.7265625" style="12"/>
    <col min="1531" max="1531" width="4.36328125" style="12" customWidth="1"/>
    <col min="1532" max="1532" width="22.08984375" style="12" customWidth="1"/>
    <col min="1533" max="1533" width="14.08984375" style="12" customWidth="1"/>
    <col min="1534" max="1534" width="5.36328125" style="12" customWidth="1"/>
    <col min="1535" max="1535" width="14.36328125" style="12" customWidth="1"/>
    <col min="1536" max="1536" width="14.81640625" style="12" customWidth="1"/>
    <col min="1537" max="1537" width="16" style="12" customWidth="1"/>
    <col min="1538" max="1538" width="15.26953125" style="12" customWidth="1"/>
    <col min="1539" max="1539" width="18.7265625" style="12" customWidth="1"/>
    <col min="1540" max="1540" width="9.36328125" style="12" bestFit="1" customWidth="1"/>
    <col min="1541" max="1541" width="8.7265625" style="12"/>
    <col min="1542" max="1542" width="9.36328125" style="12" bestFit="1" customWidth="1"/>
    <col min="1543" max="1786" width="8.7265625" style="12"/>
    <col min="1787" max="1787" width="4.36328125" style="12" customWidth="1"/>
    <col min="1788" max="1788" width="22.08984375" style="12" customWidth="1"/>
    <col min="1789" max="1789" width="14.08984375" style="12" customWidth="1"/>
    <col min="1790" max="1790" width="5.36328125" style="12" customWidth="1"/>
    <col min="1791" max="1791" width="14.36328125" style="12" customWidth="1"/>
    <col min="1792" max="1792" width="14.81640625" style="12" customWidth="1"/>
    <col min="1793" max="1793" width="16" style="12" customWidth="1"/>
    <col min="1794" max="1794" width="15.26953125" style="12" customWidth="1"/>
    <col min="1795" max="1795" width="18.7265625" style="12" customWidth="1"/>
    <col min="1796" max="1796" width="9.36328125" style="12" bestFit="1" customWidth="1"/>
    <col min="1797" max="1797" width="8.7265625" style="12"/>
    <col min="1798" max="1798" width="9.36328125" style="12" bestFit="1" customWidth="1"/>
    <col min="1799" max="2042" width="8.7265625" style="12"/>
    <col min="2043" max="2043" width="4.36328125" style="12" customWidth="1"/>
    <col min="2044" max="2044" width="22.08984375" style="12" customWidth="1"/>
    <col min="2045" max="2045" width="14.08984375" style="12" customWidth="1"/>
    <col min="2046" max="2046" width="5.36328125" style="12" customWidth="1"/>
    <col min="2047" max="2047" width="14.36328125" style="12" customWidth="1"/>
    <col min="2048" max="2048" width="14.81640625" style="12" customWidth="1"/>
    <col min="2049" max="2049" width="16" style="12" customWidth="1"/>
    <col min="2050" max="2050" width="15.26953125" style="12" customWidth="1"/>
    <col min="2051" max="2051" width="18.7265625" style="12" customWidth="1"/>
    <col min="2052" max="2052" width="9.36328125" style="12" bestFit="1" customWidth="1"/>
    <col min="2053" max="2053" width="8.7265625" style="12"/>
    <col min="2054" max="2054" width="9.36328125" style="12" bestFit="1" customWidth="1"/>
    <col min="2055" max="2298" width="8.7265625" style="12"/>
    <col min="2299" max="2299" width="4.36328125" style="12" customWidth="1"/>
    <col min="2300" max="2300" width="22.08984375" style="12" customWidth="1"/>
    <col min="2301" max="2301" width="14.08984375" style="12" customWidth="1"/>
    <col min="2302" max="2302" width="5.36328125" style="12" customWidth="1"/>
    <col min="2303" max="2303" width="14.36328125" style="12" customWidth="1"/>
    <col min="2304" max="2304" width="14.81640625" style="12" customWidth="1"/>
    <col min="2305" max="2305" width="16" style="12" customWidth="1"/>
    <col min="2306" max="2306" width="15.26953125" style="12" customWidth="1"/>
    <col min="2307" max="2307" width="18.7265625" style="12" customWidth="1"/>
    <col min="2308" max="2308" width="9.36328125" style="12" bestFit="1" customWidth="1"/>
    <col min="2309" max="2309" width="8.7265625" style="12"/>
    <col min="2310" max="2310" width="9.36328125" style="12" bestFit="1" customWidth="1"/>
    <col min="2311" max="2554" width="8.7265625" style="12"/>
    <col min="2555" max="2555" width="4.36328125" style="12" customWidth="1"/>
    <col min="2556" max="2556" width="22.08984375" style="12" customWidth="1"/>
    <col min="2557" max="2557" width="14.08984375" style="12" customWidth="1"/>
    <col min="2558" max="2558" width="5.36328125" style="12" customWidth="1"/>
    <col min="2559" max="2559" width="14.36328125" style="12" customWidth="1"/>
    <col min="2560" max="2560" width="14.81640625" style="12" customWidth="1"/>
    <col min="2561" max="2561" width="16" style="12" customWidth="1"/>
    <col min="2562" max="2562" width="15.26953125" style="12" customWidth="1"/>
    <col min="2563" max="2563" width="18.7265625" style="12" customWidth="1"/>
    <col min="2564" max="2564" width="9.36328125" style="12" bestFit="1" customWidth="1"/>
    <col min="2565" max="2565" width="8.7265625" style="12"/>
    <col min="2566" max="2566" width="9.36328125" style="12" bestFit="1" customWidth="1"/>
    <col min="2567" max="2810" width="8.7265625" style="12"/>
    <col min="2811" max="2811" width="4.36328125" style="12" customWidth="1"/>
    <col min="2812" max="2812" width="22.08984375" style="12" customWidth="1"/>
    <col min="2813" max="2813" width="14.08984375" style="12" customWidth="1"/>
    <col min="2814" max="2814" width="5.36328125" style="12" customWidth="1"/>
    <col min="2815" max="2815" width="14.36328125" style="12" customWidth="1"/>
    <col min="2816" max="2816" width="14.81640625" style="12" customWidth="1"/>
    <col min="2817" max="2817" width="16" style="12" customWidth="1"/>
    <col min="2818" max="2818" width="15.26953125" style="12" customWidth="1"/>
    <col min="2819" max="2819" width="18.7265625" style="12" customWidth="1"/>
    <col min="2820" max="2820" width="9.36328125" style="12" bestFit="1" customWidth="1"/>
    <col min="2821" max="2821" width="8.7265625" style="12"/>
    <col min="2822" max="2822" width="9.36328125" style="12" bestFit="1" customWidth="1"/>
    <col min="2823" max="3066" width="8.7265625" style="12"/>
    <col min="3067" max="3067" width="4.36328125" style="12" customWidth="1"/>
    <col min="3068" max="3068" width="22.08984375" style="12" customWidth="1"/>
    <col min="3069" max="3069" width="14.08984375" style="12" customWidth="1"/>
    <col min="3070" max="3070" width="5.36328125" style="12" customWidth="1"/>
    <col min="3071" max="3071" width="14.36328125" style="12" customWidth="1"/>
    <col min="3072" max="3072" width="14.81640625" style="12" customWidth="1"/>
    <col min="3073" max="3073" width="16" style="12" customWidth="1"/>
    <col min="3074" max="3074" width="15.26953125" style="12" customWidth="1"/>
    <col min="3075" max="3075" width="18.7265625" style="12" customWidth="1"/>
    <col min="3076" max="3076" width="9.36328125" style="12" bestFit="1" customWidth="1"/>
    <col min="3077" max="3077" width="8.7265625" style="12"/>
    <col min="3078" max="3078" width="9.36328125" style="12" bestFit="1" customWidth="1"/>
    <col min="3079" max="3322" width="8.7265625" style="12"/>
    <col min="3323" max="3323" width="4.36328125" style="12" customWidth="1"/>
    <col min="3324" max="3324" width="22.08984375" style="12" customWidth="1"/>
    <col min="3325" max="3325" width="14.08984375" style="12" customWidth="1"/>
    <col min="3326" max="3326" width="5.36328125" style="12" customWidth="1"/>
    <col min="3327" max="3327" width="14.36328125" style="12" customWidth="1"/>
    <col min="3328" max="3328" width="14.81640625" style="12" customWidth="1"/>
    <col min="3329" max="3329" width="16" style="12" customWidth="1"/>
    <col min="3330" max="3330" width="15.26953125" style="12" customWidth="1"/>
    <col min="3331" max="3331" width="18.7265625" style="12" customWidth="1"/>
    <col min="3332" max="3332" width="9.36328125" style="12" bestFit="1" customWidth="1"/>
    <col min="3333" max="3333" width="8.7265625" style="12"/>
    <col min="3334" max="3334" width="9.36328125" style="12" bestFit="1" customWidth="1"/>
    <col min="3335" max="3578" width="8.7265625" style="12"/>
    <col min="3579" max="3579" width="4.36328125" style="12" customWidth="1"/>
    <col min="3580" max="3580" width="22.08984375" style="12" customWidth="1"/>
    <col min="3581" max="3581" width="14.08984375" style="12" customWidth="1"/>
    <col min="3582" max="3582" width="5.36328125" style="12" customWidth="1"/>
    <col min="3583" max="3583" width="14.36328125" style="12" customWidth="1"/>
    <col min="3584" max="3584" width="14.81640625" style="12" customWidth="1"/>
    <col min="3585" max="3585" width="16" style="12" customWidth="1"/>
    <col min="3586" max="3586" width="15.26953125" style="12" customWidth="1"/>
    <col min="3587" max="3587" width="18.7265625" style="12" customWidth="1"/>
    <col min="3588" max="3588" width="9.36328125" style="12" bestFit="1" customWidth="1"/>
    <col min="3589" max="3589" width="8.7265625" style="12"/>
    <col min="3590" max="3590" width="9.36328125" style="12" bestFit="1" customWidth="1"/>
    <col min="3591" max="3834" width="8.7265625" style="12"/>
    <col min="3835" max="3835" width="4.36328125" style="12" customWidth="1"/>
    <col min="3836" max="3836" width="22.08984375" style="12" customWidth="1"/>
    <col min="3837" max="3837" width="14.08984375" style="12" customWidth="1"/>
    <col min="3838" max="3838" width="5.36328125" style="12" customWidth="1"/>
    <col min="3839" max="3839" width="14.36328125" style="12" customWidth="1"/>
    <col min="3840" max="3840" width="14.81640625" style="12" customWidth="1"/>
    <col min="3841" max="3841" width="16" style="12" customWidth="1"/>
    <col min="3842" max="3842" width="15.26953125" style="12" customWidth="1"/>
    <col min="3843" max="3843" width="18.7265625" style="12" customWidth="1"/>
    <col min="3844" max="3844" width="9.36328125" style="12" bestFit="1" customWidth="1"/>
    <col min="3845" max="3845" width="8.7265625" style="12"/>
    <col min="3846" max="3846" width="9.36328125" style="12" bestFit="1" customWidth="1"/>
    <col min="3847" max="4090" width="8.7265625" style="12"/>
    <col min="4091" max="4091" width="4.36328125" style="12" customWidth="1"/>
    <col min="4092" max="4092" width="22.08984375" style="12" customWidth="1"/>
    <col min="4093" max="4093" width="14.08984375" style="12" customWidth="1"/>
    <col min="4094" max="4094" width="5.36328125" style="12" customWidth="1"/>
    <col min="4095" max="4095" width="14.36328125" style="12" customWidth="1"/>
    <col min="4096" max="4096" width="14.81640625" style="12" customWidth="1"/>
    <col min="4097" max="4097" width="16" style="12" customWidth="1"/>
    <col min="4098" max="4098" width="15.26953125" style="12" customWidth="1"/>
    <col min="4099" max="4099" width="18.7265625" style="12" customWidth="1"/>
    <col min="4100" max="4100" width="9.36328125" style="12" bestFit="1" customWidth="1"/>
    <col min="4101" max="4101" width="8.7265625" style="12"/>
    <col min="4102" max="4102" width="9.36328125" style="12" bestFit="1" customWidth="1"/>
    <col min="4103" max="4346" width="8.7265625" style="12"/>
    <col min="4347" max="4347" width="4.36328125" style="12" customWidth="1"/>
    <col min="4348" max="4348" width="22.08984375" style="12" customWidth="1"/>
    <col min="4349" max="4349" width="14.08984375" style="12" customWidth="1"/>
    <col min="4350" max="4350" width="5.36328125" style="12" customWidth="1"/>
    <col min="4351" max="4351" width="14.36328125" style="12" customWidth="1"/>
    <col min="4352" max="4352" width="14.81640625" style="12" customWidth="1"/>
    <col min="4353" max="4353" width="16" style="12" customWidth="1"/>
    <col min="4354" max="4354" width="15.26953125" style="12" customWidth="1"/>
    <col min="4355" max="4355" width="18.7265625" style="12" customWidth="1"/>
    <col min="4356" max="4356" width="9.36328125" style="12" bestFit="1" customWidth="1"/>
    <col min="4357" max="4357" width="8.7265625" style="12"/>
    <col min="4358" max="4358" width="9.36328125" style="12" bestFit="1" customWidth="1"/>
    <col min="4359" max="4602" width="8.7265625" style="12"/>
    <col min="4603" max="4603" width="4.36328125" style="12" customWidth="1"/>
    <col min="4604" max="4604" width="22.08984375" style="12" customWidth="1"/>
    <col min="4605" max="4605" width="14.08984375" style="12" customWidth="1"/>
    <col min="4606" max="4606" width="5.36328125" style="12" customWidth="1"/>
    <col min="4607" max="4607" width="14.36328125" style="12" customWidth="1"/>
    <col min="4608" max="4608" width="14.81640625" style="12" customWidth="1"/>
    <col min="4609" max="4609" width="16" style="12" customWidth="1"/>
    <col min="4610" max="4610" width="15.26953125" style="12" customWidth="1"/>
    <col min="4611" max="4611" width="18.7265625" style="12" customWidth="1"/>
    <col min="4612" max="4612" width="9.36328125" style="12" bestFit="1" customWidth="1"/>
    <col min="4613" max="4613" width="8.7265625" style="12"/>
    <col min="4614" max="4614" width="9.36328125" style="12" bestFit="1" customWidth="1"/>
    <col min="4615" max="4858" width="8.7265625" style="12"/>
    <col min="4859" max="4859" width="4.36328125" style="12" customWidth="1"/>
    <col min="4860" max="4860" width="22.08984375" style="12" customWidth="1"/>
    <col min="4861" max="4861" width="14.08984375" style="12" customWidth="1"/>
    <col min="4862" max="4862" width="5.36328125" style="12" customWidth="1"/>
    <col min="4863" max="4863" width="14.36328125" style="12" customWidth="1"/>
    <col min="4864" max="4864" width="14.81640625" style="12" customWidth="1"/>
    <col min="4865" max="4865" width="16" style="12" customWidth="1"/>
    <col min="4866" max="4866" width="15.26953125" style="12" customWidth="1"/>
    <col min="4867" max="4867" width="18.7265625" style="12" customWidth="1"/>
    <col min="4868" max="4868" width="9.36328125" style="12" bestFit="1" customWidth="1"/>
    <col min="4869" max="4869" width="8.7265625" style="12"/>
    <col min="4870" max="4870" width="9.36328125" style="12" bestFit="1" customWidth="1"/>
    <col min="4871" max="5114" width="8.7265625" style="12"/>
    <col min="5115" max="5115" width="4.36328125" style="12" customWidth="1"/>
    <col min="5116" max="5116" width="22.08984375" style="12" customWidth="1"/>
    <col min="5117" max="5117" width="14.08984375" style="12" customWidth="1"/>
    <col min="5118" max="5118" width="5.36328125" style="12" customWidth="1"/>
    <col min="5119" max="5119" width="14.36328125" style="12" customWidth="1"/>
    <col min="5120" max="5120" width="14.81640625" style="12" customWidth="1"/>
    <col min="5121" max="5121" width="16" style="12" customWidth="1"/>
    <col min="5122" max="5122" width="15.26953125" style="12" customWidth="1"/>
    <col min="5123" max="5123" width="18.7265625" style="12" customWidth="1"/>
    <col min="5124" max="5124" width="9.36328125" style="12" bestFit="1" customWidth="1"/>
    <col min="5125" max="5125" width="8.7265625" style="12"/>
    <col min="5126" max="5126" width="9.36328125" style="12" bestFit="1" customWidth="1"/>
    <col min="5127" max="5370" width="8.7265625" style="12"/>
    <col min="5371" max="5371" width="4.36328125" style="12" customWidth="1"/>
    <col min="5372" max="5372" width="22.08984375" style="12" customWidth="1"/>
    <col min="5373" max="5373" width="14.08984375" style="12" customWidth="1"/>
    <col min="5374" max="5374" width="5.36328125" style="12" customWidth="1"/>
    <col min="5375" max="5375" width="14.36328125" style="12" customWidth="1"/>
    <col min="5376" max="5376" width="14.81640625" style="12" customWidth="1"/>
    <col min="5377" max="5377" width="16" style="12" customWidth="1"/>
    <col min="5378" max="5378" width="15.26953125" style="12" customWidth="1"/>
    <col min="5379" max="5379" width="18.7265625" style="12" customWidth="1"/>
    <col min="5380" max="5380" width="9.36328125" style="12" bestFit="1" customWidth="1"/>
    <col min="5381" max="5381" width="8.7265625" style="12"/>
    <col min="5382" max="5382" width="9.36328125" style="12" bestFit="1" customWidth="1"/>
    <col min="5383" max="5626" width="8.7265625" style="12"/>
    <col min="5627" max="5627" width="4.36328125" style="12" customWidth="1"/>
    <col min="5628" max="5628" width="22.08984375" style="12" customWidth="1"/>
    <col min="5629" max="5629" width="14.08984375" style="12" customWidth="1"/>
    <col min="5630" max="5630" width="5.36328125" style="12" customWidth="1"/>
    <col min="5631" max="5631" width="14.36328125" style="12" customWidth="1"/>
    <col min="5632" max="5632" width="14.81640625" style="12" customWidth="1"/>
    <col min="5633" max="5633" width="16" style="12" customWidth="1"/>
    <col min="5634" max="5634" width="15.26953125" style="12" customWidth="1"/>
    <col min="5635" max="5635" width="18.7265625" style="12" customWidth="1"/>
    <col min="5636" max="5636" width="9.36328125" style="12" bestFit="1" customWidth="1"/>
    <col min="5637" max="5637" width="8.7265625" style="12"/>
    <col min="5638" max="5638" width="9.36328125" style="12" bestFit="1" customWidth="1"/>
    <col min="5639" max="5882" width="8.7265625" style="12"/>
    <col min="5883" max="5883" width="4.36328125" style="12" customWidth="1"/>
    <col min="5884" max="5884" width="22.08984375" style="12" customWidth="1"/>
    <col min="5885" max="5885" width="14.08984375" style="12" customWidth="1"/>
    <col min="5886" max="5886" width="5.36328125" style="12" customWidth="1"/>
    <col min="5887" max="5887" width="14.36328125" style="12" customWidth="1"/>
    <col min="5888" max="5888" width="14.81640625" style="12" customWidth="1"/>
    <col min="5889" max="5889" width="16" style="12" customWidth="1"/>
    <col min="5890" max="5890" width="15.26953125" style="12" customWidth="1"/>
    <col min="5891" max="5891" width="18.7265625" style="12" customWidth="1"/>
    <col min="5892" max="5892" width="9.36328125" style="12" bestFit="1" customWidth="1"/>
    <col min="5893" max="5893" width="8.7265625" style="12"/>
    <col min="5894" max="5894" width="9.36328125" style="12" bestFit="1" customWidth="1"/>
    <col min="5895" max="6138" width="8.7265625" style="12"/>
    <col min="6139" max="6139" width="4.36328125" style="12" customWidth="1"/>
    <col min="6140" max="6140" width="22.08984375" style="12" customWidth="1"/>
    <col min="6141" max="6141" width="14.08984375" style="12" customWidth="1"/>
    <col min="6142" max="6142" width="5.36328125" style="12" customWidth="1"/>
    <col min="6143" max="6143" width="14.36328125" style="12" customWidth="1"/>
    <col min="6144" max="6144" width="14.81640625" style="12" customWidth="1"/>
    <col min="6145" max="6145" width="16" style="12" customWidth="1"/>
    <col min="6146" max="6146" width="15.26953125" style="12" customWidth="1"/>
    <col min="6147" max="6147" width="18.7265625" style="12" customWidth="1"/>
    <col min="6148" max="6148" width="9.36328125" style="12" bestFit="1" customWidth="1"/>
    <col min="6149" max="6149" width="8.7265625" style="12"/>
    <col min="6150" max="6150" width="9.36328125" style="12" bestFit="1" customWidth="1"/>
    <col min="6151" max="6394" width="8.7265625" style="12"/>
    <col min="6395" max="6395" width="4.36328125" style="12" customWidth="1"/>
    <col min="6396" max="6396" width="22.08984375" style="12" customWidth="1"/>
    <col min="6397" max="6397" width="14.08984375" style="12" customWidth="1"/>
    <col min="6398" max="6398" width="5.36328125" style="12" customWidth="1"/>
    <col min="6399" max="6399" width="14.36328125" style="12" customWidth="1"/>
    <col min="6400" max="6400" width="14.81640625" style="12" customWidth="1"/>
    <col min="6401" max="6401" width="16" style="12" customWidth="1"/>
    <col min="6402" max="6402" width="15.26953125" style="12" customWidth="1"/>
    <col min="6403" max="6403" width="18.7265625" style="12" customWidth="1"/>
    <col min="6404" max="6404" width="9.36328125" style="12" bestFit="1" customWidth="1"/>
    <col min="6405" max="6405" width="8.7265625" style="12"/>
    <col min="6406" max="6406" width="9.36328125" style="12" bestFit="1" customWidth="1"/>
    <col min="6407" max="6650" width="8.7265625" style="12"/>
    <col min="6651" max="6651" width="4.36328125" style="12" customWidth="1"/>
    <col min="6652" max="6652" width="22.08984375" style="12" customWidth="1"/>
    <col min="6653" max="6653" width="14.08984375" style="12" customWidth="1"/>
    <col min="6654" max="6654" width="5.36328125" style="12" customWidth="1"/>
    <col min="6655" max="6655" width="14.36328125" style="12" customWidth="1"/>
    <col min="6656" max="6656" width="14.81640625" style="12" customWidth="1"/>
    <col min="6657" max="6657" width="16" style="12" customWidth="1"/>
    <col min="6658" max="6658" width="15.26953125" style="12" customWidth="1"/>
    <col min="6659" max="6659" width="18.7265625" style="12" customWidth="1"/>
    <col min="6660" max="6660" width="9.36328125" style="12" bestFit="1" customWidth="1"/>
    <col min="6661" max="6661" width="8.7265625" style="12"/>
    <col min="6662" max="6662" width="9.36328125" style="12" bestFit="1" customWidth="1"/>
    <col min="6663" max="6906" width="8.7265625" style="12"/>
    <col min="6907" max="6907" width="4.36328125" style="12" customWidth="1"/>
    <col min="6908" max="6908" width="22.08984375" style="12" customWidth="1"/>
    <col min="6909" max="6909" width="14.08984375" style="12" customWidth="1"/>
    <col min="6910" max="6910" width="5.36328125" style="12" customWidth="1"/>
    <col min="6911" max="6911" width="14.36328125" style="12" customWidth="1"/>
    <col min="6912" max="6912" width="14.81640625" style="12" customWidth="1"/>
    <col min="6913" max="6913" width="16" style="12" customWidth="1"/>
    <col min="6914" max="6914" width="15.26953125" style="12" customWidth="1"/>
    <col min="6915" max="6915" width="18.7265625" style="12" customWidth="1"/>
    <col min="6916" max="6916" width="9.36328125" style="12" bestFit="1" customWidth="1"/>
    <col min="6917" max="6917" width="8.7265625" style="12"/>
    <col min="6918" max="6918" width="9.36328125" style="12" bestFit="1" customWidth="1"/>
    <col min="6919" max="7162" width="8.7265625" style="12"/>
    <col min="7163" max="7163" width="4.36328125" style="12" customWidth="1"/>
    <col min="7164" max="7164" width="22.08984375" style="12" customWidth="1"/>
    <col min="7165" max="7165" width="14.08984375" style="12" customWidth="1"/>
    <col min="7166" max="7166" width="5.36328125" style="12" customWidth="1"/>
    <col min="7167" max="7167" width="14.36328125" style="12" customWidth="1"/>
    <col min="7168" max="7168" width="14.81640625" style="12" customWidth="1"/>
    <col min="7169" max="7169" width="16" style="12" customWidth="1"/>
    <col min="7170" max="7170" width="15.26953125" style="12" customWidth="1"/>
    <col min="7171" max="7171" width="18.7265625" style="12" customWidth="1"/>
    <col min="7172" max="7172" width="9.36328125" style="12" bestFit="1" customWidth="1"/>
    <col min="7173" max="7173" width="8.7265625" style="12"/>
    <col min="7174" max="7174" width="9.36328125" style="12" bestFit="1" customWidth="1"/>
    <col min="7175" max="7418" width="8.7265625" style="12"/>
    <col min="7419" max="7419" width="4.36328125" style="12" customWidth="1"/>
    <col min="7420" max="7420" width="22.08984375" style="12" customWidth="1"/>
    <col min="7421" max="7421" width="14.08984375" style="12" customWidth="1"/>
    <col min="7422" max="7422" width="5.36328125" style="12" customWidth="1"/>
    <col min="7423" max="7423" width="14.36328125" style="12" customWidth="1"/>
    <col min="7424" max="7424" width="14.81640625" style="12" customWidth="1"/>
    <col min="7425" max="7425" width="16" style="12" customWidth="1"/>
    <col min="7426" max="7426" width="15.26953125" style="12" customWidth="1"/>
    <col min="7427" max="7427" width="18.7265625" style="12" customWidth="1"/>
    <col min="7428" max="7428" width="9.36328125" style="12" bestFit="1" customWidth="1"/>
    <col min="7429" max="7429" width="8.7265625" style="12"/>
    <col min="7430" max="7430" width="9.36328125" style="12" bestFit="1" customWidth="1"/>
    <col min="7431" max="7674" width="8.7265625" style="12"/>
    <col min="7675" max="7675" width="4.36328125" style="12" customWidth="1"/>
    <col min="7676" max="7676" width="22.08984375" style="12" customWidth="1"/>
    <col min="7677" max="7677" width="14.08984375" style="12" customWidth="1"/>
    <col min="7678" max="7678" width="5.36328125" style="12" customWidth="1"/>
    <col min="7679" max="7679" width="14.36328125" style="12" customWidth="1"/>
    <col min="7680" max="7680" width="14.81640625" style="12" customWidth="1"/>
    <col min="7681" max="7681" width="16" style="12" customWidth="1"/>
    <col min="7682" max="7682" width="15.26953125" style="12" customWidth="1"/>
    <col min="7683" max="7683" width="18.7265625" style="12" customWidth="1"/>
    <col min="7684" max="7684" width="9.36328125" style="12" bestFit="1" customWidth="1"/>
    <col min="7685" max="7685" width="8.7265625" style="12"/>
    <col min="7686" max="7686" width="9.36328125" style="12" bestFit="1" customWidth="1"/>
    <col min="7687" max="7930" width="8.7265625" style="12"/>
    <col min="7931" max="7931" width="4.36328125" style="12" customWidth="1"/>
    <col min="7932" max="7932" width="22.08984375" style="12" customWidth="1"/>
    <col min="7933" max="7933" width="14.08984375" style="12" customWidth="1"/>
    <col min="7934" max="7934" width="5.36328125" style="12" customWidth="1"/>
    <col min="7935" max="7935" width="14.36328125" style="12" customWidth="1"/>
    <col min="7936" max="7936" width="14.81640625" style="12" customWidth="1"/>
    <col min="7937" max="7937" width="16" style="12" customWidth="1"/>
    <col min="7938" max="7938" width="15.26953125" style="12" customWidth="1"/>
    <col min="7939" max="7939" width="18.7265625" style="12" customWidth="1"/>
    <col min="7940" max="7940" width="9.36328125" style="12" bestFit="1" customWidth="1"/>
    <col min="7941" max="7941" width="8.7265625" style="12"/>
    <col min="7942" max="7942" width="9.36328125" style="12" bestFit="1" customWidth="1"/>
    <col min="7943" max="8186" width="8.7265625" style="12"/>
    <col min="8187" max="8187" width="4.36328125" style="12" customWidth="1"/>
    <col min="8188" max="8188" width="22.08984375" style="12" customWidth="1"/>
    <col min="8189" max="8189" width="14.08984375" style="12" customWidth="1"/>
    <col min="8190" max="8190" width="5.36328125" style="12" customWidth="1"/>
    <col min="8191" max="8191" width="14.36328125" style="12" customWidth="1"/>
    <col min="8192" max="8192" width="14.81640625" style="12" customWidth="1"/>
    <col min="8193" max="8193" width="16" style="12" customWidth="1"/>
    <col min="8194" max="8194" width="15.26953125" style="12" customWidth="1"/>
    <col min="8195" max="8195" width="18.7265625" style="12" customWidth="1"/>
    <col min="8196" max="8196" width="9.36328125" style="12" bestFit="1" customWidth="1"/>
    <col min="8197" max="8197" width="8.7265625" style="12"/>
    <col min="8198" max="8198" width="9.36328125" style="12" bestFit="1" customWidth="1"/>
    <col min="8199" max="8442" width="8.7265625" style="12"/>
    <col min="8443" max="8443" width="4.36328125" style="12" customWidth="1"/>
    <col min="8444" max="8444" width="22.08984375" style="12" customWidth="1"/>
    <col min="8445" max="8445" width="14.08984375" style="12" customWidth="1"/>
    <col min="8446" max="8446" width="5.36328125" style="12" customWidth="1"/>
    <col min="8447" max="8447" width="14.36328125" style="12" customWidth="1"/>
    <col min="8448" max="8448" width="14.81640625" style="12" customWidth="1"/>
    <col min="8449" max="8449" width="16" style="12" customWidth="1"/>
    <col min="8450" max="8450" width="15.26953125" style="12" customWidth="1"/>
    <col min="8451" max="8451" width="18.7265625" style="12" customWidth="1"/>
    <col min="8452" max="8452" width="9.36328125" style="12" bestFit="1" customWidth="1"/>
    <col min="8453" max="8453" width="8.7265625" style="12"/>
    <col min="8454" max="8454" width="9.36328125" style="12" bestFit="1" customWidth="1"/>
    <col min="8455" max="8698" width="8.7265625" style="12"/>
    <col min="8699" max="8699" width="4.36328125" style="12" customWidth="1"/>
    <col min="8700" max="8700" width="22.08984375" style="12" customWidth="1"/>
    <col min="8701" max="8701" width="14.08984375" style="12" customWidth="1"/>
    <col min="8702" max="8702" width="5.36328125" style="12" customWidth="1"/>
    <col min="8703" max="8703" width="14.36328125" style="12" customWidth="1"/>
    <col min="8704" max="8704" width="14.81640625" style="12" customWidth="1"/>
    <col min="8705" max="8705" width="16" style="12" customWidth="1"/>
    <col min="8706" max="8706" width="15.26953125" style="12" customWidth="1"/>
    <col min="8707" max="8707" width="18.7265625" style="12" customWidth="1"/>
    <col min="8708" max="8708" width="9.36328125" style="12" bestFit="1" customWidth="1"/>
    <col min="8709" max="8709" width="8.7265625" style="12"/>
    <col min="8710" max="8710" width="9.36328125" style="12" bestFit="1" customWidth="1"/>
    <col min="8711" max="8954" width="8.7265625" style="12"/>
    <col min="8955" max="8955" width="4.36328125" style="12" customWidth="1"/>
    <col min="8956" max="8956" width="22.08984375" style="12" customWidth="1"/>
    <col min="8957" max="8957" width="14.08984375" style="12" customWidth="1"/>
    <col min="8958" max="8958" width="5.36328125" style="12" customWidth="1"/>
    <col min="8959" max="8959" width="14.36328125" style="12" customWidth="1"/>
    <col min="8960" max="8960" width="14.81640625" style="12" customWidth="1"/>
    <col min="8961" max="8961" width="16" style="12" customWidth="1"/>
    <col min="8962" max="8962" width="15.26953125" style="12" customWidth="1"/>
    <col min="8963" max="8963" width="18.7265625" style="12" customWidth="1"/>
    <col min="8964" max="8964" width="9.36328125" style="12" bestFit="1" customWidth="1"/>
    <col min="8965" max="8965" width="8.7265625" style="12"/>
    <col min="8966" max="8966" width="9.36328125" style="12" bestFit="1" customWidth="1"/>
    <col min="8967" max="9210" width="8.7265625" style="12"/>
    <col min="9211" max="9211" width="4.36328125" style="12" customWidth="1"/>
    <col min="9212" max="9212" width="22.08984375" style="12" customWidth="1"/>
    <col min="9213" max="9213" width="14.08984375" style="12" customWidth="1"/>
    <col min="9214" max="9214" width="5.36328125" style="12" customWidth="1"/>
    <col min="9215" max="9215" width="14.36328125" style="12" customWidth="1"/>
    <col min="9216" max="9216" width="14.81640625" style="12" customWidth="1"/>
    <col min="9217" max="9217" width="16" style="12" customWidth="1"/>
    <col min="9218" max="9218" width="15.26953125" style="12" customWidth="1"/>
    <col min="9219" max="9219" width="18.7265625" style="12" customWidth="1"/>
    <col min="9220" max="9220" width="9.36328125" style="12" bestFit="1" customWidth="1"/>
    <col min="9221" max="9221" width="8.7265625" style="12"/>
    <col min="9222" max="9222" width="9.36328125" style="12" bestFit="1" customWidth="1"/>
    <col min="9223" max="9466" width="8.7265625" style="12"/>
    <col min="9467" max="9467" width="4.36328125" style="12" customWidth="1"/>
    <col min="9468" max="9468" width="22.08984375" style="12" customWidth="1"/>
    <col min="9469" max="9469" width="14.08984375" style="12" customWidth="1"/>
    <col min="9470" max="9470" width="5.36328125" style="12" customWidth="1"/>
    <col min="9471" max="9471" width="14.36328125" style="12" customWidth="1"/>
    <col min="9472" max="9472" width="14.81640625" style="12" customWidth="1"/>
    <col min="9473" max="9473" width="16" style="12" customWidth="1"/>
    <col min="9474" max="9474" width="15.26953125" style="12" customWidth="1"/>
    <col min="9475" max="9475" width="18.7265625" style="12" customWidth="1"/>
    <col min="9476" max="9476" width="9.36328125" style="12" bestFit="1" customWidth="1"/>
    <col min="9477" max="9477" width="8.7265625" style="12"/>
    <col min="9478" max="9478" width="9.36328125" style="12" bestFit="1" customWidth="1"/>
    <col min="9479" max="9722" width="8.7265625" style="12"/>
    <col min="9723" max="9723" width="4.36328125" style="12" customWidth="1"/>
    <col min="9724" max="9724" width="22.08984375" style="12" customWidth="1"/>
    <col min="9725" max="9725" width="14.08984375" style="12" customWidth="1"/>
    <col min="9726" max="9726" width="5.36328125" style="12" customWidth="1"/>
    <col min="9727" max="9727" width="14.36328125" style="12" customWidth="1"/>
    <col min="9728" max="9728" width="14.81640625" style="12" customWidth="1"/>
    <col min="9729" max="9729" width="16" style="12" customWidth="1"/>
    <col min="9730" max="9730" width="15.26953125" style="12" customWidth="1"/>
    <col min="9731" max="9731" width="18.7265625" style="12" customWidth="1"/>
    <col min="9732" max="9732" width="9.36328125" style="12" bestFit="1" customWidth="1"/>
    <col min="9733" max="9733" width="8.7265625" style="12"/>
    <col min="9734" max="9734" width="9.36328125" style="12" bestFit="1" customWidth="1"/>
    <col min="9735" max="9978" width="8.7265625" style="12"/>
    <col min="9979" max="9979" width="4.36328125" style="12" customWidth="1"/>
    <col min="9980" max="9980" width="22.08984375" style="12" customWidth="1"/>
    <col min="9981" max="9981" width="14.08984375" style="12" customWidth="1"/>
    <col min="9982" max="9982" width="5.36328125" style="12" customWidth="1"/>
    <col min="9983" max="9983" width="14.36328125" style="12" customWidth="1"/>
    <col min="9984" max="9984" width="14.81640625" style="12" customWidth="1"/>
    <col min="9985" max="9985" width="16" style="12" customWidth="1"/>
    <col min="9986" max="9986" width="15.26953125" style="12" customWidth="1"/>
    <col min="9987" max="9987" width="18.7265625" style="12" customWidth="1"/>
    <col min="9988" max="9988" width="9.36328125" style="12" bestFit="1" customWidth="1"/>
    <col min="9989" max="9989" width="8.7265625" style="12"/>
    <col min="9990" max="9990" width="9.36328125" style="12" bestFit="1" customWidth="1"/>
    <col min="9991" max="10234" width="8.7265625" style="12"/>
    <col min="10235" max="10235" width="4.36328125" style="12" customWidth="1"/>
    <col min="10236" max="10236" width="22.08984375" style="12" customWidth="1"/>
    <col min="10237" max="10237" width="14.08984375" style="12" customWidth="1"/>
    <col min="10238" max="10238" width="5.36328125" style="12" customWidth="1"/>
    <col min="10239" max="10239" width="14.36328125" style="12" customWidth="1"/>
    <col min="10240" max="10240" width="14.81640625" style="12" customWidth="1"/>
    <col min="10241" max="10241" width="16" style="12" customWidth="1"/>
    <col min="10242" max="10242" width="15.26953125" style="12" customWidth="1"/>
    <col min="10243" max="10243" width="18.7265625" style="12" customWidth="1"/>
    <col min="10244" max="10244" width="9.36328125" style="12" bestFit="1" customWidth="1"/>
    <col min="10245" max="10245" width="8.7265625" style="12"/>
    <col min="10246" max="10246" width="9.36328125" style="12" bestFit="1" customWidth="1"/>
    <col min="10247" max="10490" width="8.7265625" style="12"/>
    <col min="10491" max="10491" width="4.36328125" style="12" customWidth="1"/>
    <col min="10492" max="10492" width="22.08984375" style="12" customWidth="1"/>
    <col min="10493" max="10493" width="14.08984375" style="12" customWidth="1"/>
    <col min="10494" max="10494" width="5.36328125" style="12" customWidth="1"/>
    <col min="10495" max="10495" width="14.36328125" style="12" customWidth="1"/>
    <col min="10496" max="10496" width="14.81640625" style="12" customWidth="1"/>
    <col min="10497" max="10497" width="16" style="12" customWidth="1"/>
    <col min="10498" max="10498" width="15.26953125" style="12" customWidth="1"/>
    <col min="10499" max="10499" width="18.7265625" style="12" customWidth="1"/>
    <col min="10500" max="10500" width="9.36328125" style="12" bestFit="1" customWidth="1"/>
    <col min="10501" max="10501" width="8.7265625" style="12"/>
    <col min="10502" max="10502" width="9.36328125" style="12" bestFit="1" customWidth="1"/>
    <col min="10503" max="10746" width="8.7265625" style="12"/>
    <col min="10747" max="10747" width="4.36328125" style="12" customWidth="1"/>
    <col min="10748" max="10748" width="22.08984375" style="12" customWidth="1"/>
    <col min="10749" max="10749" width="14.08984375" style="12" customWidth="1"/>
    <col min="10750" max="10750" width="5.36328125" style="12" customWidth="1"/>
    <col min="10751" max="10751" width="14.36328125" style="12" customWidth="1"/>
    <col min="10752" max="10752" width="14.81640625" style="12" customWidth="1"/>
    <col min="10753" max="10753" width="16" style="12" customWidth="1"/>
    <col min="10754" max="10754" width="15.26953125" style="12" customWidth="1"/>
    <col min="10755" max="10755" width="18.7265625" style="12" customWidth="1"/>
    <col min="10756" max="10756" width="9.36328125" style="12" bestFit="1" customWidth="1"/>
    <col min="10757" max="10757" width="8.7265625" style="12"/>
    <col min="10758" max="10758" width="9.36328125" style="12" bestFit="1" customWidth="1"/>
    <col min="10759" max="11002" width="8.7265625" style="12"/>
    <col min="11003" max="11003" width="4.36328125" style="12" customWidth="1"/>
    <col min="11004" max="11004" width="22.08984375" style="12" customWidth="1"/>
    <col min="11005" max="11005" width="14.08984375" style="12" customWidth="1"/>
    <col min="11006" max="11006" width="5.36328125" style="12" customWidth="1"/>
    <col min="11007" max="11007" width="14.36328125" style="12" customWidth="1"/>
    <col min="11008" max="11008" width="14.81640625" style="12" customWidth="1"/>
    <col min="11009" max="11009" width="16" style="12" customWidth="1"/>
    <col min="11010" max="11010" width="15.26953125" style="12" customWidth="1"/>
    <col min="11011" max="11011" width="18.7265625" style="12" customWidth="1"/>
    <col min="11012" max="11012" width="9.36328125" style="12" bestFit="1" customWidth="1"/>
    <col min="11013" max="11013" width="8.7265625" style="12"/>
    <col min="11014" max="11014" width="9.36328125" style="12" bestFit="1" customWidth="1"/>
    <col min="11015" max="11258" width="8.7265625" style="12"/>
    <col min="11259" max="11259" width="4.36328125" style="12" customWidth="1"/>
    <col min="11260" max="11260" width="22.08984375" style="12" customWidth="1"/>
    <col min="11261" max="11261" width="14.08984375" style="12" customWidth="1"/>
    <col min="11262" max="11262" width="5.36328125" style="12" customWidth="1"/>
    <col min="11263" max="11263" width="14.36328125" style="12" customWidth="1"/>
    <col min="11264" max="11264" width="14.81640625" style="12" customWidth="1"/>
    <col min="11265" max="11265" width="16" style="12" customWidth="1"/>
    <col min="11266" max="11266" width="15.26953125" style="12" customWidth="1"/>
    <col min="11267" max="11267" width="18.7265625" style="12" customWidth="1"/>
    <col min="11268" max="11268" width="9.36328125" style="12" bestFit="1" customWidth="1"/>
    <col min="11269" max="11269" width="8.7265625" style="12"/>
    <col min="11270" max="11270" width="9.36328125" style="12" bestFit="1" customWidth="1"/>
    <col min="11271" max="11514" width="8.7265625" style="12"/>
    <col min="11515" max="11515" width="4.36328125" style="12" customWidth="1"/>
    <col min="11516" max="11516" width="22.08984375" style="12" customWidth="1"/>
    <col min="11517" max="11517" width="14.08984375" style="12" customWidth="1"/>
    <col min="11518" max="11518" width="5.36328125" style="12" customWidth="1"/>
    <col min="11519" max="11519" width="14.36328125" style="12" customWidth="1"/>
    <col min="11520" max="11520" width="14.81640625" style="12" customWidth="1"/>
    <col min="11521" max="11521" width="16" style="12" customWidth="1"/>
    <col min="11522" max="11522" width="15.26953125" style="12" customWidth="1"/>
    <col min="11523" max="11523" width="18.7265625" style="12" customWidth="1"/>
    <col min="11524" max="11524" width="9.36328125" style="12" bestFit="1" customWidth="1"/>
    <col min="11525" max="11525" width="8.7265625" style="12"/>
    <col min="11526" max="11526" width="9.36328125" style="12" bestFit="1" customWidth="1"/>
    <col min="11527" max="11770" width="8.7265625" style="12"/>
    <col min="11771" max="11771" width="4.36328125" style="12" customWidth="1"/>
    <col min="11772" max="11772" width="22.08984375" style="12" customWidth="1"/>
    <col min="11773" max="11773" width="14.08984375" style="12" customWidth="1"/>
    <col min="11774" max="11774" width="5.36328125" style="12" customWidth="1"/>
    <col min="11775" max="11775" width="14.36328125" style="12" customWidth="1"/>
    <col min="11776" max="11776" width="14.81640625" style="12" customWidth="1"/>
    <col min="11777" max="11777" width="16" style="12" customWidth="1"/>
    <col min="11778" max="11778" width="15.26953125" style="12" customWidth="1"/>
    <col min="11779" max="11779" width="18.7265625" style="12" customWidth="1"/>
    <col min="11780" max="11780" width="9.36328125" style="12" bestFit="1" customWidth="1"/>
    <col min="11781" max="11781" width="8.7265625" style="12"/>
    <col min="11782" max="11782" width="9.36328125" style="12" bestFit="1" customWidth="1"/>
    <col min="11783" max="12026" width="8.7265625" style="12"/>
    <col min="12027" max="12027" width="4.36328125" style="12" customWidth="1"/>
    <col min="12028" max="12028" width="22.08984375" style="12" customWidth="1"/>
    <col min="12029" max="12029" width="14.08984375" style="12" customWidth="1"/>
    <col min="12030" max="12030" width="5.36328125" style="12" customWidth="1"/>
    <col min="12031" max="12031" width="14.36328125" style="12" customWidth="1"/>
    <col min="12032" max="12032" width="14.81640625" style="12" customWidth="1"/>
    <col min="12033" max="12033" width="16" style="12" customWidth="1"/>
    <col min="12034" max="12034" width="15.26953125" style="12" customWidth="1"/>
    <col min="12035" max="12035" width="18.7265625" style="12" customWidth="1"/>
    <col min="12036" max="12036" width="9.36328125" style="12" bestFit="1" customWidth="1"/>
    <col min="12037" max="12037" width="8.7265625" style="12"/>
    <col min="12038" max="12038" width="9.36328125" style="12" bestFit="1" customWidth="1"/>
    <col min="12039" max="12282" width="8.7265625" style="12"/>
    <col min="12283" max="12283" width="4.36328125" style="12" customWidth="1"/>
    <col min="12284" max="12284" width="22.08984375" style="12" customWidth="1"/>
    <col min="12285" max="12285" width="14.08984375" style="12" customWidth="1"/>
    <col min="12286" max="12286" width="5.36328125" style="12" customWidth="1"/>
    <col min="12287" max="12287" width="14.36328125" style="12" customWidth="1"/>
    <col min="12288" max="12288" width="14.81640625" style="12" customWidth="1"/>
    <col min="12289" max="12289" width="16" style="12" customWidth="1"/>
    <col min="12290" max="12290" width="15.26953125" style="12" customWidth="1"/>
    <col min="12291" max="12291" width="18.7265625" style="12" customWidth="1"/>
    <col min="12292" max="12292" width="9.36328125" style="12" bestFit="1" customWidth="1"/>
    <col min="12293" max="12293" width="8.7265625" style="12"/>
    <col min="12294" max="12294" width="9.36328125" style="12" bestFit="1" customWidth="1"/>
    <col min="12295" max="12538" width="8.7265625" style="12"/>
    <col min="12539" max="12539" width="4.36328125" style="12" customWidth="1"/>
    <col min="12540" max="12540" width="22.08984375" style="12" customWidth="1"/>
    <col min="12541" max="12541" width="14.08984375" style="12" customWidth="1"/>
    <col min="12542" max="12542" width="5.36328125" style="12" customWidth="1"/>
    <col min="12543" max="12543" width="14.36328125" style="12" customWidth="1"/>
    <col min="12544" max="12544" width="14.81640625" style="12" customWidth="1"/>
    <col min="12545" max="12545" width="16" style="12" customWidth="1"/>
    <col min="12546" max="12546" width="15.26953125" style="12" customWidth="1"/>
    <col min="12547" max="12547" width="18.7265625" style="12" customWidth="1"/>
    <col min="12548" max="12548" width="9.36328125" style="12" bestFit="1" customWidth="1"/>
    <col min="12549" max="12549" width="8.7265625" style="12"/>
    <col min="12550" max="12550" width="9.36328125" style="12" bestFit="1" customWidth="1"/>
    <col min="12551" max="12794" width="8.7265625" style="12"/>
    <col min="12795" max="12795" width="4.36328125" style="12" customWidth="1"/>
    <col min="12796" max="12796" width="22.08984375" style="12" customWidth="1"/>
    <col min="12797" max="12797" width="14.08984375" style="12" customWidth="1"/>
    <col min="12798" max="12798" width="5.36328125" style="12" customWidth="1"/>
    <col min="12799" max="12799" width="14.36328125" style="12" customWidth="1"/>
    <col min="12800" max="12800" width="14.81640625" style="12" customWidth="1"/>
    <col min="12801" max="12801" width="16" style="12" customWidth="1"/>
    <col min="12802" max="12802" width="15.26953125" style="12" customWidth="1"/>
    <col min="12803" max="12803" width="18.7265625" style="12" customWidth="1"/>
    <col min="12804" max="12804" width="9.36328125" style="12" bestFit="1" customWidth="1"/>
    <col min="12805" max="12805" width="8.7265625" style="12"/>
    <col min="12806" max="12806" width="9.36328125" style="12" bestFit="1" customWidth="1"/>
    <col min="12807" max="13050" width="8.7265625" style="12"/>
    <col min="13051" max="13051" width="4.36328125" style="12" customWidth="1"/>
    <col min="13052" max="13052" width="22.08984375" style="12" customWidth="1"/>
    <col min="13053" max="13053" width="14.08984375" style="12" customWidth="1"/>
    <col min="13054" max="13054" width="5.36328125" style="12" customWidth="1"/>
    <col min="13055" max="13055" width="14.36328125" style="12" customWidth="1"/>
    <col min="13056" max="13056" width="14.81640625" style="12" customWidth="1"/>
    <col min="13057" max="13057" width="16" style="12" customWidth="1"/>
    <col min="13058" max="13058" width="15.26953125" style="12" customWidth="1"/>
    <col min="13059" max="13059" width="18.7265625" style="12" customWidth="1"/>
    <col min="13060" max="13060" width="9.36328125" style="12" bestFit="1" customWidth="1"/>
    <col min="13061" max="13061" width="8.7265625" style="12"/>
    <col min="13062" max="13062" width="9.36328125" style="12" bestFit="1" customWidth="1"/>
    <col min="13063" max="13306" width="8.7265625" style="12"/>
    <col min="13307" max="13307" width="4.36328125" style="12" customWidth="1"/>
    <col min="13308" max="13308" width="22.08984375" style="12" customWidth="1"/>
    <col min="13309" max="13309" width="14.08984375" style="12" customWidth="1"/>
    <col min="13310" max="13310" width="5.36328125" style="12" customWidth="1"/>
    <col min="13311" max="13311" width="14.36328125" style="12" customWidth="1"/>
    <col min="13312" max="13312" width="14.81640625" style="12" customWidth="1"/>
    <col min="13313" max="13313" width="16" style="12" customWidth="1"/>
    <col min="13314" max="13314" width="15.26953125" style="12" customWidth="1"/>
    <col min="13315" max="13315" width="18.7265625" style="12" customWidth="1"/>
    <col min="13316" max="13316" width="9.36328125" style="12" bestFit="1" customWidth="1"/>
    <col min="13317" max="13317" width="8.7265625" style="12"/>
    <col min="13318" max="13318" width="9.36328125" style="12" bestFit="1" customWidth="1"/>
    <col min="13319" max="13562" width="8.7265625" style="12"/>
    <col min="13563" max="13563" width="4.36328125" style="12" customWidth="1"/>
    <col min="13564" max="13564" width="22.08984375" style="12" customWidth="1"/>
    <col min="13565" max="13565" width="14.08984375" style="12" customWidth="1"/>
    <col min="13566" max="13566" width="5.36328125" style="12" customWidth="1"/>
    <col min="13567" max="13567" width="14.36328125" style="12" customWidth="1"/>
    <col min="13568" max="13568" width="14.81640625" style="12" customWidth="1"/>
    <col min="13569" max="13569" width="16" style="12" customWidth="1"/>
    <col min="13570" max="13570" width="15.26953125" style="12" customWidth="1"/>
    <col min="13571" max="13571" width="18.7265625" style="12" customWidth="1"/>
    <col min="13572" max="13572" width="9.36328125" style="12" bestFit="1" customWidth="1"/>
    <col min="13573" max="13573" width="8.7265625" style="12"/>
    <col min="13574" max="13574" width="9.36328125" style="12" bestFit="1" customWidth="1"/>
    <col min="13575" max="13818" width="8.7265625" style="12"/>
    <col min="13819" max="13819" width="4.36328125" style="12" customWidth="1"/>
    <col min="13820" max="13820" width="22.08984375" style="12" customWidth="1"/>
    <col min="13821" max="13821" width="14.08984375" style="12" customWidth="1"/>
    <col min="13822" max="13822" width="5.36328125" style="12" customWidth="1"/>
    <col min="13823" max="13823" width="14.36328125" style="12" customWidth="1"/>
    <col min="13824" max="13824" width="14.81640625" style="12" customWidth="1"/>
    <col min="13825" max="13825" width="16" style="12" customWidth="1"/>
    <col min="13826" max="13826" width="15.26953125" style="12" customWidth="1"/>
    <col min="13827" max="13827" width="18.7265625" style="12" customWidth="1"/>
    <col min="13828" max="13828" width="9.36328125" style="12" bestFit="1" customWidth="1"/>
    <col min="13829" max="13829" width="8.7265625" style="12"/>
    <col min="13830" max="13830" width="9.36328125" style="12" bestFit="1" customWidth="1"/>
    <col min="13831" max="14074" width="8.7265625" style="12"/>
    <col min="14075" max="14075" width="4.36328125" style="12" customWidth="1"/>
    <col min="14076" max="14076" width="22.08984375" style="12" customWidth="1"/>
    <col min="14077" max="14077" width="14.08984375" style="12" customWidth="1"/>
    <col min="14078" max="14078" width="5.36328125" style="12" customWidth="1"/>
    <col min="14079" max="14079" width="14.36328125" style="12" customWidth="1"/>
    <col min="14080" max="14080" width="14.81640625" style="12" customWidth="1"/>
    <col min="14081" max="14081" width="16" style="12" customWidth="1"/>
    <col min="14082" max="14082" width="15.26953125" style="12" customWidth="1"/>
    <col min="14083" max="14083" width="18.7265625" style="12" customWidth="1"/>
    <col min="14084" max="14084" width="9.36328125" style="12" bestFit="1" customWidth="1"/>
    <col min="14085" max="14085" width="8.7265625" style="12"/>
    <col min="14086" max="14086" width="9.36328125" style="12" bestFit="1" customWidth="1"/>
    <col min="14087" max="14330" width="8.7265625" style="12"/>
    <col min="14331" max="14331" width="4.36328125" style="12" customWidth="1"/>
    <col min="14332" max="14332" width="22.08984375" style="12" customWidth="1"/>
    <col min="14333" max="14333" width="14.08984375" style="12" customWidth="1"/>
    <col min="14334" max="14334" width="5.36328125" style="12" customWidth="1"/>
    <col min="14335" max="14335" width="14.36328125" style="12" customWidth="1"/>
    <col min="14336" max="14336" width="14.81640625" style="12" customWidth="1"/>
    <col min="14337" max="14337" width="16" style="12" customWidth="1"/>
    <col min="14338" max="14338" width="15.26953125" style="12" customWidth="1"/>
    <col min="14339" max="14339" width="18.7265625" style="12" customWidth="1"/>
    <col min="14340" max="14340" width="9.36328125" style="12" bestFit="1" customWidth="1"/>
    <col min="14341" max="14341" width="8.7265625" style="12"/>
    <col min="14342" max="14342" width="9.36328125" style="12" bestFit="1" customWidth="1"/>
    <col min="14343" max="14586" width="8.7265625" style="12"/>
    <col min="14587" max="14587" width="4.36328125" style="12" customWidth="1"/>
    <col min="14588" max="14588" width="22.08984375" style="12" customWidth="1"/>
    <col min="14589" max="14589" width="14.08984375" style="12" customWidth="1"/>
    <col min="14590" max="14590" width="5.36328125" style="12" customWidth="1"/>
    <col min="14591" max="14591" width="14.36328125" style="12" customWidth="1"/>
    <col min="14592" max="14592" width="14.81640625" style="12" customWidth="1"/>
    <col min="14593" max="14593" width="16" style="12" customWidth="1"/>
    <col min="14594" max="14594" width="15.26953125" style="12" customWidth="1"/>
    <col min="14595" max="14595" width="18.7265625" style="12" customWidth="1"/>
    <col min="14596" max="14596" width="9.36328125" style="12" bestFit="1" customWidth="1"/>
    <col min="14597" max="14597" width="8.7265625" style="12"/>
    <col min="14598" max="14598" width="9.36328125" style="12" bestFit="1" customWidth="1"/>
    <col min="14599" max="14842" width="8.7265625" style="12"/>
    <col min="14843" max="14843" width="4.36328125" style="12" customWidth="1"/>
    <col min="14844" max="14844" width="22.08984375" style="12" customWidth="1"/>
    <col min="14845" max="14845" width="14.08984375" style="12" customWidth="1"/>
    <col min="14846" max="14846" width="5.36328125" style="12" customWidth="1"/>
    <col min="14847" max="14847" width="14.36328125" style="12" customWidth="1"/>
    <col min="14848" max="14848" width="14.81640625" style="12" customWidth="1"/>
    <col min="14849" max="14849" width="16" style="12" customWidth="1"/>
    <col min="14850" max="14850" width="15.26953125" style="12" customWidth="1"/>
    <col min="14851" max="14851" width="18.7265625" style="12" customWidth="1"/>
    <col min="14852" max="14852" width="9.36328125" style="12" bestFit="1" customWidth="1"/>
    <col min="14853" max="14853" width="8.7265625" style="12"/>
    <col min="14854" max="14854" width="9.36328125" style="12" bestFit="1" customWidth="1"/>
    <col min="14855" max="15098" width="8.7265625" style="12"/>
    <col min="15099" max="15099" width="4.36328125" style="12" customWidth="1"/>
    <col min="15100" max="15100" width="22.08984375" style="12" customWidth="1"/>
    <col min="15101" max="15101" width="14.08984375" style="12" customWidth="1"/>
    <col min="15102" max="15102" width="5.36328125" style="12" customWidth="1"/>
    <col min="15103" max="15103" width="14.36328125" style="12" customWidth="1"/>
    <col min="15104" max="15104" width="14.81640625" style="12" customWidth="1"/>
    <col min="15105" max="15105" width="16" style="12" customWidth="1"/>
    <col min="15106" max="15106" width="15.26953125" style="12" customWidth="1"/>
    <col min="15107" max="15107" width="18.7265625" style="12" customWidth="1"/>
    <col min="15108" max="15108" width="9.36328125" style="12" bestFit="1" customWidth="1"/>
    <col min="15109" max="15109" width="8.7265625" style="12"/>
    <col min="15110" max="15110" width="9.36328125" style="12" bestFit="1" customWidth="1"/>
    <col min="15111" max="15354" width="8.7265625" style="12"/>
    <col min="15355" max="15355" width="4.36328125" style="12" customWidth="1"/>
    <col min="15356" max="15356" width="22.08984375" style="12" customWidth="1"/>
    <col min="15357" max="15357" width="14.08984375" style="12" customWidth="1"/>
    <col min="15358" max="15358" width="5.36328125" style="12" customWidth="1"/>
    <col min="15359" max="15359" width="14.36328125" style="12" customWidth="1"/>
    <col min="15360" max="15360" width="14.81640625" style="12" customWidth="1"/>
    <col min="15361" max="15361" width="16" style="12" customWidth="1"/>
    <col min="15362" max="15362" width="15.26953125" style="12" customWidth="1"/>
    <col min="15363" max="15363" width="18.7265625" style="12" customWidth="1"/>
    <col min="15364" max="15364" width="9.36328125" style="12" bestFit="1" customWidth="1"/>
    <col min="15365" max="15365" width="8.7265625" style="12"/>
    <col min="15366" max="15366" width="9.36328125" style="12" bestFit="1" customWidth="1"/>
    <col min="15367" max="15610" width="8.7265625" style="12"/>
    <col min="15611" max="15611" width="4.36328125" style="12" customWidth="1"/>
    <col min="15612" max="15612" width="22.08984375" style="12" customWidth="1"/>
    <col min="15613" max="15613" width="14.08984375" style="12" customWidth="1"/>
    <col min="15614" max="15614" width="5.36328125" style="12" customWidth="1"/>
    <col min="15615" max="15615" width="14.36328125" style="12" customWidth="1"/>
    <col min="15616" max="15616" width="14.81640625" style="12" customWidth="1"/>
    <col min="15617" max="15617" width="16" style="12" customWidth="1"/>
    <col min="15618" max="15618" width="15.26953125" style="12" customWidth="1"/>
    <col min="15619" max="15619" width="18.7265625" style="12" customWidth="1"/>
    <col min="15620" max="15620" width="9.36328125" style="12" bestFit="1" customWidth="1"/>
    <col min="15621" max="15621" width="8.7265625" style="12"/>
    <col min="15622" max="15622" width="9.36328125" style="12" bestFit="1" customWidth="1"/>
    <col min="15623" max="15866" width="8.7265625" style="12"/>
    <col min="15867" max="15867" width="4.36328125" style="12" customWidth="1"/>
    <col min="15868" max="15868" width="22.08984375" style="12" customWidth="1"/>
    <col min="15869" max="15869" width="14.08984375" style="12" customWidth="1"/>
    <col min="15870" max="15870" width="5.36328125" style="12" customWidth="1"/>
    <col min="15871" max="15871" width="14.36328125" style="12" customWidth="1"/>
    <col min="15872" max="15872" width="14.81640625" style="12" customWidth="1"/>
    <col min="15873" max="15873" width="16" style="12" customWidth="1"/>
    <col min="15874" max="15874" width="15.26953125" style="12" customWidth="1"/>
    <col min="15875" max="15875" width="18.7265625" style="12" customWidth="1"/>
    <col min="15876" max="15876" width="9.36328125" style="12" bestFit="1" customWidth="1"/>
    <col min="15877" max="15877" width="8.7265625" style="12"/>
    <col min="15878" max="15878" width="9.36328125" style="12" bestFit="1" customWidth="1"/>
    <col min="15879" max="16122" width="8.7265625" style="12"/>
    <col min="16123" max="16123" width="4.36328125" style="12" customWidth="1"/>
    <col min="16124" max="16124" width="22.08984375" style="12" customWidth="1"/>
    <col min="16125" max="16125" width="14.08984375" style="12" customWidth="1"/>
    <col min="16126" max="16126" width="5.36328125" style="12" customWidth="1"/>
    <col min="16127" max="16127" width="14.36328125" style="12" customWidth="1"/>
    <col min="16128" max="16128" width="14.81640625" style="12" customWidth="1"/>
    <col min="16129" max="16129" width="16" style="12" customWidth="1"/>
    <col min="16130" max="16130" width="15.26953125" style="12" customWidth="1"/>
    <col min="16131" max="16131" width="18.7265625" style="12" customWidth="1"/>
    <col min="16132" max="16132" width="9.36328125" style="12" bestFit="1" customWidth="1"/>
    <col min="16133" max="16133" width="8.7265625" style="12"/>
    <col min="16134" max="16134" width="9.36328125" style="12" bestFit="1" customWidth="1"/>
    <col min="16135" max="16384" width="8.7265625" style="12"/>
  </cols>
  <sheetData>
    <row r="1" spans="1:16" s="14" customFormat="1" x14ac:dyDescent="0.25">
      <c r="A1" s="2"/>
      <c r="B1" s="3" t="s">
        <v>181</v>
      </c>
      <c r="C1" s="4"/>
      <c r="D1" s="5"/>
      <c r="E1" s="6"/>
      <c r="F1" s="7"/>
      <c r="G1" s="8"/>
      <c r="H1" s="9"/>
      <c r="I1" s="10" t="s">
        <v>182</v>
      </c>
      <c r="J1" s="11"/>
      <c r="K1" s="12"/>
      <c r="L1" s="12"/>
      <c r="M1" s="12"/>
      <c r="N1" s="12"/>
      <c r="O1" s="12"/>
      <c r="P1" s="13"/>
    </row>
    <row r="2" spans="1:16" s="14" customFormat="1" x14ac:dyDescent="0.25">
      <c r="A2" s="15"/>
      <c r="B2" s="16"/>
      <c r="C2" s="17"/>
      <c r="D2" s="18"/>
      <c r="E2" s="19"/>
      <c r="F2" s="20"/>
      <c r="G2" s="21"/>
      <c r="I2" s="22"/>
      <c r="J2" s="11"/>
      <c r="K2" s="12"/>
      <c r="L2" s="12"/>
      <c r="M2" s="12"/>
      <c r="N2" s="12"/>
      <c r="O2" s="12"/>
      <c r="P2" s="13"/>
    </row>
    <row r="3" spans="1:16" s="27" customFormat="1" x14ac:dyDescent="0.25">
      <c r="A3" s="15"/>
      <c r="B3" s="16" t="s">
        <v>228</v>
      </c>
      <c r="C3" s="17"/>
      <c r="D3" s="18"/>
      <c r="E3" s="19"/>
      <c r="F3" s="20"/>
      <c r="G3" s="21"/>
      <c r="H3" s="23"/>
      <c r="I3" s="23"/>
      <c r="J3" s="24"/>
      <c r="K3" s="25"/>
      <c r="L3" s="25"/>
      <c r="M3" s="25"/>
      <c r="N3" s="25"/>
      <c r="O3" s="25"/>
      <c r="P3" s="26"/>
    </row>
    <row r="4" spans="1:16" x14ac:dyDescent="0.25">
      <c r="C4" s="20" t="s">
        <v>189</v>
      </c>
      <c r="D4" s="18" t="s">
        <v>183</v>
      </c>
      <c r="E4" s="19" t="s">
        <v>184</v>
      </c>
      <c r="F4" s="20" t="s">
        <v>185</v>
      </c>
      <c r="G4" s="21" t="s">
        <v>186</v>
      </c>
    </row>
    <row r="5" spans="1:16" x14ac:dyDescent="0.25">
      <c r="B5" s="29" t="s">
        <v>1</v>
      </c>
    </row>
    <row r="6" spans="1:16" x14ac:dyDescent="0.25">
      <c r="B6" s="30" t="s">
        <v>2</v>
      </c>
    </row>
    <row r="7" spans="1:16" x14ac:dyDescent="0.25">
      <c r="B7" s="30"/>
    </row>
    <row r="8" spans="1:16" x14ac:dyDescent="0.25">
      <c r="A8" s="28">
        <v>1</v>
      </c>
      <c r="B8" s="30" t="s">
        <v>3</v>
      </c>
    </row>
    <row r="9" spans="1:16" x14ac:dyDescent="0.25">
      <c r="B9" s="31" t="s">
        <v>4</v>
      </c>
    </row>
    <row r="10" spans="1:16" x14ac:dyDescent="0.25">
      <c r="B10" s="32" t="s">
        <v>5</v>
      </c>
      <c r="C10" s="17">
        <v>1536</v>
      </c>
      <c r="D10" s="18" t="s">
        <v>194</v>
      </c>
      <c r="E10" s="19">
        <v>10500</v>
      </c>
      <c r="F10" s="20">
        <f>C10*E10</f>
        <v>16128000</v>
      </c>
      <c r="G10" s="21">
        <f>F10</f>
        <v>16128000</v>
      </c>
    </row>
    <row r="11" spans="1:16" x14ac:dyDescent="0.25">
      <c r="B11" s="32"/>
    </row>
    <row r="12" spans="1:16" x14ac:dyDescent="0.25">
      <c r="B12" s="31" t="s">
        <v>7</v>
      </c>
    </row>
    <row r="13" spans="1:16" x14ac:dyDescent="0.25">
      <c r="B13" s="32" t="s">
        <v>8</v>
      </c>
      <c r="C13" s="17">
        <v>182.44</v>
      </c>
      <c r="D13" s="18" t="s">
        <v>9</v>
      </c>
      <c r="E13" s="19">
        <v>11000</v>
      </c>
      <c r="F13" s="20">
        <f>C13*E13</f>
        <v>2006840</v>
      </c>
    </row>
    <row r="14" spans="1:16" x14ac:dyDescent="0.25">
      <c r="B14" s="32" t="s">
        <v>10</v>
      </c>
      <c r="C14" s="17">
        <v>89</v>
      </c>
      <c r="D14" s="18" t="s">
        <v>9</v>
      </c>
      <c r="E14" s="19">
        <f>E13</f>
        <v>11000</v>
      </c>
      <c r="F14" s="20">
        <f>C14*E14</f>
        <v>979000</v>
      </c>
    </row>
    <row r="15" spans="1:16" x14ac:dyDescent="0.25">
      <c r="B15" s="32" t="s">
        <v>11</v>
      </c>
      <c r="C15" s="17">
        <v>364.88</v>
      </c>
      <c r="D15" s="18" t="s">
        <v>9</v>
      </c>
      <c r="E15" s="19">
        <v>20000</v>
      </c>
      <c r="F15" s="20">
        <f>C15*E15</f>
        <v>7297600</v>
      </c>
    </row>
    <row r="16" spans="1:16" x14ac:dyDescent="0.25">
      <c r="B16" s="32" t="s">
        <v>197</v>
      </c>
      <c r="C16" s="17">
        <v>30</v>
      </c>
      <c r="D16" s="18" t="s">
        <v>9</v>
      </c>
      <c r="E16" s="19">
        <v>20000</v>
      </c>
      <c r="F16" s="20">
        <f>C16*E16</f>
        <v>600000</v>
      </c>
    </row>
    <row r="17" spans="2:7" x14ac:dyDescent="0.25">
      <c r="B17" s="32"/>
      <c r="G17" s="21">
        <f>SUM(F13:F15)</f>
        <v>10283440</v>
      </c>
    </row>
    <row r="18" spans="2:7" x14ac:dyDescent="0.25">
      <c r="B18" s="31" t="s">
        <v>12</v>
      </c>
    </row>
    <row r="19" spans="2:7" x14ac:dyDescent="0.25">
      <c r="B19" s="33" t="s">
        <v>104</v>
      </c>
      <c r="C19" s="17">
        <v>17.303999999999998</v>
      </c>
      <c r="D19" s="18" t="s">
        <v>9</v>
      </c>
      <c r="E19" s="19">
        <v>1100000</v>
      </c>
      <c r="F19" s="20">
        <f t="shared" ref="F19:F24" si="0">C19*E19</f>
        <v>19034400</v>
      </c>
    </row>
    <row r="20" spans="2:7" x14ac:dyDescent="0.25">
      <c r="B20" s="33" t="s">
        <v>105</v>
      </c>
      <c r="D20" s="18" t="str">
        <f t="shared" ref="D20:D22" si="1">D19</f>
        <v>tons</v>
      </c>
      <c r="E20" s="19">
        <f>E19</f>
        <v>1100000</v>
      </c>
      <c r="F20" s="20">
        <f t="shared" si="0"/>
        <v>0</v>
      </c>
    </row>
    <row r="21" spans="2:7" x14ac:dyDescent="0.25">
      <c r="B21" s="33" t="s">
        <v>106</v>
      </c>
      <c r="C21" s="17">
        <v>5.048</v>
      </c>
      <c r="D21" s="18" t="str">
        <f t="shared" si="1"/>
        <v>tons</v>
      </c>
      <c r="E21" s="19">
        <f>E19</f>
        <v>1100000</v>
      </c>
      <c r="F21" s="20">
        <f t="shared" si="0"/>
        <v>5552800</v>
      </c>
    </row>
    <row r="22" spans="2:7" x14ac:dyDescent="0.25">
      <c r="B22" s="33" t="s">
        <v>107</v>
      </c>
      <c r="C22" s="17">
        <v>7.9</v>
      </c>
      <c r="D22" s="18" t="str">
        <f t="shared" si="1"/>
        <v>tons</v>
      </c>
      <c r="E22" s="19">
        <f>E19</f>
        <v>1100000</v>
      </c>
      <c r="F22" s="20">
        <f t="shared" si="0"/>
        <v>8690000</v>
      </c>
    </row>
    <row r="23" spans="2:7" x14ac:dyDescent="0.25">
      <c r="B23" s="33" t="s">
        <v>108</v>
      </c>
      <c r="C23" s="17">
        <v>9.92</v>
      </c>
      <c r="D23" s="18" t="str">
        <f>D21</f>
        <v>tons</v>
      </c>
      <c r="E23" s="19">
        <f>E19</f>
        <v>1100000</v>
      </c>
      <c r="F23" s="20">
        <f>C23*E23</f>
        <v>10912000</v>
      </c>
    </row>
    <row r="24" spans="2:7" x14ac:dyDescent="0.25">
      <c r="B24" s="33" t="s">
        <v>13</v>
      </c>
      <c r="C24" s="17">
        <v>13</v>
      </c>
      <c r="D24" s="18" t="s">
        <v>14</v>
      </c>
      <c r="E24" s="19">
        <v>28000</v>
      </c>
      <c r="F24" s="20">
        <f t="shared" si="0"/>
        <v>364000</v>
      </c>
    </row>
    <row r="25" spans="2:7" x14ac:dyDescent="0.25">
      <c r="B25" s="34"/>
      <c r="G25" s="21">
        <f>SUM(F19:F24)</f>
        <v>44553200</v>
      </c>
    </row>
    <row r="26" spans="2:7" x14ac:dyDescent="0.25">
      <c r="B26" s="33"/>
    </row>
    <row r="27" spans="2:7" x14ac:dyDescent="0.25">
      <c r="B27" s="31" t="s">
        <v>15</v>
      </c>
    </row>
    <row r="28" spans="2:7" x14ac:dyDescent="0.25">
      <c r="B28" s="32" t="s">
        <v>109</v>
      </c>
      <c r="C28" s="17">
        <v>121</v>
      </c>
      <c r="D28" s="18" t="s">
        <v>17</v>
      </c>
      <c r="E28" s="19">
        <v>30000</v>
      </c>
      <c r="F28" s="20">
        <f>C28*E28</f>
        <v>3630000</v>
      </c>
    </row>
    <row r="29" spans="2:7" x14ac:dyDescent="0.25">
      <c r="B29" s="32" t="s">
        <v>198</v>
      </c>
      <c r="D29" s="18" t="s">
        <v>17</v>
      </c>
      <c r="E29" s="19">
        <v>2200</v>
      </c>
      <c r="F29" s="20">
        <f>C29*E29</f>
        <v>0</v>
      </c>
    </row>
    <row r="30" spans="2:7" x14ac:dyDescent="0.25">
      <c r="B30" s="32" t="s">
        <v>19</v>
      </c>
      <c r="C30" s="17">
        <v>363</v>
      </c>
      <c r="D30" s="18" t="s">
        <v>17</v>
      </c>
      <c r="E30" s="19">
        <v>1800</v>
      </c>
      <c r="F30" s="20">
        <f>C30*E30</f>
        <v>653400</v>
      </c>
    </row>
    <row r="31" spans="2:7" x14ac:dyDescent="0.25">
      <c r="B31" s="32" t="s">
        <v>20</v>
      </c>
      <c r="C31" s="17">
        <v>4</v>
      </c>
      <c r="D31" s="18" t="s">
        <v>6</v>
      </c>
      <c r="E31" s="19">
        <v>25000</v>
      </c>
      <c r="F31" s="20">
        <f>C31*E31</f>
        <v>100000</v>
      </c>
      <c r="G31" s="21">
        <f>SUM(F28:F31)</f>
        <v>4383400</v>
      </c>
    </row>
    <row r="32" spans="2:7" x14ac:dyDescent="0.25">
      <c r="B32" s="31"/>
    </row>
    <row r="33" spans="2:8" x14ac:dyDescent="0.25">
      <c r="B33" s="31" t="s">
        <v>21</v>
      </c>
    </row>
    <row r="34" spans="2:8" x14ac:dyDescent="0.25">
      <c r="B34" s="32" t="s">
        <v>22</v>
      </c>
      <c r="C34" s="17">
        <v>100</v>
      </c>
      <c r="D34" s="18" t="s">
        <v>23</v>
      </c>
      <c r="E34" s="19">
        <v>1800</v>
      </c>
      <c r="F34" s="20">
        <f>C34*E34</f>
        <v>180000</v>
      </c>
    </row>
    <row r="35" spans="2:8" x14ac:dyDescent="0.25">
      <c r="B35" s="32" t="s">
        <v>110</v>
      </c>
      <c r="D35" s="18" t="s">
        <v>61</v>
      </c>
      <c r="F35" s="20">
        <f>E35*C35</f>
        <v>0</v>
      </c>
    </row>
    <row r="36" spans="2:8" x14ac:dyDescent="0.25">
      <c r="B36" s="32"/>
      <c r="G36" s="21">
        <f>F34+F35</f>
        <v>180000</v>
      </c>
    </row>
    <row r="37" spans="2:8" x14ac:dyDescent="0.25">
      <c r="B37" s="35" t="s">
        <v>24</v>
      </c>
    </row>
    <row r="38" spans="2:8" x14ac:dyDescent="0.25">
      <c r="B38" s="36" t="s">
        <v>25</v>
      </c>
      <c r="C38" s="17">
        <v>10</v>
      </c>
      <c r="D38" s="18" t="s">
        <v>26</v>
      </c>
      <c r="E38" s="19">
        <v>144</v>
      </c>
      <c r="F38" s="20">
        <f>C38*E38</f>
        <v>1440</v>
      </c>
    </row>
    <row r="39" spans="2:8" x14ac:dyDescent="0.25">
      <c r="B39" s="36" t="s">
        <v>27</v>
      </c>
      <c r="C39" s="17">
        <v>10</v>
      </c>
      <c r="D39" s="18" t="s">
        <v>28</v>
      </c>
      <c r="E39" s="19">
        <v>300</v>
      </c>
      <c r="F39" s="20">
        <f>C39*E39</f>
        <v>3000</v>
      </c>
    </row>
    <row r="40" spans="2:8" x14ac:dyDescent="0.25">
      <c r="B40" s="36" t="s">
        <v>29</v>
      </c>
      <c r="C40" s="17">
        <v>1</v>
      </c>
      <c r="D40" s="18" t="s">
        <v>187</v>
      </c>
      <c r="E40" s="19">
        <v>3000</v>
      </c>
      <c r="F40" s="20">
        <f>C40*E40</f>
        <v>3000</v>
      </c>
    </row>
    <row r="41" spans="2:8" x14ac:dyDescent="0.25">
      <c r="B41" s="36" t="s">
        <v>31</v>
      </c>
      <c r="C41" s="17">
        <v>100</v>
      </c>
      <c r="D41" s="18" t="s">
        <v>32</v>
      </c>
      <c r="E41" s="19">
        <v>1500</v>
      </c>
      <c r="F41" s="20">
        <f>C41*E41</f>
        <v>150000</v>
      </c>
    </row>
    <row r="42" spans="2:8" x14ac:dyDescent="0.25">
      <c r="B42" s="36" t="s">
        <v>33</v>
      </c>
      <c r="C42" s="17">
        <v>50</v>
      </c>
      <c r="D42" s="18" t="s">
        <v>32</v>
      </c>
      <c r="E42" s="19">
        <v>865</v>
      </c>
      <c r="F42" s="20">
        <f>C42*E42</f>
        <v>43250</v>
      </c>
    </row>
    <row r="43" spans="2:8" x14ac:dyDescent="0.25">
      <c r="B43" s="30"/>
      <c r="G43" s="21">
        <f>SUM(F38:F42)</f>
        <v>200690</v>
      </c>
    </row>
    <row r="44" spans="2:8" x14ac:dyDescent="0.25">
      <c r="B44" s="30"/>
      <c r="H44" s="21">
        <f>SUM(G43,G36,G31,G25,G10,G17)</f>
        <v>75728730</v>
      </c>
    </row>
    <row r="45" spans="2:8" x14ac:dyDescent="0.25">
      <c r="B45" s="16" t="s">
        <v>34</v>
      </c>
    </row>
    <row r="46" spans="2:8" ht="14" x14ac:dyDescent="0.25">
      <c r="B46" s="12" t="s">
        <v>35</v>
      </c>
      <c r="C46" s="17">
        <v>267</v>
      </c>
      <c r="D46" s="18" t="s">
        <v>200</v>
      </c>
      <c r="E46" s="19">
        <v>8000</v>
      </c>
      <c r="F46" s="20">
        <f>E46*C46</f>
        <v>2136000</v>
      </c>
    </row>
    <row r="47" spans="2:8" ht="14" x14ac:dyDescent="0.25">
      <c r="B47" s="12" t="s">
        <v>36</v>
      </c>
      <c r="C47" s="17" t="e">
        <f>#REF!</f>
        <v>#REF!</v>
      </c>
      <c r="D47" s="18" t="s">
        <v>201</v>
      </c>
      <c r="E47" s="19">
        <v>1200</v>
      </c>
      <c r="F47" s="20" t="e">
        <f>E47*C47</f>
        <v>#REF!</v>
      </c>
    </row>
    <row r="48" spans="2:8" x14ac:dyDescent="0.25">
      <c r="B48" s="12" t="s">
        <v>37</v>
      </c>
      <c r="C48" s="17">
        <f>C19+C20+C21+C22+C23</f>
        <v>40.171999999999997</v>
      </c>
      <c r="D48" s="18" t="s">
        <v>192</v>
      </c>
      <c r="E48" s="19">
        <v>45000</v>
      </c>
      <c r="F48" s="20">
        <f>E48*C48</f>
        <v>1807739.9999999998</v>
      </c>
    </row>
    <row r="49" spans="1:9" x14ac:dyDescent="0.25">
      <c r="B49" s="12" t="s">
        <v>173</v>
      </c>
      <c r="C49" s="17">
        <v>20</v>
      </c>
      <c r="D49" s="18" t="s">
        <v>188</v>
      </c>
      <c r="E49" s="19">
        <v>10000</v>
      </c>
      <c r="F49" s="20">
        <f>E49*C49</f>
        <v>200000</v>
      </c>
    </row>
    <row r="50" spans="1:9" x14ac:dyDescent="0.25">
      <c r="B50" s="12" t="s">
        <v>38</v>
      </c>
      <c r="C50" s="17">
        <v>100</v>
      </c>
      <c r="D50" s="18" t="s">
        <v>188</v>
      </c>
      <c r="E50" s="19">
        <v>5500</v>
      </c>
      <c r="F50" s="20">
        <f>E50*C50</f>
        <v>550000</v>
      </c>
      <c r="G50" s="21" t="e">
        <f>SUM(F46:F50)</f>
        <v>#REF!</v>
      </c>
      <c r="H50" s="37" t="e">
        <f>G50</f>
        <v>#REF!</v>
      </c>
    </row>
    <row r="52" spans="1:9" x14ac:dyDescent="0.25">
      <c r="I52" s="37" t="e">
        <f>H50+H44</f>
        <v>#REF!</v>
      </c>
    </row>
    <row r="53" spans="1:9" x14ac:dyDescent="0.25">
      <c r="A53" s="28">
        <v>2</v>
      </c>
      <c r="B53" s="30" t="s">
        <v>39</v>
      </c>
    </row>
    <row r="54" spans="1:9" x14ac:dyDescent="0.25">
      <c r="B54" s="31" t="s">
        <v>4</v>
      </c>
    </row>
    <row r="55" spans="1:9" x14ac:dyDescent="0.25">
      <c r="B55" s="32" t="s">
        <v>5</v>
      </c>
      <c r="C55" s="17">
        <v>594</v>
      </c>
      <c r="D55" s="18" t="s">
        <v>6</v>
      </c>
      <c r="E55" s="19">
        <f>E10</f>
        <v>10500</v>
      </c>
      <c r="F55" s="20">
        <f>C55*E55</f>
        <v>6237000</v>
      </c>
      <c r="G55" s="21">
        <f>F55</f>
        <v>6237000</v>
      </c>
    </row>
    <row r="56" spans="1:9" hidden="1" x14ac:dyDescent="0.25">
      <c r="B56" s="31" t="s">
        <v>40</v>
      </c>
      <c r="F56" s="20">
        <f t="shared" ref="F56:F98" si="2">C56*E56</f>
        <v>0</v>
      </c>
    </row>
    <row r="57" spans="1:9" hidden="1" x14ac:dyDescent="0.25">
      <c r="B57" s="32" t="s">
        <v>41</v>
      </c>
      <c r="D57" s="18" t="s">
        <v>42</v>
      </c>
      <c r="E57" s="19">
        <v>28000</v>
      </c>
      <c r="F57" s="20">
        <f t="shared" si="2"/>
        <v>0</v>
      </c>
    </row>
    <row r="58" spans="1:9" hidden="1" x14ac:dyDescent="0.25">
      <c r="B58" s="32" t="s">
        <v>43</v>
      </c>
      <c r="D58" s="18" t="s">
        <v>6</v>
      </c>
      <c r="E58" s="19">
        <v>450</v>
      </c>
      <c r="F58" s="20">
        <f t="shared" si="2"/>
        <v>0</v>
      </c>
    </row>
    <row r="59" spans="1:9" hidden="1" x14ac:dyDescent="0.25">
      <c r="B59" s="32" t="s">
        <v>44</v>
      </c>
      <c r="D59" s="18" t="s">
        <v>23</v>
      </c>
      <c r="E59" s="19">
        <v>350</v>
      </c>
      <c r="F59" s="20">
        <f t="shared" si="2"/>
        <v>0</v>
      </c>
    </row>
    <row r="60" spans="1:9" hidden="1" x14ac:dyDescent="0.25">
      <c r="B60" s="32" t="s">
        <v>45</v>
      </c>
      <c r="D60" s="18" t="s">
        <v>14</v>
      </c>
      <c r="E60" s="19">
        <v>71500</v>
      </c>
      <c r="F60" s="20">
        <f t="shared" si="2"/>
        <v>0</v>
      </c>
      <c r="G60" s="21">
        <f>SUM(F57:F61)</f>
        <v>0</v>
      </c>
    </row>
    <row r="61" spans="1:9" hidden="1" x14ac:dyDescent="0.25">
      <c r="B61" s="32"/>
      <c r="F61" s="20">
        <f t="shared" si="2"/>
        <v>0</v>
      </c>
    </row>
    <row r="62" spans="1:9" x14ac:dyDescent="0.25">
      <c r="B62" s="32"/>
    </row>
    <row r="63" spans="1:9" x14ac:dyDescent="0.25">
      <c r="B63" s="31" t="s">
        <v>7</v>
      </c>
      <c r="F63" s="20">
        <f t="shared" si="2"/>
        <v>0</v>
      </c>
    </row>
    <row r="64" spans="1:9" x14ac:dyDescent="0.25">
      <c r="B64" s="32" t="s">
        <v>8</v>
      </c>
      <c r="C64" s="17">
        <v>67.319999999999993</v>
      </c>
      <c r="D64" s="18" t="s">
        <v>9</v>
      </c>
      <c r="E64" s="19">
        <f>E13</f>
        <v>11000</v>
      </c>
      <c r="F64" s="20">
        <f t="shared" si="2"/>
        <v>740519.99999999988</v>
      </c>
    </row>
    <row r="65" spans="2:7" x14ac:dyDescent="0.25">
      <c r="B65" s="32" t="s">
        <v>46</v>
      </c>
      <c r="D65" s="18" t="s">
        <v>9</v>
      </c>
      <c r="E65" s="19">
        <f>E64</f>
        <v>11000</v>
      </c>
      <c r="F65" s="20">
        <f t="shared" si="2"/>
        <v>0</v>
      </c>
    </row>
    <row r="66" spans="2:7" hidden="1" x14ac:dyDescent="0.25">
      <c r="B66" s="32" t="s">
        <v>47</v>
      </c>
      <c r="D66" s="18" t="s">
        <v>9</v>
      </c>
      <c r="E66" s="19">
        <v>4000</v>
      </c>
      <c r="F66" s="20">
        <f t="shared" si="2"/>
        <v>0</v>
      </c>
    </row>
    <row r="67" spans="2:7" x14ac:dyDescent="0.25">
      <c r="B67" s="32" t="s">
        <v>11</v>
      </c>
      <c r="C67" s="17">
        <v>134.63999999999999</v>
      </c>
      <c r="D67" s="18" t="s">
        <v>9</v>
      </c>
      <c r="E67" s="19">
        <f>E15</f>
        <v>20000</v>
      </c>
      <c r="F67" s="20">
        <f t="shared" si="2"/>
        <v>2692799.9999999995</v>
      </c>
    </row>
    <row r="68" spans="2:7" x14ac:dyDescent="0.25">
      <c r="B68" s="32" t="s">
        <v>112</v>
      </c>
      <c r="C68" s="17">
        <v>379</v>
      </c>
      <c r="D68" s="18" t="s">
        <v>111</v>
      </c>
      <c r="E68" s="19">
        <v>145000</v>
      </c>
      <c r="F68" s="20">
        <f t="shared" si="2"/>
        <v>54955000</v>
      </c>
    </row>
    <row r="69" spans="2:7" x14ac:dyDescent="0.25">
      <c r="B69" s="32"/>
      <c r="G69" s="21">
        <f>SUM(F64:F68)</f>
        <v>58388320</v>
      </c>
    </row>
    <row r="70" spans="2:7" x14ac:dyDescent="0.25">
      <c r="B70" s="31" t="s">
        <v>12</v>
      </c>
    </row>
    <row r="71" spans="2:7" hidden="1" x14ac:dyDescent="0.25">
      <c r="B71" s="33" t="s">
        <v>48</v>
      </c>
      <c r="D71" s="18" t="s">
        <v>9</v>
      </c>
      <c r="E71" s="19">
        <v>175000</v>
      </c>
      <c r="F71" s="20">
        <f t="shared" si="2"/>
        <v>0</v>
      </c>
    </row>
    <row r="72" spans="2:7" hidden="1" x14ac:dyDescent="0.25">
      <c r="B72" s="33" t="s">
        <v>49</v>
      </c>
      <c r="D72" s="18" t="str">
        <f t="shared" ref="D72:E75" si="3">D71</f>
        <v>tons</v>
      </c>
      <c r="E72" s="19">
        <f t="shared" si="3"/>
        <v>175000</v>
      </c>
      <c r="F72" s="20">
        <f t="shared" si="2"/>
        <v>0</v>
      </c>
    </row>
    <row r="73" spans="2:7" hidden="1" x14ac:dyDescent="0.25">
      <c r="B73" s="33" t="s">
        <v>50</v>
      </c>
      <c r="D73" s="18" t="str">
        <f t="shared" si="3"/>
        <v>tons</v>
      </c>
      <c r="E73" s="19">
        <f t="shared" si="3"/>
        <v>175000</v>
      </c>
      <c r="F73" s="20">
        <f t="shared" si="2"/>
        <v>0</v>
      </c>
    </row>
    <row r="74" spans="2:7" hidden="1" x14ac:dyDescent="0.25">
      <c r="B74" s="33" t="s">
        <v>51</v>
      </c>
      <c r="D74" s="18" t="str">
        <f t="shared" si="3"/>
        <v>tons</v>
      </c>
      <c r="E74" s="19">
        <f t="shared" si="3"/>
        <v>175000</v>
      </c>
      <c r="F74" s="20">
        <f t="shared" si="2"/>
        <v>0</v>
      </c>
    </row>
    <row r="75" spans="2:7" hidden="1" x14ac:dyDescent="0.25">
      <c r="B75" s="33" t="s">
        <v>52</v>
      </c>
      <c r="D75" s="18" t="str">
        <f t="shared" si="3"/>
        <v>tons</v>
      </c>
      <c r="E75" s="19">
        <f t="shared" si="3"/>
        <v>175000</v>
      </c>
      <c r="F75" s="20">
        <f t="shared" si="2"/>
        <v>0</v>
      </c>
    </row>
    <row r="76" spans="2:7" x14ac:dyDescent="0.25">
      <c r="B76" s="33" t="s">
        <v>199</v>
      </c>
      <c r="C76" s="17">
        <v>0.57399999999999995</v>
      </c>
      <c r="D76" s="18" t="str">
        <f>D74</f>
        <v>tons</v>
      </c>
      <c r="E76" s="19">
        <f>E77</f>
        <v>1100000</v>
      </c>
      <c r="F76" s="20">
        <f t="shared" si="2"/>
        <v>631400</v>
      </c>
    </row>
    <row r="77" spans="2:7" x14ac:dyDescent="0.25">
      <c r="B77" s="33" t="s">
        <v>113</v>
      </c>
      <c r="C77" s="17">
        <v>11.98</v>
      </c>
      <c r="D77" s="18" t="str">
        <f>D75</f>
        <v>tons</v>
      </c>
      <c r="E77" s="19">
        <f>E19</f>
        <v>1100000</v>
      </c>
      <c r="F77" s="20">
        <f t="shared" si="2"/>
        <v>13178000</v>
      </c>
    </row>
    <row r="78" spans="2:7" hidden="1" x14ac:dyDescent="0.25">
      <c r="B78" s="33" t="s">
        <v>53</v>
      </c>
      <c r="D78" s="18" t="s">
        <v>9</v>
      </c>
      <c r="F78" s="20">
        <f t="shared" si="2"/>
        <v>0</v>
      </c>
    </row>
    <row r="79" spans="2:7" x14ac:dyDescent="0.25">
      <c r="B79" s="33" t="s">
        <v>105</v>
      </c>
      <c r="C79" s="17">
        <v>23.06</v>
      </c>
      <c r="D79" s="18" t="s">
        <v>9</v>
      </c>
      <c r="E79" s="19">
        <f>E77</f>
        <v>1100000</v>
      </c>
      <c r="F79" s="20">
        <f t="shared" si="2"/>
        <v>25366000</v>
      </c>
    </row>
    <row r="80" spans="2:7" x14ac:dyDescent="0.25">
      <c r="B80" s="33" t="s">
        <v>106</v>
      </c>
      <c r="C80" s="17">
        <v>6.14</v>
      </c>
      <c r="D80" s="18" t="s">
        <v>9</v>
      </c>
      <c r="E80" s="19">
        <f>E77</f>
        <v>1100000</v>
      </c>
      <c r="F80" s="20">
        <f t="shared" si="2"/>
        <v>6754000</v>
      </c>
    </row>
    <row r="81" spans="1:10" x14ac:dyDescent="0.25">
      <c r="B81" s="33" t="s">
        <v>107</v>
      </c>
      <c r="C81" s="17">
        <v>2.0299999999999998</v>
      </c>
      <c r="D81" s="18" t="str">
        <f>D80</f>
        <v>tons</v>
      </c>
      <c r="E81" s="19">
        <f>E80</f>
        <v>1100000</v>
      </c>
      <c r="F81" s="20">
        <f t="shared" si="2"/>
        <v>2233000</v>
      </c>
    </row>
    <row r="82" spans="1:10" x14ac:dyDescent="0.25">
      <c r="B82" s="33" t="s">
        <v>114</v>
      </c>
      <c r="C82" s="17">
        <v>17.600000000000001</v>
      </c>
      <c r="D82" s="18" t="str">
        <f>D81</f>
        <v>tons</v>
      </c>
      <c r="E82" s="19">
        <f>E81</f>
        <v>1100000</v>
      </c>
      <c r="F82" s="20">
        <f t="shared" si="2"/>
        <v>19360000</v>
      </c>
    </row>
    <row r="83" spans="1:10" x14ac:dyDescent="0.25">
      <c r="B83" s="33" t="s">
        <v>54</v>
      </c>
      <c r="C83" s="17">
        <v>20</v>
      </c>
      <c r="D83" s="18" t="s">
        <v>14</v>
      </c>
      <c r="E83" s="19">
        <f>E24</f>
        <v>28000</v>
      </c>
      <c r="F83" s="20">
        <f t="shared" si="2"/>
        <v>560000</v>
      </c>
    </row>
    <row r="84" spans="1:10" x14ac:dyDescent="0.25">
      <c r="B84" s="33"/>
      <c r="G84" s="21">
        <f>SUM(F71:F83)</f>
        <v>68082400</v>
      </c>
    </row>
    <row r="85" spans="1:10" x14ac:dyDescent="0.25">
      <c r="B85" s="31" t="s">
        <v>15</v>
      </c>
    </row>
    <row r="86" spans="1:10" ht="25" x14ac:dyDescent="0.25">
      <c r="B86" s="32" t="s">
        <v>223</v>
      </c>
      <c r="C86" s="17" t="e">
        <f>#REF!</f>
        <v>#REF!</v>
      </c>
      <c r="D86" s="18" t="s">
        <v>17</v>
      </c>
      <c r="E86" s="19">
        <f>E28</f>
        <v>30000</v>
      </c>
      <c r="F86" s="20" t="e">
        <f t="shared" si="2"/>
        <v>#REF!</v>
      </c>
    </row>
    <row r="87" spans="1:10" x14ac:dyDescent="0.25">
      <c r="B87" s="32" t="s">
        <v>198</v>
      </c>
      <c r="D87" s="18" t="s">
        <v>17</v>
      </c>
      <c r="E87" s="19">
        <f>E29</f>
        <v>2200</v>
      </c>
      <c r="F87" s="20">
        <f t="shared" si="2"/>
        <v>0</v>
      </c>
    </row>
    <row r="88" spans="1:10" x14ac:dyDescent="0.25">
      <c r="B88" s="32" t="s">
        <v>19</v>
      </c>
      <c r="C88" s="17" t="e">
        <f>C86/3</f>
        <v>#REF!</v>
      </c>
      <c r="D88" s="18" t="s">
        <v>17</v>
      </c>
      <c r="E88" s="19">
        <f>E30</f>
        <v>1800</v>
      </c>
      <c r="F88" s="20" t="e">
        <f t="shared" si="2"/>
        <v>#REF!</v>
      </c>
    </row>
    <row r="89" spans="1:10" hidden="1" x14ac:dyDescent="0.25">
      <c r="B89" s="32" t="s">
        <v>55</v>
      </c>
      <c r="D89" s="18" t="s">
        <v>17</v>
      </c>
      <c r="E89" s="19">
        <v>1100</v>
      </c>
      <c r="F89" s="20">
        <f t="shared" si="2"/>
        <v>0</v>
      </c>
    </row>
    <row r="90" spans="1:10" hidden="1" x14ac:dyDescent="0.25">
      <c r="B90" s="32" t="s">
        <v>56</v>
      </c>
      <c r="D90" s="18" t="s">
        <v>17</v>
      </c>
      <c r="E90" s="19">
        <v>900</v>
      </c>
      <c r="F90" s="20">
        <f t="shared" si="2"/>
        <v>0</v>
      </c>
    </row>
    <row r="91" spans="1:10" x14ac:dyDescent="0.25">
      <c r="B91" s="32" t="s">
        <v>20</v>
      </c>
      <c r="C91" s="17" t="e">
        <f>#REF!/200</f>
        <v>#REF!</v>
      </c>
      <c r="D91" s="18" t="s">
        <v>6</v>
      </c>
      <c r="E91" s="19">
        <v>27500</v>
      </c>
      <c r="F91" s="20" t="e">
        <f t="shared" si="2"/>
        <v>#REF!</v>
      </c>
      <c r="G91" s="21" t="e">
        <f>SUM(F86:F91)</f>
        <v>#REF!</v>
      </c>
    </row>
    <row r="92" spans="1:10" x14ac:dyDescent="0.25">
      <c r="B92" s="32"/>
    </row>
    <row r="93" spans="1:10" s="38" customFormat="1" x14ac:dyDescent="0.25">
      <c r="A93" s="28"/>
      <c r="B93" s="35" t="s">
        <v>24</v>
      </c>
      <c r="C93" s="17"/>
      <c r="D93" s="18"/>
      <c r="E93" s="19"/>
      <c r="F93" s="20"/>
      <c r="G93" s="21"/>
      <c r="I93" s="39"/>
      <c r="J93" s="39"/>
    </row>
    <row r="94" spans="1:10" s="38" customFormat="1" x14ac:dyDescent="0.25">
      <c r="A94" s="40"/>
      <c r="B94" s="36" t="s">
        <v>25</v>
      </c>
      <c r="C94" s="17"/>
      <c r="D94" s="18" t="s">
        <v>26</v>
      </c>
      <c r="E94" s="19">
        <f>E38</f>
        <v>144</v>
      </c>
      <c r="F94" s="20">
        <f t="shared" si="2"/>
        <v>0</v>
      </c>
      <c r="G94" s="21"/>
      <c r="H94" s="39"/>
      <c r="I94" s="39"/>
      <c r="J94" s="39"/>
    </row>
    <row r="95" spans="1:10" s="38" customFormat="1" x14ac:dyDescent="0.25">
      <c r="A95" s="40"/>
      <c r="B95" s="36" t="s">
        <v>27</v>
      </c>
      <c r="C95" s="17"/>
      <c r="D95" s="18" t="s">
        <v>28</v>
      </c>
      <c r="E95" s="19">
        <f>E39</f>
        <v>300</v>
      </c>
      <c r="F95" s="20">
        <f t="shared" si="2"/>
        <v>0</v>
      </c>
      <c r="G95" s="21"/>
      <c r="H95" s="39"/>
      <c r="I95" s="39"/>
      <c r="J95" s="39"/>
    </row>
    <row r="96" spans="1:10" s="38" customFormat="1" x14ac:dyDescent="0.25">
      <c r="A96" s="40"/>
      <c r="B96" s="36" t="s">
        <v>29</v>
      </c>
      <c r="C96" s="17"/>
      <c r="D96" s="18" t="s">
        <v>30</v>
      </c>
      <c r="E96" s="19">
        <f>E40</f>
        <v>3000</v>
      </c>
      <c r="F96" s="20">
        <f t="shared" si="2"/>
        <v>0</v>
      </c>
      <c r="G96" s="21"/>
      <c r="H96" s="39"/>
      <c r="I96" s="39"/>
      <c r="J96" s="39"/>
    </row>
    <row r="97" spans="1:10" s="38" customFormat="1" x14ac:dyDescent="0.25">
      <c r="A97" s="40"/>
      <c r="B97" s="36" t="s">
        <v>31</v>
      </c>
      <c r="C97" s="17"/>
      <c r="D97" s="18" t="s">
        <v>32</v>
      </c>
      <c r="E97" s="19">
        <f>E41</f>
        <v>1500</v>
      </c>
      <c r="F97" s="20">
        <f t="shared" si="2"/>
        <v>0</v>
      </c>
      <c r="G97" s="21"/>
      <c r="H97" s="39"/>
      <c r="I97" s="39"/>
      <c r="J97" s="39"/>
    </row>
    <row r="98" spans="1:10" s="38" customFormat="1" x14ac:dyDescent="0.25">
      <c r="A98" s="40"/>
      <c r="B98" s="36" t="s">
        <v>33</v>
      </c>
      <c r="C98" s="17"/>
      <c r="D98" s="18" t="s">
        <v>32</v>
      </c>
      <c r="E98" s="19">
        <f>E42</f>
        <v>865</v>
      </c>
      <c r="F98" s="20">
        <f t="shared" si="2"/>
        <v>0</v>
      </c>
      <c r="G98" s="21"/>
      <c r="I98" s="39"/>
      <c r="J98" s="39"/>
    </row>
    <row r="99" spans="1:10" x14ac:dyDescent="0.25">
      <c r="G99" s="21">
        <f>SUM(F94:F98)</f>
        <v>0</v>
      </c>
    </row>
    <row r="100" spans="1:10" x14ac:dyDescent="0.25">
      <c r="B100" s="25" t="s">
        <v>34</v>
      </c>
      <c r="H100" s="21" t="e">
        <f>SUM(G55,G69,G84,G91,G99)</f>
        <v>#REF!</v>
      </c>
    </row>
    <row r="101" spans="1:10" ht="14" x14ac:dyDescent="0.25">
      <c r="B101" s="12" t="s">
        <v>35</v>
      </c>
      <c r="C101" s="17">
        <v>478</v>
      </c>
      <c r="D101" s="18" t="s">
        <v>200</v>
      </c>
      <c r="E101" s="19">
        <v>8000</v>
      </c>
      <c r="F101" s="20">
        <f>E101*C101</f>
        <v>3824000</v>
      </c>
    </row>
    <row r="102" spans="1:10" ht="14" x14ac:dyDescent="0.25">
      <c r="B102" s="12" t="s">
        <v>36</v>
      </c>
      <c r="C102" s="17" t="e">
        <f>#REF!+#REF!</f>
        <v>#REF!</v>
      </c>
      <c r="D102" s="18" t="s">
        <v>201</v>
      </c>
      <c r="E102" s="19">
        <v>1200</v>
      </c>
      <c r="F102" s="20" t="e">
        <f>E102*C102</f>
        <v>#REF!</v>
      </c>
    </row>
    <row r="103" spans="1:10" x14ac:dyDescent="0.25">
      <c r="B103" s="12" t="s">
        <v>37</v>
      </c>
      <c r="C103" s="17">
        <f>C76+C77+C79+C80+C81+C82</f>
        <v>61.384</v>
      </c>
      <c r="D103" s="18" t="s">
        <v>192</v>
      </c>
      <c r="E103" s="19">
        <v>45000</v>
      </c>
      <c r="F103" s="20">
        <f>E103*C103</f>
        <v>2762280</v>
      </c>
    </row>
    <row r="104" spans="1:10" x14ac:dyDescent="0.25">
      <c r="B104" s="12" t="s">
        <v>173</v>
      </c>
      <c r="C104" s="17">
        <v>150</v>
      </c>
      <c r="D104" s="18" t="s">
        <v>188</v>
      </c>
      <c r="E104" s="19">
        <v>10000</v>
      </c>
      <c r="F104" s="20">
        <f>E104*C104</f>
        <v>1500000</v>
      </c>
    </row>
    <row r="105" spans="1:10" x14ac:dyDescent="0.25">
      <c r="B105" s="12" t="s">
        <v>38</v>
      </c>
      <c r="C105" s="17">
        <v>200</v>
      </c>
      <c r="D105" s="18" t="s">
        <v>188</v>
      </c>
      <c r="E105" s="19">
        <v>5500</v>
      </c>
      <c r="F105" s="20">
        <f>E105*C105</f>
        <v>1100000</v>
      </c>
      <c r="G105" s="21" t="e">
        <f>F105+F104+F103+F102+F101</f>
        <v>#REF!</v>
      </c>
      <c r="H105" s="37" t="e">
        <f>G105</f>
        <v>#REF!</v>
      </c>
    </row>
    <row r="106" spans="1:10" x14ac:dyDescent="0.25">
      <c r="B106" s="33"/>
      <c r="I106" s="21" t="e">
        <f>SUM(H100,H105)</f>
        <v>#REF!</v>
      </c>
    </row>
    <row r="107" spans="1:10" x14ac:dyDescent="0.25">
      <c r="B107" s="33"/>
      <c r="I107" s="21"/>
    </row>
    <row r="108" spans="1:10" x14ac:dyDescent="0.25">
      <c r="A108" s="28">
        <v>3</v>
      </c>
      <c r="B108" s="93" t="s">
        <v>57</v>
      </c>
    </row>
    <row r="109" spans="1:10" x14ac:dyDescent="0.25">
      <c r="B109" s="16" t="s">
        <v>115</v>
      </c>
    </row>
    <row r="110" spans="1:10" x14ac:dyDescent="0.25">
      <c r="B110" s="30"/>
    </row>
    <row r="111" spans="1:10" x14ac:dyDescent="0.25">
      <c r="B111" s="31" t="s">
        <v>4</v>
      </c>
    </row>
    <row r="112" spans="1:10" x14ac:dyDescent="0.25">
      <c r="B112" s="32" t="s">
        <v>5</v>
      </c>
      <c r="C112" s="17">
        <v>234</v>
      </c>
      <c r="D112" s="18" t="s">
        <v>6</v>
      </c>
      <c r="E112" s="19">
        <f>E55</f>
        <v>10500</v>
      </c>
      <c r="F112" s="20">
        <f>C112*E112</f>
        <v>2457000</v>
      </c>
      <c r="G112" s="21">
        <f>F112</f>
        <v>2457000</v>
      </c>
    </row>
    <row r="113" spans="2:7" hidden="1" x14ac:dyDescent="0.25">
      <c r="B113" s="31" t="s">
        <v>40</v>
      </c>
      <c r="F113" s="20">
        <f t="shared" ref="F113:F172" si="4">C113*E113</f>
        <v>0</v>
      </c>
    </row>
    <row r="114" spans="2:7" hidden="1" x14ac:dyDescent="0.25">
      <c r="B114" s="32" t="s">
        <v>41</v>
      </c>
      <c r="D114" s="18" t="s">
        <v>42</v>
      </c>
      <c r="E114" s="19">
        <v>28000</v>
      </c>
      <c r="F114" s="20">
        <f t="shared" si="4"/>
        <v>0</v>
      </c>
    </row>
    <row r="115" spans="2:7" hidden="1" x14ac:dyDescent="0.25">
      <c r="B115" s="32" t="s">
        <v>43</v>
      </c>
      <c r="D115" s="18" t="s">
        <v>6</v>
      </c>
      <c r="E115" s="19">
        <v>450</v>
      </c>
      <c r="F115" s="20">
        <f t="shared" si="4"/>
        <v>0</v>
      </c>
    </row>
    <row r="116" spans="2:7" hidden="1" x14ac:dyDescent="0.25">
      <c r="B116" s="32" t="s">
        <v>44</v>
      </c>
      <c r="D116" s="18" t="s">
        <v>23</v>
      </c>
      <c r="E116" s="19">
        <v>350</v>
      </c>
      <c r="F116" s="20">
        <f t="shared" si="4"/>
        <v>0</v>
      </c>
    </row>
    <row r="117" spans="2:7" hidden="1" x14ac:dyDescent="0.25">
      <c r="B117" s="32" t="s">
        <v>45</v>
      </c>
      <c r="D117" s="18" t="s">
        <v>14</v>
      </c>
      <c r="E117" s="19">
        <v>71500</v>
      </c>
      <c r="F117" s="20">
        <f t="shared" si="4"/>
        <v>0</v>
      </c>
      <c r="G117" s="21">
        <f>SUM(F114:F118)</f>
        <v>0</v>
      </c>
    </row>
    <row r="118" spans="2:7" hidden="1" x14ac:dyDescent="0.25">
      <c r="B118" s="32"/>
      <c r="F118" s="20">
        <f t="shared" si="4"/>
        <v>0</v>
      </c>
    </row>
    <row r="119" spans="2:7" x14ac:dyDescent="0.25">
      <c r="B119" s="32"/>
    </row>
    <row r="120" spans="2:7" x14ac:dyDescent="0.25">
      <c r="B120" s="31" t="s">
        <v>7</v>
      </c>
      <c r="F120" s="20">
        <f t="shared" si="4"/>
        <v>0</v>
      </c>
    </row>
    <row r="121" spans="2:7" x14ac:dyDescent="0.25">
      <c r="B121" s="32" t="s">
        <v>8</v>
      </c>
      <c r="C121" s="17">
        <v>26.52</v>
      </c>
      <c r="D121" s="18" t="s">
        <v>9</v>
      </c>
      <c r="E121" s="19">
        <f>E64</f>
        <v>11000</v>
      </c>
      <c r="F121" s="20">
        <f t="shared" si="4"/>
        <v>291720</v>
      </c>
    </row>
    <row r="122" spans="2:7" x14ac:dyDescent="0.25">
      <c r="B122" s="32" t="s">
        <v>46</v>
      </c>
      <c r="D122" s="18" t="s">
        <v>9</v>
      </c>
      <c r="E122" s="19">
        <v>11666</v>
      </c>
      <c r="F122" s="20">
        <f t="shared" si="4"/>
        <v>0</v>
      </c>
    </row>
    <row r="123" spans="2:7" hidden="1" x14ac:dyDescent="0.25">
      <c r="B123" s="32" t="s">
        <v>47</v>
      </c>
      <c r="D123" s="18" t="s">
        <v>9</v>
      </c>
      <c r="E123" s="19">
        <v>4000</v>
      </c>
      <c r="F123" s="20">
        <f t="shared" si="4"/>
        <v>0</v>
      </c>
    </row>
    <row r="124" spans="2:7" x14ac:dyDescent="0.25">
      <c r="B124" s="32" t="s">
        <v>11</v>
      </c>
      <c r="C124" s="17">
        <f>C121*2</f>
        <v>53.04</v>
      </c>
      <c r="D124" s="18" t="s">
        <v>9</v>
      </c>
      <c r="E124" s="19">
        <f>E67</f>
        <v>20000</v>
      </c>
      <c r="F124" s="20">
        <f t="shared" si="4"/>
        <v>1060800</v>
      </c>
    </row>
    <row r="125" spans="2:7" x14ac:dyDescent="0.25">
      <c r="B125" s="32" t="s">
        <v>193</v>
      </c>
      <c r="D125" s="18" t="s">
        <v>17</v>
      </c>
      <c r="E125" s="19">
        <v>800</v>
      </c>
      <c r="F125" s="20">
        <f t="shared" si="4"/>
        <v>0</v>
      </c>
    </row>
    <row r="126" spans="2:7" ht="25" x14ac:dyDescent="0.25">
      <c r="B126" s="32" t="s">
        <v>118</v>
      </c>
      <c r="C126" s="17" t="e">
        <f>#REF!</f>
        <v>#REF!</v>
      </c>
      <c r="D126" s="18" t="s">
        <v>60</v>
      </c>
      <c r="E126" s="19">
        <v>8000</v>
      </c>
      <c r="F126" s="20" t="e">
        <f t="shared" si="4"/>
        <v>#REF!</v>
      </c>
    </row>
    <row r="127" spans="2:7" ht="23.65" customHeight="1" x14ac:dyDescent="0.25">
      <c r="B127" s="41" t="s">
        <v>119</v>
      </c>
      <c r="D127" s="18" t="s">
        <v>61</v>
      </c>
      <c r="E127" s="19">
        <v>4500</v>
      </c>
      <c r="F127" s="20">
        <f t="shared" si="4"/>
        <v>0</v>
      </c>
    </row>
    <row r="128" spans="2:7" x14ac:dyDescent="0.25">
      <c r="B128" s="32"/>
      <c r="G128" s="21" t="e">
        <f>F121+F124+F126</f>
        <v>#REF!</v>
      </c>
    </row>
    <row r="129" spans="2:7" x14ac:dyDescent="0.25">
      <c r="B129" s="31" t="s">
        <v>12</v>
      </c>
    </row>
    <row r="130" spans="2:7" hidden="1" x14ac:dyDescent="0.25">
      <c r="B130" s="33" t="s">
        <v>48</v>
      </c>
      <c r="D130" s="18" t="s">
        <v>9</v>
      </c>
      <c r="E130" s="19">
        <v>175000</v>
      </c>
      <c r="F130" s="20">
        <f t="shared" si="4"/>
        <v>0</v>
      </c>
    </row>
    <row r="131" spans="2:7" hidden="1" x14ac:dyDescent="0.25">
      <c r="B131" s="33" t="s">
        <v>49</v>
      </c>
      <c r="D131" s="18" t="str">
        <f t="shared" ref="D131:E134" si="5">D130</f>
        <v>tons</v>
      </c>
      <c r="E131" s="19">
        <f t="shared" si="5"/>
        <v>175000</v>
      </c>
      <c r="F131" s="20">
        <f t="shared" si="4"/>
        <v>0</v>
      </c>
    </row>
    <row r="132" spans="2:7" hidden="1" x14ac:dyDescent="0.25">
      <c r="B132" s="33" t="s">
        <v>50</v>
      </c>
      <c r="D132" s="18" t="str">
        <f t="shared" si="5"/>
        <v>tons</v>
      </c>
      <c r="E132" s="19">
        <f t="shared" si="5"/>
        <v>175000</v>
      </c>
      <c r="F132" s="20">
        <f t="shared" si="4"/>
        <v>0</v>
      </c>
    </row>
    <row r="133" spans="2:7" hidden="1" x14ac:dyDescent="0.25">
      <c r="B133" s="33" t="s">
        <v>51</v>
      </c>
      <c r="D133" s="18" t="str">
        <f t="shared" si="5"/>
        <v>tons</v>
      </c>
      <c r="E133" s="19">
        <f t="shared" si="5"/>
        <v>175000</v>
      </c>
      <c r="F133" s="20">
        <f t="shared" si="4"/>
        <v>0</v>
      </c>
    </row>
    <row r="134" spans="2:7" hidden="1" x14ac:dyDescent="0.25">
      <c r="B134" s="33" t="s">
        <v>52</v>
      </c>
      <c r="D134" s="18" t="str">
        <f t="shared" si="5"/>
        <v>tons</v>
      </c>
      <c r="E134" s="19">
        <f t="shared" si="5"/>
        <v>175000</v>
      </c>
      <c r="F134" s="20">
        <f t="shared" si="4"/>
        <v>0</v>
      </c>
    </row>
    <row r="135" spans="2:7" hidden="1" x14ac:dyDescent="0.25">
      <c r="B135" s="33" t="s">
        <v>53</v>
      </c>
      <c r="D135" s="18" t="s">
        <v>9</v>
      </c>
      <c r="E135" s="19" t="e">
        <f>#REF!</f>
        <v>#REF!</v>
      </c>
      <c r="F135" s="20" t="e">
        <f t="shared" si="4"/>
        <v>#REF!</v>
      </c>
    </row>
    <row r="136" spans="2:7" x14ac:dyDescent="0.25">
      <c r="B136" s="33" t="s">
        <v>104</v>
      </c>
      <c r="C136" s="17">
        <v>0.92</v>
      </c>
      <c r="D136" s="18" t="str">
        <f>D135</f>
        <v>tons</v>
      </c>
      <c r="E136" s="19">
        <f>E77</f>
        <v>1100000</v>
      </c>
      <c r="F136" s="20">
        <f t="shared" si="4"/>
        <v>1012000</v>
      </c>
    </row>
    <row r="137" spans="2:7" hidden="1" x14ac:dyDescent="0.25">
      <c r="B137" s="33" t="s">
        <v>53</v>
      </c>
      <c r="D137" s="18" t="s">
        <v>9</v>
      </c>
      <c r="E137" s="19">
        <f>E136</f>
        <v>1100000</v>
      </c>
      <c r="F137" s="20">
        <f t="shared" si="4"/>
        <v>0</v>
      </c>
    </row>
    <row r="138" spans="2:7" x14ac:dyDescent="0.25">
      <c r="B138" s="33" t="s">
        <v>105</v>
      </c>
      <c r="C138" s="17">
        <v>2.9</v>
      </c>
      <c r="D138" s="18" t="str">
        <f>D137</f>
        <v>tons</v>
      </c>
      <c r="E138" s="19">
        <f>E136</f>
        <v>1100000</v>
      </c>
      <c r="F138" s="20">
        <f t="shared" si="4"/>
        <v>3190000</v>
      </c>
    </row>
    <row r="139" spans="2:7" x14ac:dyDescent="0.25">
      <c r="B139" s="33" t="s">
        <v>106</v>
      </c>
      <c r="C139" s="17">
        <v>1.74</v>
      </c>
      <c r="D139" s="18" t="str">
        <f>D138</f>
        <v>tons</v>
      </c>
      <c r="E139" s="19">
        <f>E138</f>
        <v>1100000</v>
      </c>
      <c r="F139" s="20">
        <f t="shared" si="4"/>
        <v>1914000</v>
      </c>
    </row>
    <row r="140" spans="2:7" x14ac:dyDescent="0.25">
      <c r="B140" s="33" t="s">
        <v>116</v>
      </c>
      <c r="C140" s="17">
        <v>0.44</v>
      </c>
      <c r="D140" s="18" t="str">
        <f>D139</f>
        <v>tons</v>
      </c>
      <c r="E140" s="19">
        <f>E139</f>
        <v>1100000</v>
      </c>
      <c r="F140" s="20">
        <f t="shared" si="4"/>
        <v>484000</v>
      </c>
    </row>
    <row r="141" spans="2:7" x14ac:dyDescent="0.25">
      <c r="B141" s="33" t="s">
        <v>108</v>
      </c>
      <c r="C141" s="17">
        <v>0.36</v>
      </c>
      <c r="D141" s="18" t="str">
        <f>D140</f>
        <v>tons</v>
      </c>
      <c r="E141" s="19">
        <f>E140</f>
        <v>1100000</v>
      </c>
      <c r="F141" s="20">
        <f t="shared" si="4"/>
        <v>396000</v>
      </c>
    </row>
    <row r="142" spans="2:7" x14ac:dyDescent="0.25">
      <c r="B142" s="33" t="s">
        <v>54</v>
      </c>
      <c r="C142" s="17">
        <v>2</v>
      </c>
      <c r="D142" s="18" t="s">
        <v>14</v>
      </c>
      <c r="E142" s="19">
        <f>E83</f>
        <v>28000</v>
      </c>
      <c r="F142" s="20">
        <f t="shared" si="4"/>
        <v>56000</v>
      </c>
    </row>
    <row r="143" spans="2:7" x14ac:dyDescent="0.25">
      <c r="B143" s="33"/>
      <c r="G143" s="21">
        <f>SUM(F136:F142)</f>
        <v>7052000</v>
      </c>
    </row>
    <row r="144" spans="2:7" x14ac:dyDescent="0.25">
      <c r="B144" s="31" t="s">
        <v>15</v>
      </c>
    </row>
    <row r="145" spans="1:7" x14ac:dyDescent="0.25">
      <c r="B145" s="32" t="s">
        <v>117</v>
      </c>
      <c r="C145" s="17" t="e">
        <f>#REF!/2.88/2</f>
        <v>#REF!</v>
      </c>
      <c r="D145" s="18" t="s">
        <v>17</v>
      </c>
      <c r="E145" s="19">
        <f>E28</f>
        <v>30000</v>
      </c>
      <c r="F145" s="20" t="e">
        <f t="shared" si="4"/>
        <v>#REF!</v>
      </c>
    </row>
    <row r="146" spans="1:7" x14ac:dyDescent="0.25">
      <c r="B146" s="32" t="s">
        <v>198</v>
      </c>
      <c r="D146" s="18" t="s">
        <v>17</v>
      </c>
      <c r="E146" s="19">
        <f>E87</f>
        <v>2200</v>
      </c>
      <c r="F146" s="20">
        <f t="shared" si="4"/>
        <v>0</v>
      </c>
    </row>
    <row r="147" spans="1:7" x14ac:dyDescent="0.25">
      <c r="B147" s="32" t="s">
        <v>19</v>
      </c>
      <c r="C147" s="17" t="e">
        <f>C145*3</f>
        <v>#REF!</v>
      </c>
      <c r="D147" s="18" t="s">
        <v>17</v>
      </c>
      <c r="E147" s="19">
        <f>E88</f>
        <v>1800</v>
      </c>
      <c r="F147" s="20" t="e">
        <f t="shared" si="4"/>
        <v>#REF!</v>
      </c>
    </row>
    <row r="148" spans="1:7" hidden="1" x14ac:dyDescent="0.25">
      <c r="B148" s="32" t="s">
        <v>55</v>
      </c>
      <c r="D148" s="18" t="s">
        <v>17</v>
      </c>
      <c r="E148" s="19">
        <v>1100</v>
      </c>
      <c r="F148" s="20">
        <f t="shared" si="4"/>
        <v>0</v>
      </c>
    </row>
    <row r="149" spans="1:7" hidden="1" x14ac:dyDescent="0.25">
      <c r="B149" s="32" t="s">
        <v>56</v>
      </c>
      <c r="D149" s="18" t="s">
        <v>17</v>
      </c>
      <c r="E149" s="19">
        <v>900</v>
      </c>
      <c r="F149" s="20">
        <f t="shared" si="4"/>
        <v>0</v>
      </c>
    </row>
    <row r="150" spans="1:7" x14ac:dyDescent="0.25">
      <c r="B150" s="32" t="s">
        <v>20</v>
      </c>
      <c r="C150" s="17" t="e">
        <f>#REF!/200</f>
        <v>#REF!</v>
      </c>
      <c r="D150" s="18" t="s">
        <v>6</v>
      </c>
      <c r="E150" s="19">
        <f>E91</f>
        <v>27500</v>
      </c>
      <c r="F150" s="20" t="e">
        <f t="shared" si="4"/>
        <v>#REF!</v>
      </c>
    </row>
    <row r="151" spans="1:7" x14ac:dyDescent="0.25">
      <c r="B151" s="32"/>
      <c r="G151" s="21" t="e">
        <f>SUM(F145:F150)</f>
        <v>#REF!</v>
      </c>
    </row>
    <row r="152" spans="1:7" x14ac:dyDescent="0.25">
      <c r="B152" s="31" t="s">
        <v>58</v>
      </c>
    </row>
    <row r="153" spans="1:7" x14ac:dyDescent="0.25">
      <c r="B153" s="34" t="s">
        <v>59</v>
      </c>
      <c r="C153" s="17" t="e">
        <f>C126</f>
        <v>#REF!</v>
      </c>
      <c r="E153" s="19">
        <v>2500</v>
      </c>
      <c r="F153" s="20" t="e">
        <f>C153*E153</f>
        <v>#REF!</v>
      </c>
    </row>
    <row r="154" spans="1:7" ht="25" x14ac:dyDescent="0.25">
      <c r="B154" s="32" t="s">
        <v>120</v>
      </c>
      <c r="C154" s="17" t="e">
        <f>#REF!</f>
        <v>#REF!</v>
      </c>
      <c r="D154" s="18" t="s">
        <v>60</v>
      </c>
      <c r="E154" s="19">
        <v>18500</v>
      </c>
      <c r="F154" s="20" t="e">
        <f>C154*E154</f>
        <v>#REF!</v>
      </c>
    </row>
    <row r="155" spans="1:7" x14ac:dyDescent="0.25">
      <c r="A155" s="42"/>
      <c r="B155" s="32" t="s">
        <v>121</v>
      </c>
      <c r="C155" s="17" t="e">
        <f>#REF!+#REF!</f>
        <v>#REF!</v>
      </c>
      <c r="D155" s="18" t="s">
        <v>61</v>
      </c>
      <c r="E155" s="19">
        <v>1200</v>
      </c>
      <c r="F155" s="20" t="e">
        <f>C155*E155</f>
        <v>#REF!</v>
      </c>
      <c r="G155" s="43" t="e">
        <f>SUM(F153:F155)</f>
        <v>#REF!</v>
      </c>
    </row>
    <row r="156" spans="1:7" ht="6.75" customHeight="1" x14ac:dyDescent="0.25">
      <c r="A156" s="42"/>
      <c r="B156" s="32"/>
      <c r="G156" s="43"/>
    </row>
    <row r="157" spans="1:7" x14ac:dyDescent="0.25">
      <c r="A157" s="44"/>
      <c r="B157" s="31" t="s">
        <v>62</v>
      </c>
    </row>
    <row r="158" spans="1:7" x14ac:dyDescent="0.25">
      <c r="A158" s="44"/>
      <c r="B158" s="32" t="s">
        <v>63</v>
      </c>
      <c r="C158" s="17">
        <v>154</v>
      </c>
      <c r="D158" s="18" t="s">
        <v>17</v>
      </c>
      <c r="E158" s="19">
        <v>1500</v>
      </c>
      <c r="F158" s="20">
        <f>C158*E158</f>
        <v>231000</v>
      </c>
    </row>
    <row r="159" spans="1:7" x14ac:dyDescent="0.25">
      <c r="A159" s="44"/>
      <c r="B159" s="32" t="s">
        <v>122</v>
      </c>
      <c r="C159" s="17">
        <v>187</v>
      </c>
      <c r="D159" s="18" t="s">
        <v>17</v>
      </c>
      <c r="E159" s="19">
        <f>E146</f>
        <v>2200</v>
      </c>
      <c r="F159" s="20">
        <f t="shared" ref="F159:F164" si="6">C159*E159</f>
        <v>411400</v>
      </c>
    </row>
    <row r="160" spans="1:7" x14ac:dyDescent="0.25">
      <c r="A160" s="44"/>
      <c r="B160" s="32" t="s">
        <v>202</v>
      </c>
      <c r="C160" s="17">
        <v>445</v>
      </c>
      <c r="D160" s="18" t="s">
        <v>17</v>
      </c>
      <c r="E160" s="19">
        <f>E147</f>
        <v>1800</v>
      </c>
      <c r="F160" s="20">
        <f t="shared" si="6"/>
        <v>801000</v>
      </c>
    </row>
    <row r="161" spans="1:10" x14ac:dyDescent="0.25">
      <c r="A161" s="44"/>
      <c r="B161" s="32" t="s">
        <v>203</v>
      </c>
      <c r="C161" s="17">
        <v>40</v>
      </c>
      <c r="D161" s="18" t="s">
        <v>17</v>
      </c>
      <c r="E161" s="19">
        <f>E148</f>
        <v>1100</v>
      </c>
      <c r="F161" s="20">
        <f t="shared" si="6"/>
        <v>44000</v>
      </c>
    </row>
    <row r="162" spans="1:10" x14ac:dyDescent="0.25">
      <c r="A162" s="44"/>
      <c r="B162" s="32" t="s">
        <v>64</v>
      </c>
      <c r="C162" s="17">
        <v>112</v>
      </c>
      <c r="D162" s="18" t="s">
        <v>17</v>
      </c>
      <c r="E162" s="19">
        <f>E147</f>
        <v>1800</v>
      </c>
      <c r="F162" s="20">
        <f t="shared" si="6"/>
        <v>201600</v>
      </c>
    </row>
    <row r="163" spans="1:10" x14ac:dyDescent="0.25">
      <c r="A163" s="44"/>
      <c r="B163" s="32" t="s">
        <v>65</v>
      </c>
      <c r="C163" s="17">
        <v>16</v>
      </c>
      <c r="D163" s="18" t="s">
        <v>17</v>
      </c>
      <c r="E163" s="19">
        <v>3500</v>
      </c>
      <c r="F163" s="20">
        <f t="shared" si="6"/>
        <v>56000</v>
      </c>
    </row>
    <row r="164" spans="1:10" x14ac:dyDescent="0.25">
      <c r="B164" s="45" t="s">
        <v>20</v>
      </c>
      <c r="C164" s="46">
        <v>8</v>
      </c>
      <c r="D164" s="18" t="s">
        <v>6</v>
      </c>
      <c r="E164" s="19">
        <f>E150</f>
        <v>27500</v>
      </c>
      <c r="F164" s="20">
        <f t="shared" si="6"/>
        <v>220000</v>
      </c>
      <c r="G164" s="43">
        <f>SUM(F158:F165)</f>
        <v>2095000</v>
      </c>
    </row>
    <row r="165" spans="1:10" x14ac:dyDescent="0.25">
      <c r="B165" s="45" t="s">
        <v>66</v>
      </c>
      <c r="C165" s="46"/>
      <c r="D165" s="18" t="s">
        <v>67</v>
      </c>
      <c r="E165" s="19">
        <v>130000</v>
      </c>
      <c r="F165" s="20">
        <f>E165</f>
        <v>130000</v>
      </c>
      <c r="G165" s="43"/>
    </row>
    <row r="166" spans="1:10" x14ac:dyDescent="0.25">
      <c r="B166" s="47"/>
      <c r="C166" s="46"/>
      <c r="G166" s="43"/>
    </row>
    <row r="167" spans="1:10" s="38" customFormat="1" x14ac:dyDescent="0.25">
      <c r="A167" s="28"/>
      <c r="B167" s="35" t="s">
        <v>24</v>
      </c>
      <c r="C167" s="17"/>
      <c r="D167" s="18"/>
      <c r="E167" s="19"/>
      <c r="F167" s="20"/>
      <c r="G167" s="21"/>
      <c r="H167" s="39"/>
      <c r="I167" s="39"/>
      <c r="J167" s="39"/>
    </row>
    <row r="168" spans="1:10" s="38" customFormat="1" x14ac:dyDescent="0.25">
      <c r="A168" s="40"/>
      <c r="B168" s="36" t="s">
        <v>25</v>
      </c>
      <c r="C168" s="17"/>
      <c r="D168" s="18" t="s">
        <v>26</v>
      </c>
      <c r="E168" s="19">
        <f>E94</f>
        <v>144</v>
      </c>
      <c r="F168" s="20">
        <f t="shared" si="4"/>
        <v>0</v>
      </c>
      <c r="G168" s="21"/>
      <c r="H168" s="39"/>
      <c r="I168" s="39"/>
      <c r="J168" s="39"/>
    </row>
    <row r="169" spans="1:10" s="38" customFormat="1" x14ac:dyDescent="0.25">
      <c r="A169" s="40"/>
      <c r="B169" s="36" t="s">
        <v>27</v>
      </c>
      <c r="C169" s="17"/>
      <c r="D169" s="18" t="s">
        <v>28</v>
      </c>
      <c r="E169" s="19">
        <f>E95</f>
        <v>300</v>
      </c>
      <c r="F169" s="20">
        <f t="shared" si="4"/>
        <v>0</v>
      </c>
      <c r="G169" s="21"/>
      <c r="H169" s="39"/>
      <c r="I169" s="39"/>
      <c r="J169" s="39"/>
    </row>
    <row r="170" spans="1:10" s="38" customFormat="1" x14ac:dyDescent="0.25">
      <c r="A170" s="40"/>
      <c r="B170" s="36" t="s">
        <v>29</v>
      </c>
      <c r="C170" s="17"/>
      <c r="D170" s="18" t="s">
        <v>30</v>
      </c>
      <c r="E170" s="19">
        <f>E96</f>
        <v>3000</v>
      </c>
      <c r="F170" s="20">
        <f t="shared" si="4"/>
        <v>0</v>
      </c>
      <c r="G170" s="21"/>
      <c r="H170" s="39"/>
      <c r="I170" s="39"/>
      <c r="J170" s="39"/>
    </row>
    <row r="171" spans="1:10" s="38" customFormat="1" x14ac:dyDescent="0.25">
      <c r="A171" s="40"/>
      <c r="B171" s="36" t="s">
        <v>31</v>
      </c>
      <c r="C171" s="17"/>
      <c r="D171" s="18" t="s">
        <v>32</v>
      </c>
      <c r="E171" s="19">
        <f>E97</f>
        <v>1500</v>
      </c>
      <c r="F171" s="20">
        <f t="shared" si="4"/>
        <v>0</v>
      </c>
      <c r="G171" s="21"/>
      <c r="H171" s="39"/>
      <c r="I171" s="39"/>
      <c r="J171" s="39"/>
    </row>
    <row r="172" spans="1:10" s="38" customFormat="1" x14ac:dyDescent="0.25">
      <c r="A172" s="40"/>
      <c r="B172" s="36" t="s">
        <v>33</v>
      </c>
      <c r="C172" s="17"/>
      <c r="D172" s="18" t="s">
        <v>32</v>
      </c>
      <c r="E172" s="19">
        <f>E98</f>
        <v>865</v>
      </c>
      <c r="F172" s="20">
        <f t="shared" si="4"/>
        <v>0</v>
      </c>
      <c r="G172" s="21"/>
      <c r="I172" s="39"/>
      <c r="J172" s="39"/>
    </row>
    <row r="173" spans="1:10" x14ac:dyDescent="0.25">
      <c r="B173" s="31"/>
      <c r="G173" s="21">
        <f>SUM(F168:F173)</f>
        <v>0</v>
      </c>
    </row>
    <row r="174" spans="1:10" x14ac:dyDescent="0.25">
      <c r="B174" s="31"/>
      <c r="H174" s="21" t="e">
        <f>G112+G128+G143+G151+G155+G164+G173</f>
        <v>#REF!</v>
      </c>
    </row>
    <row r="175" spans="1:10" x14ac:dyDescent="0.25">
      <c r="B175" s="25" t="s">
        <v>34</v>
      </c>
    </row>
    <row r="176" spans="1:10" ht="14" x14ac:dyDescent="0.25">
      <c r="B176" s="12" t="s">
        <v>35</v>
      </c>
      <c r="C176" s="17" t="e">
        <f>#REF!+#REF!</f>
        <v>#REF!</v>
      </c>
      <c r="D176" s="18" t="s">
        <v>200</v>
      </c>
      <c r="E176" s="19">
        <v>8000</v>
      </c>
      <c r="F176" s="20" t="e">
        <f>E176*C176</f>
        <v>#REF!</v>
      </c>
    </row>
    <row r="177" spans="1:10" x14ac:dyDescent="0.25">
      <c r="B177" s="12" t="s">
        <v>36</v>
      </c>
      <c r="C177" s="17" t="e">
        <f>#REF!</f>
        <v>#REF!</v>
      </c>
      <c r="D177" s="18" t="s">
        <v>67</v>
      </c>
      <c r="F177" s="20">
        <v>1500000</v>
      </c>
    </row>
    <row r="178" spans="1:10" x14ac:dyDescent="0.25">
      <c r="B178" s="12" t="s">
        <v>37</v>
      </c>
      <c r="C178" s="17">
        <f>C136+C138+C139+C140+C141</f>
        <v>6.36</v>
      </c>
      <c r="D178" s="18" t="s">
        <v>192</v>
      </c>
      <c r="E178" s="19">
        <v>45000</v>
      </c>
      <c r="F178" s="20">
        <f>E178*C178</f>
        <v>286200</v>
      </c>
    </row>
    <row r="179" spans="1:10" x14ac:dyDescent="0.25">
      <c r="B179" s="12" t="s">
        <v>173</v>
      </c>
      <c r="C179" s="17">
        <v>2</v>
      </c>
      <c r="D179" s="18" t="s">
        <v>188</v>
      </c>
      <c r="E179" s="19">
        <v>10000</v>
      </c>
      <c r="F179" s="20">
        <f>E179*C179</f>
        <v>20000</v>
      </c>
    </row>
    <row r="180" spans="1:10" x14ac:dyDescent="0.25">
      <c r="B180" s="12" t="s">
        <v>38</v>
      </c>
      <c r="C180" s="17">
        <v>7</v>
      </c>
      <c r="D180" s="18" t="s">
        <v>188</v>
      </c>
      <c r="E180" s="19">
        <v>5500</v>
      </c>
      <c r="F180" s="20">
        <f>E180*C180</f>
        <v>38500</v>
      </c>
      <c r="H180" s="37" t="e">
        <f>F176+F177+F178+F179+F180</f>
        <v>#REF!</v>
      </c>
    </row>
    <row r="181" spans="1:10" x14ac:dyDescent="0.25">
      <c r="B181" s="33"/>
      <c r="I181" s="21" t="e">
        <f>SUM(H174:H180)</f>
        <v>#REF!</v>
      </c>
    </row>
    <row r="182" spans="1:10" x14ac:dyDescent="0.25">
      <c r="A182" s="28">
        <v>4</v>
      </c>
      <c r="B182" s="30" t="s">
        <v>68</v>
      </c>
    </row>
    <row r="183" spans="1:10" x14ac:dyDescent="0.25">
      <c r="B183" s="30"/>
    </row>
    <row r="184" spans="1:10" x14ac:dyDescent="0.25">
      <c r="B184" s="31" t="s">
        <v>4</v>
      </c>
      <c r="J184" s="12" t="e">
        <f>636+#REF!</f>
        <v>#REF!</v>
      </c>
    </row>
    <row r="185" spans="1:10" x14ac:dyDescent="0.25">
      <c r="B185" s="32" t="s">
        <v>5</v>
      </c>
      <c r="C185" s="17">
        <v>802</v>
      </c>
      <c r="D185" s="18" t="s">
        <v>194</v>
      </c>
      <c r="E185" s="19">
        <f>E112</f>
        <v>10500</v>
      </c>
      <c r="F185" s="20">
        <f>C185*E185</f>
        <v>8421000</v>
      </c>
      <c r="G185" s="21">
        <f>F185</f>
        <v>8421000</v>
      </c>
    </row>
    <row r="186" spans="1:10" hidden="1" x14ac:dyDescent="0.25">
      <c r="B186" s="31" t="s">
        <v>40</v>
      </c>
      <c r="F186" s="20">
        <f t="shared" ref="F186:F232" si="7">C186*E186</f>
        <v>0</v>
      </c>
    </row>
    <row r="187" spans="1:10" hidden="1" x14ac:dyDescent="0.25">
      <c r="B187" s="32" t="s">
        <v>41</v>
      </c>
      <c r="D187" s="18" t="s">
        <v>42</v>
      </c>
      <c r="E187" s="19">
        <v>28000</v>
      </c>
      <c r="F187" s="20">
        <f t="shared" si="7"/>
        <v>0</v>
      </c>
    </row>
    <row r="188" spans="1:10" hidden="1" x14ac:dyDescent="0.25">
      <c r="B188" s="32" t="s">
        <v>43</v>
      </c>
      <c r="D188" s="18" t="s">
        <v>6</v>
      </c>
      <c r="E188" s="19">
        <v>450</v>
      </c>
      <c r="F188" s="20">
        <f t="shared" si="7"/>
        <v>0</v>
      </c>
    </row>
    <row r="189" spans="1:10" hidden="1" x14ac:dyDescent="0.25">
      <c r="B189" s="32" t="s">
        <v>44</v>
      </c>
      <c r="D189" s="18" t="s">
        <v>23</v>
      </c>
      <c r="E189" s="19">
        <v>350</v>
      </c>
      <c r="F189" s="20">
        <f t="shared" si="7"/>
        <v>0</v>
      </c>
    </row>
    <row r="190" spans="1:10" hidden="1" x14ac:dyDescent="0.25">
      <c r="B190" s="32" t="s">
        <v>45</v>
      </c>
      <c r="D190" s="18" t="s">
        <v>14</v>
      </c>
      <c r="E190" s="19">
        <v>71500</v>
      </c>
      <c r="F190" s="20">
        <f t="shared" si="7"/>
        <v>0</v>
      </c>
      <c r="G190" s="21">
        <f>SUM(F187:F191)</f>
        <v>0</v>
      </c>
    </row>
    <row r="191" spans="1:10" hidden="1" x14ac:dyDescent="0.25">
      <c r="B191" s="32"/>
      <c r="F191" s="20">
        <f t="shared" si="7"/>
        <v>0</v>
      </c>
    </row>
    <row r="192" spans="1:10" x14ac:dyDescent="0.25">
      <c r="B192" s="32"/>
    </row>
    <row r="193" spans="2:10" x14ac:dyDescent="0.25">
      <c r="B193" s="31" t="s">
        <v>7</v>
      </c>
      <c r="J193" s="12" t="e">
        <f>J184+#REF!</f>
        <v>#REF!</v>
      </c>
    </row>
    <row r="194" spans="2:10" x14ac:dyDescent="0.25">
      <c r="B194" s="32" t="s">
        <v>8</v>
      </c>
      <c r="C194" s="17">
        <v>93</v>
      </c>
      <c r="D194" s="18" t="s">
        <v>9</v>
      </c>
      <c r="E194" s="19">
        <f>E121</f>
        <v>11000</v>
      </c>
      <c r="F194" s="20">
        <f t="shared" si="7"/>
        <v>1023000</v>
      </c>
      <c r="J194" s="12" t="e">
        <f>72.08+#REF!</f>
        <v>#REF!</v>
      </c>
    </row>
    <row r="195" spans="2:10" x14ac:dyDescent="0.25">
      <c r="B195" s="32" t="s">
        <v>46</v>
      </c>
      <c r="C195" s="17" t="e">
        <f>#REF!/15</f>
        <v>#REF!</v>
      </c>
      <c r="D195" s="18" t="s">
        <v>9</v>
      </c>
      <c r="E195" s="19">
        <f>E122</f>
        <v>11666</v>
      </c>
      <c r="F195" s="20" t="e">
        <f t="shared" si="7"/>
        <v>#REF!</v>
      </c>
    </row>
    <row r="196" spans="2:10" hidden="1" x14ac:dyDescent="0.25">
      <c r="B196" s="32" t="s">
        <v>47</v>
      </c>
      <c r="D196" s="18" t="s">
        <v>9</v>
      </c>
      <c r="E196" s="19">
        <v>4000</v>
      </c>
      <c r="F196" s="20">
        <f t="shared" si="7"/>
        <v>0</v>
      </c>
    </row>
    <row r="197" spans="2:10" x14ac:dyDescent="0.25">
      <c r="B197" s="32" t="s">
        <v>11</v>
      </c>
      <c r="C197" s="17">
        <f>C194*2</f>
        <v>186</v>
      </c>
      <c r="D197" s="18" t="s">
        <v>9</v>
      </c>
      <c r="E197" s="19">
        <f>E124</f>
        <v>20000</v>
      </c>
      <c r="F197" s="20">
        <f t="shared" si="7"/>
        <v>3720000</v>
      </c>
    </row>
    <row r="198" spans="2:10" x14ac:dyDescent="0.25">
      <c r="B198" s="32" t="s">
        <v>78</v>
      </c>
      <c r="C198" s="17" t="e">
        <f>#REF!</f>
        <v>#REF!</v>
      </c>
      <c r="D198" s="18" t="s">
        <v>128</v>
      </c>
      <c r="E198" s="19">
        <v>18000</v>
      </c>
      <c r="F198" s="20" t="e">
        <f t="shared" si="7"/>
        <v>#REF!</v>
      </c>
    </row>
    <row r="199" spans="2:10" x14ac:dyDescent="0.25">
      <c r="B199" s="32" t="s">
        <v>126</v>
      </c>
      <c r="C199" s="17">
        <v>53</v>
      </c>
      <c r="D199" s="18" t="s">
        <v>130</v>
      </c>
      <c r="E199" s="19">
        <v>8913</v>
      </c>
      <c r="F199" s="20">
        <f t="shared" si="7"/>
        <v>472389</v>
      </c>
    </row>
    <row r="200" spans="2:10" x14ac:dyDescent="0.25">
      <c r="B200" s="32" t="s">
        <v>129</v>
      </c>
      <c r="D200" s="18" t="s">
        <v>130</v>
      </c>
      <c r="E200" s="19">
        <v>19318</v>
      </c>
      <c r="F200" s="20">
        <f t="shared" si="7"/>
        <v>0</v>
      </c>
    </row>
    <row r="201" spans="2:10" x14ac:dyDescent="0.25">
      <c r="B201" s="32" t="s">
        <v>127</v>
      </c>
      <c r="D201" s="18" t="s">
        <v>28</v>
      </c>
      <c r="E201" s="19">
        <v>1800</v>
      </c>
      <c r="F201" s="20">
        <f t="shared" si="7"/>
        <v>0</v>
      </c>
    </row>
    <row r="202" spans="2:10" x14ac:dyDescent="0.25">
      <c r="B202" s="32"/>
    </row>
    <row r="203" spans="2:10" x14ac:dyDescent="0.25">
      <c r="B203" s="32"/>
      <c r="G203" s="21" t="e">
        <f>SUM(F194:F201)</f>
        <v>#REF!</v>
      </c>
    </row>
    <row r="204" spans="2:10" x14ac:dyDescent="0.25">
      <c r="B204" s="31" t="s">
        <v>12</v>
      </c>
    </row>
    <row r="205" spans="2:10" hidden="1" x14ac:dyDescent="0.25">
      <c r="B205" s="33" t="s">
        <v>48</v>
      </c>
      <c r="D205" s="18" t="s">
        <v>9</v>
      </c>
      <c r="E205" s="19">
        <v>175000</v>
      </c>
      <c r="F205" s="20">
        <f t="shared" si="7"/>
        <v>0</v>
      </c>
    </row>
    <row r="206" spans="2:10" hidden="1" x14ac:dyDescent="0.25">
      <c r="B206" s="33" t="s">
        <v>49</v>
      </c>
      <c r="D206" s="18" t="str">
        <f t="shared" ref="D206:E209" si="8">D205</f>
        <v>tons</v>
      </c>
      <c r="E206" s="19">
        <f t="shared" si="8"/>
        <v>175000</v>
      </c>
      <c r="F206" s="20">
        <f t="shared" si="7"/>
        <v>0</v>
      </c>
    </row>
    <row r="207" spans="2:10" hidden="1" x14ac:dyDescent="0.25">
      <c r="B207" s="33" t="s">
        <v>50</v>
      </c>
      <c r="D207" s="18" t="str">
        <f t="shared" si="8"/>
        <v>tons</v>
      </c>
      <c r="E207" s="19">
        <f t="shared" si="8"/>
        <v>175000</v>
      </c>
      <c r="F207" s="20">
        <f t="shared" si="7"/>
        <v>0</v>
      </c>
    </row>
    <row r="208" spans="2:10" hidden="1" x14ac:dyDescent="0.25">
      <c r="B208" s="33" t="s">
        <v>51</v>
      </c>
      <c r="D208" s="18" t="str">
        <f t="shared" si="8"/>
        <v>tons</v>
      </c>
      <c r="E208" s="19">
        <f t="shared" si="8"/>
        <v>175000</v>
      </c>
      <c r="F208" s="20">
        <f t="shared" si="7"/>
        <v>0</v>
      </c>
    </row>
    <row r="209" spans="1:16384" s="12" customFormat="1" hidden="1" x14ac:dyDescent="0.25">
      <c r="A209" s="28"/>
      <c r="B209" s="33" t="s">
        <v>52</v>
      </c>
      <c r="C209" s="17"/>
      <c r="D209" s="18" t="str">
        <f t="shared" si="8"/>
        <v>tons</v>
      </c>
      <c r="E209" s="19">
        <f t="shared" si="8"/>
        <v>175000</v>
      </c>
      <c r="F209" s="20">
        <f t="shared" si="7"/>
        <v>0</v>
      </c>
      <c r="G209" s="21"/>
    </row>
    <row r="210" spans="1:16384" s="12" customFormat="1" hidden="1" x14ac:dyDescent="0.25">
      <c r="A210" s="28"/>
      <c r="B210" s="33" t="s">
        <v>53</v>
      </c>
      <c r="C210" s="17"/>
      <c r="D210" s="18" t="s">
        <v>9</v>
      </c>
      <c r="E210" s="19" t="e">
        <f>#REF!</f>
        <v>#REF!</v>
      </c>
      <c r="F210" s="20" t="e">
        <f t="shared" si="7"/>
        <v>#REF!</v>
      </c>
      <c r="G210" s="21"/>
    </row>
    <row r="211" spans="1:16384" s="12" customFormat="1" x14ac:dyDescent="0.25">
      <c r="A211" s="28"/>
      <c r="B211" s="33" t="s">
        <v>113</v>
      </c>
      <c r="C211" s="17"/>
      <c r="D211" s="18" t="str">
        <f>D210</f>
        <v>tons</v>
      </c>
      <c r="E211" s="19">
        <f>E136</f>
        <v>1100000</v>
      </c>
      <c r="F211" s="20">
        <f t="shared" si="7"/>
        <v>0</v>
      </c>
      <c r="G211" s="21"/>
    </row>
    <row r="212" spans="1:16384" s="12" customFormat="1" hidden="1" x14ac:dyDescent="0.25">
      <c r="A212" s="28"/>
      <c r="B212" s="33" t="s">
        <v>53</v>
      </c>
      <c r="C212" s="17"/>
      <c r="D212" s="18" t="s">
        <v>9</v>
      </c>
      <c r="E212" s="19"/>
      <c r="F212" s="20">
        <f t="shared" si="7"/>
        <v>0</v>
      </c>
      <c r="G212" s="21"/>
    </row>
    <row r="213" spans="1:16384" s="12" customFormat="1" x14ac:dyDescent="0.25">
      <c r="A213" s="28"/>
      <c r="B213" s="33" t="s">
        <v>105</v>
      </c>
      <c r="C213" s="17" t="e">
        <f>#REF!+#REF!</f>
        <v>#REF!</v>
      </c>
      <c r="D213" s="18" t="str">
        <f>D212</f>
        <v>tons</v>
      </c>
      <c r="E213" s="19">
        <f>E211</f>
        <v>1100000</v>
      </c>
      <c r="F213" s="20" t="e">
        <f t="shared" si="7"/>
        <v>#REF!</v>
      </c>
      <c r="G213" s="21"/>
    </row>
    <row r="214" spans="1:16384" s="12" customFormat="1" x14ac:dyDescent="0.25">
      <c r="A214" s="28"/>
      <c r="B214" s="33" t="s">
        <v>54</v>
      </c>
      <c r="C214" s="17" t="e">
        <f>C213/3</f>
        <v>#REF!</v>
      </c>
      <c r="D214" s="18" t="s">
        <v>14</v>
      </c>
      <c r="E214" s="19">
        <f>E142</f>
        <v>28000</v>
      </c>
      <c r="F214" s="20" t="e">
        <f t="shared" si="7"/>
        <v>#REF!</v>
      </c>
      <c r="G214" s="21"/>
    </row>
    <row r="215" spans="1:16384" s="12" customFormat="1" x14ac:dyDescent="0.25">
      <c r="A215" s="28"/>
      <c r="B215" s="33"/>
      <c r="C215" s="17"/>
      <c r="D215" s="18"/>
      <c r="E215" s="19"/>
      <c r="F215" s="20"/>
      <c r="G215" s="21" t="e">
        <f>SUM(F211:F214)</f>
        <v>#REF!</v>
      </c>
    </row>
    <row r="216" spans="1:16384" s="12" customFormat="1" x14ac:dyDescent="0.25">
      <c r="A216" s="28"/>
      <c r="B216" s="31" t="s">
        <v>15</v>
      </c>
      <c r="C216" s="17"/>
      <c r="D216" s="18"/>
      <c r="E216" s="19"/>
      <c r="F216" s="20"/>
      <c r="G216" s="21"/>
    </row>
    <row r="217" spans="1:16384" s="12" customFormat="1" x14ac:dyDescent="0.25">
      <c r="A217" s="28"/>
      <c r="B217" s="32" t="s">
        <v>123</v>
      </c>
      <c r="C217" s="17" t="e">
        <f>#REF!/2.88/3</f>
        <v>#REF!</v>
      </c>
      <c r="D217" s="18" t="s">
        <v>17</v>
      </c>
      <c r="E217" s="19">
        <f>E145</f>
        <v>30000</v>
      </c>
      <c r="F217" s="20" t="e">
        <f t="shared" si="7"/>
        <v>#REF!</v>
      </c>
      <c r="G217" s="21"/>
    </row>
    <row r="218" spans="1:16384" s="12" customFormat="1" x14ac:dyDescent="0.25">
      <c r="A218" s="28"/>
      <c r="B218" s="32" t="s">
        <v>204</v>
      </c>
      <c r="C218" s="17"/>
      <c r="D218" s="18" t="s">
        <v>17</v>
      </c>
      <c r="E218" s="19">
        <f>E146</f>
        <v>2200</v>
      </c>
      <c r="F218" s="20">
        <f t="shared" si="7"/>
        <v>0</v>
      </c>
      <c r="G218" s="21"/>
    </row>
    <row r="219" spans="1:16384" s="12" customFormat="1" x14ac:dyDescent="0.25">
      <c r="A219" s="28"/>
      <c r="B219" s="32" t="s">
        <v>19</v>
      </c>
      <c r="C219" s="17" t="e">
        <f>C217*3</f>
        <v>#REF!</v>
      </c>
      <c r="D219" s="18" t="s">
        <v>17</v>
      </c>
      <c r="E219" s="19">
        <f>E147</f>
        <v>1800</v>
      </c>
      <c r="F219" s="20" t="e">
        <f t="shared" si="7"/>
        <v>#REF!</v>
      </c>
      <c r="G219" s="21"/>
    </row>
    <row r="220" spans="1:16384" s="12" customFormat="1" hidden="1" x14ac:dyDescent="0.25">
      <c r="A220" s="28"/>
      <c r="B220" s="32" t="s">
        <v>55</v>
      </c>
      <c r="C220" s="17"/>
      <c r="D220" s="18" t="s">
        <v>17</v>
      </c>
      <c r="E220" s="19">
        <v>1100</v>
      </c>
      <c r="F220" s="20">
        <f t="shared" si="7"/>
        <v>0</v>
      </c>
      <c r="G220" s="21"/>
    </row>
    <row r="221" spans="1:16384" s="12" customFormat="1" hidden="1" x14ac:dyDescent="0.25">
      <c r="A221" s="28"/>
      <c r="B221" s="32" t="s">
        <v>56</v>
      </c>
      <c r="C221" s="17"/>
      <c r="D221" s="18" t="s">
        <v>17</v>
      </c>
      <c r="E221" s="19">
        <v>900</v>
      </c>
      <c r="F221" s="20">
        <f t="shared" si="7"/>
        <v>0</v>
      </c>
      <c r="G221" s="21"/>
    </row>
    <row r="222" spans="1:16384" s="12" customFormat="1" x14ac:dyDescent="0.25">
      <c r="A222" s="28"/>
      <c r="B222" s="32" t="s">
        <v>20</v>
      </c>
      <c r="C222" s="17" t="e">
        <f>#REF!/200</f>
        <v>#REF!</v>
      </c>
      <c r="D222" s="18" t="s">
        <v>6</v>
      </c>
      <c r="E222" s="19">
        <f>E150</f>
        <v>27500</v>
      </c>
      <c r="F222" s="20" t="e">
        <f t="shared" si="7"/>
        <v>#REF!</v>
      </c>
      <c r="G222" s="21" t="e">
        <f>SUM(F217:F222)</f>
        <v>#REF!</v>
      </c>
    </row>
    <row r="223" spans="1:16384" s="12" customFormat="1" x14ac:dyDescent="0.25">
      <c r="A223" s="28"/>
      <c r="B223" s="32"/>
      <c r="C223" s="17"/>
      <c r="D223" s="18"/>
      <c r="E223" s="19"/>
      <c r="F223" s="28"/>
      <c r="G223" s="32"/>
      <c r="H223" s="20"/>
      <c r="I223" s="18"/>
      <c r="J223" s="19"/>
      <c r="K223" s="28"/>
      <c r="L223" s="32"/>
      <c r="M223" s="20"/>
      <c r="N223" s="18"/>
      <c r="O223" s="19"/>
      <c r="P223" s="28"/>
      <c r="Q223" s="32"/>
      <c r="R223" s="20"/>
      <c r="S223" s="18"/>
      <c r="T223" s="19"/>
      <c r="U223" s="28"/>
      <c r="V223" s="32"/>
      <c r="W223" s="20"/>
      <c r="X223" s="18"/>
      <c r="Y223" s="19"/>
      <c r="Z223" s="28"/>
      <c r="AA223" s="32"/>
      <c r="AB223" s="20"/>
      <c r="AC223" s="18"/>
      <c r="AD223" s="19"/>
      <c r="AE223" s="28"/>
      <c r="AF223" s="32"/>
      <c r="AG223" s="20"/>
      <c r="AH223" s="18"/>
      <c r="AI223" s="19"/>
      <c r="AJ223" s="28"/>
      <c r="AK223" s="32"/>
      <c r="AL223" s="20"/>
      <c r="AM223" s="18"/>
      <c r="AN223" s="19"/>
      <c r="AO223" s="28"/>
      <c r="AP223" s="32"/>
      <c r="AQ223" s="20"/>
      <c r="AR223" s="18"/>
      <c r="AS223" s="19"/>
      <c r="AT223" s="28"/>
      <c r="AU223" s="32"/>
      <c r="AV223" s="20"/>
      <c r="AW223" s="18"/>
      <c r="AX223" s="19"/>
      <c r="AY223" s="28"/>
      <c r="AZ223" s="32"/>
      <c r="BA223" s="20"/>
      <c r="BB223" s="18"/>
      <c r="BC223" s="19"/>
      <c r="BD223" s="28"/>
      <c r="BE223" s="32"/>
      <c r="BF223" s="20"/>
      <c r="BG223" s="18"/>
      <c r="BH223" s="19"/>
      <c r="BI223" s="28"/>
      <c r="BJ223" s="32"/>
      <c r="BK223" s="20"/>
      <c r="BL223" s="18"/>
      <c r="BM223" s="19"/>
      <c r="BN223" s="28"/>
      <c r="BO223" s="32"/>
      <c r="BP223" s="20"/>
      <c r="BQ223" s="18"/>
      <c r="BR223" s="19"/>
      <c r="BS223" s="28"/>
      <c r="BT223" s="32"/>
      <c r="BU223" s="20"/>
      <c r="BV223" s="18"/>
      <c r="BW223" s="19"/>
      <c r="BX223" s="28"/>
      <c r="BY223" s="32"/>
      <c r="BZ223" s="20"/>
      <c r="CA223" s="18"/>
      <c r="CB223" s="19"/>
      <c r="CC223" s="28"/>
      <c r="CD223" s="32"/>
      <c r="CE223" s="20"/>
      <c r="CF223" s="18"/>
      <c r="CG223" s="19"/>
      <c r="CH223" s="28"/>
      <c r="CI223" s="32"/>
      <c r="CJ223" s="20"/>
      <c r="CK223" s="18"/>
      <c r="CL223" s="19"/>
      <c r="CM223" s="28"/>
      <c r="CN223" s="32"/>
      <c r="CO223" s="20"/>
      <c r="CP223" s="18"/>
      <c r="CQ223" s="19"/>
      <c r="CR223" s="28"/>
      <c r="CS223" s="32"/>
      <c r="CT223" s="20"/>
      <c r="CU223" s="18"/>
      <c r="CV223" s="19"/>
      <c r="CW223" s="28"/>
      <c r="CX223" s="32"/>
      <c r="CY223" s="20"/>
      <c r="CZ223" s="18"/>
      <c r="DA223" s="19"/>
      <c r="DB223" s="28"/>
      <c r="DC223" s="32"/>
      <c r="DD223" s="20"/>
      <c r="DE223" s="18"/>
      <c r="DF223" s="19"/>
      <c r="DG223" s="28"/>
      <c r="DH223" s="32"/>
      <c r="DI223" s="20"/>
      <c r="DJ223" s="18"/>
      <c r="DK223" s="19"/>
      <c r="DL223" s="28"/>
      <c r="DM223" s="32"/>
      <c r="DN223" s="20"/>
      <c r="DO223" s="18"/>
      <c r="DP223" s="19"/>
      <c r="DQ223" s="28"/>
      <c r="DR223" s="32"/>
      <c r="DS223" s="20"/>
      <c r="DT223" s="18"/>
      <c r="DU223" s="19"/>
      <c r="DV223" s="28"/>
      <c r="DW223" s="32"/>
      <c r="DX223" s="20"/>
      <c r="DY223" s="18"/>
      <c r="DZ223" s="19"/>
      <c r="EA223" s="28"/>
      <c r="EB223" s="32"/>
      <c r="EC223" s="20"/>
      <c r="ED223" s="18"/>
      <c r="EE223" s="19"/>
      <c r="EF223" s="28"/>
      <c r="EG223" s="32"/>
      <c r="EH223" s="20"/>
      <c r="EI223" s="18"/>
      <c r="EJ223" s="19"/>
      <c r="EK223" s="28"/>
      <c r="EL223" s="32"/>
      <c r="EM223" s="20"/>
      <c r="EN223" s="18"/>
      <c r="EO223" s="19"/>
      <c r="EP223" s="28"/>
      <c r="EQ223" s="32"/>
      <c r="ER223" s="20"/>
      <c r="ES223" s="18"/>
      <c r="ET223" s="19"/>
      <c r="EU223" s="28"/>
      <c r="EV223" s="32"/>
      <c r="EW223" s="20"/>
      <c r="EX223" s="18"/>
      <c r="EY223" s="19"/>
      <c r="EZ223" s="28"/>
      <c r="FA223" s="32"/>
      <c r="FB223" s="20"/>
      <c r="FC223" s="18"/>
      <c r="FD223" s="19"/>
      <c r="FE223" s="28"/>
      <c r="FF223" s="32"/>
      <c r="FG223" s="20"/>
      <c r="FH223" s="18"/>
      <c r="FI223" s="19"/>
      <c r="FJ223" s="28"/>
      <c r="FK223" s="32"/>
      <c r="FL223" s="20"/>
      <c r="FM223" s="18"/>
      <c r="FN223" s="19"/>
      <c r="FO223" s="28"/>
      <c r="FP223" s="32"/>
      <c r="FQ223" s="20"/>
      <c r="FR223" s="18"/>
      <c r="FS223" s="19"/>
      <c r="FT223" s="28"/>
      <c r="FU223" s="32"/>
      <c r="FV223" s="20"/>
      <c r="FW223" s="18"/>
      <c r="FX223" s="19"/>
      <c r="FY223" s="28"/>
      <c r="FZ223" s="32"/>
      <c r="GA223" s="20"/>
      <c r="GB223" s="18"/>
      <c r="GC223" s="19"/>
      <c r="GD223" s="28"/>
      <c r="GE223" s="32"/>
      <c r="GF223" s="20"/>
      <c r="GG223" s="18"/>
      <c r="GH223" s="19"/>
      <c r="GI223" s="28"/>
      <c r="GJ223" s="32"/>
      <c r="GK223" s="20"/>
      <c r="GL223" s="18"/>
      <c r="GM223" s="19"/>
      <c r="GN223" s="28"/>
      <c r="GO223" s="32"/>
      <c r="GP223" s="20"/>
      <c r="GQ223" s="18"/>
      <c r="GR223" s="19"/>
      <c r="GS223" s="28"/>
      <c r="GT223" s="32"/>
      <c r="GU223" s="20"/>
      <c r="GV223" s="18"/>
      <c r="GW223" s="19"/>
      <c r="GX223" s="28"/>
      <c r="GY223" s="32"/>
      <c r="GZ223" s="20"/>
      <c r="HA223" s="18"/>
      <c r="HB223" s="19"/>
      <c r="HC223" s="28"/>
      <c r="HD223" s="32"/>
      <c r="HE223" s="20"/>
      <c r="HF223" s="18"/>
      <c r="HG223" s="19"/>
      <c r="HH223" s="28"/>
      <c r="HI223" s="32"/>
      <c r="HJ223" s="20"/>
      <c r="HK223" s="18"/>
      <c r="HL223" s="19"/>
      <c r="HM223" s="28"/>
      <c r="HN223" s="32"/>
      <c r="HO223" s="20"/>
      <c r="HP223" s="18"/>
      <c r="HQ223" s="19"/>
      <c r="HR223" s="28"/>
      <c r="HS223" s="32"/>
      <c r="HT223" s="20"/>
      <c r="HU223" s="18"/>
      <c r="HV223" s="19"/>
      <c r="HW223" s="28"/>
      <c r="HX223" s="32"/>
      <c r="HY223" s="20"/>
      <c r="HZ223" s="18"/>
      <c r="IA223" s="19"/>
      <c r="IB223" s="28"/>
      <c r="IC223" s="32"/>
      <c r="ID223" s="20"/>
      <c r="IE223" s="18"/>
      <c r="IF223" s="19"/>
      <c r="IG223" s="28"/>
      <c r="IH223" s="32"/>
      <c r="II223" s="20"/>
      <c r="IJ223" s="18"/>
      <c r="IK223" s="19"/>
      <c r="IL223" s="28"/>
      <c r="IM223" s="32"/>
      <c r="IN223" s="20"/>
      <c r="IO223" s="18"/>
      <c r="IP223" s="19"/>
      <c r="IQ223" s="28"/>
      <c r="IR223" s="32"/>
      <c r="IS223" s="20"/>
      <c r="IT223" s="18"/>
      <c r="IU223" s="19"/>
      <c r="IV223" s="28"/>
      <c r="IW223" s="32"/>
      <c r="IX223" s="20"/>
      <c r="IY223" s="18"/>
      <c r="IZ223" s="19"/>
      <c r="JA223" s="28"/>
      <c r="JB223" s="32"/>
      <c r="JC223" s="20"/>
      <c r="JD223" s="18"/>
      <c r="JE223" s="19"/>
      <c r="JF223" s="28"/>
      <c r="JG223" s="32"/>
      <c r="JH223" s="20"/>
      <c r="JI223" s="18"/>
      <c r="JJ223" s="19"/>
      <c r="JK223" s="28"/>
      <c r="JL223" s="32"/>
      <c r="JM223" s="20"/>
      <c r="JN223" s="18"/>
      <c r="JO223" s="19"/>
      <c r="JP223" s="28"/>
      <c r="JQ223" s="32"/>
      <c r="JR223" s="20"/>
      <c r="JS223" s="18"/>
      <c r="JT223" s="19"/>
      <c r="JU223" s="28"/>
      <c r="JV223" s="32"/>
      <c r="JW223" s="20"/>
      <c r="JX223" s="18"/>
      <c r="JY223" s="19"/>
      <c r="JZ223" s="28"/>
      <c r="KA223" s="32"/>
      <c r="KB223" s="20"/>
      <c r="KC223" s="18"/>
      <c r="KD223" s="19"/>
      <c r="KE223" s="28"/>
      <c r="KF223" s="32"/>
      <c r="KG223" s="20"/>
      <c r="KH223" s="18"/>
      <c r="KI223" s="19"/>
      <c r="KJ223" s="28"/>
      <c r="KK223" s="32"/>
      <c r="KL223" s="20"/>
      <c r="KM223" s="18"/>
      <c r="KN223" s="19"/>
      <c r="KO223" s="28"/>
      <c r="KP223" s="32"/>
      <c r="KQ223" s="20"/>
      <c r="KR223" s="18"/>
      <c r="KS223" s="19"/>
      <c r="KT223" s="28"/>
      <c r="KU223" s="32"/>
      <c r="KV223" s="20"/>
      <c r="KW223" s="18"/>
      <c r="KX223" s="19"/>
      <c r="KY223" s="28"/>
      <c r="KZ223" s="32"/>
      <c r="LA223" s="20"/>
      <c r="LB223" s="18"/>
      <c r="LC223" s="19"/>
      <c r="LD223" s="28"/>
      <c r="LE223" s="32"/>
      <c r="LF223" s="20"/>
      <c r="LG223" s="18"/>
      <c r="LH223" s="19"/>
      <c r="LI223" s="28"/>
      <c r="LJ223" s="32"/>
      <c r="LK223" s="20"/>
      <c r="LL223" s="18"/>
      <c r="LM223" s="19"/>
      <c r="LN223" s="28"/>
      <c r="LO223" s="32"/>
      <c r="LP223" s="20"/>
      <c r="LQ223" s="18"/>
      <c r="LR223" s="19"/>
      <c r="LS223" s="28"/>
      <c r="LT223" s="32"/>
      <c r="LU223" s="20"/>
      <c r="LV223" s="18"/>
      <c r="LW223" s="19"/>
      <c r="LX223" s="28"/>
      <c r="LY223" s="32"/>
      <c r="LZ223" s="20"/>
      <c r="MA223" s="18"/>
      <c r="MB223" s="19"/>
      <c r="MC223" s="28"/>
      <c r="MD223" s="32"/>
      <c r="ME223" s="20"/>
      <c r="MF223" s="18"/>
      <c r="MG223" s="19"/>
      <c r="MH223" s="28"/>
      <c r="MI223" s="32"/>
      <c r="MJ223" s="20"/>
      <c r="MK223" s="18"/>
      <c r="ML223" s="19"/>
      <c r="MM223" s="28"/>
      <c r="MN223" s="32"/>
      <c r="MO223" s="20"/>
      <c r="MP223" s="18"/>
      <c r="MQ223" s="19"/>
      <c r="MR223" s="28"/>
      <c r="MS223" s="32"/>
      <c r="MT223" s="20"/>
      <c r="MU223" s="18"/>
      <c r="MV223" s="19"/>
      <c r="MW223" s="28"/>
      <c r="MX223" s="32"/>
      <c r="MY223" s="20"/>
      <c r="MZ223" s="18"/>
      <c r="NA223" s="19"/>
      <c r="NB223" s="28"/>
      <c r="NC223" s="32"/>
      <c r="ND223" s="20"/>
      <c r="NE223" s="18"/>
      <c r="NF223" s="19"/>
      <c r="NG223" s="28"/>
      <c r="NH223" s="32"/>
      <c r="NI223" s="20"/>
      <c r="NJ223" s="18"/>
      <c r="NK223" s="19"/>
      <c r="NL223" s="28"/>
      <c r="NM223" s="32"/>
      <c r="NN223" s="20"/>
      <c r="NO223" s="18"/>
      <c r="NP223" s="19"/>
      <c r="NQ223" s="28"/>
      <c r="NR223" s="32"/>
      <c r="NS223" s="20"/>
      <c r="NT223" s="18"/>
      <c r="NU223" s="19"/>
      <c r="NV223" s="28"/>
      <c r="NW223" s="32"/>
      <c r="NX223" s="20"/>
      <c r="NY223" s="18"/>
      <c r="NZ223" s="19"/>
      <c r="OA223" s="28"/>
      <c r="OB223" s="32"/>
      <c r="OC223" s="20"/>
      <c r="OD223" s="18"/>
      <c r="OE223" s="19"/>
      <c r="OF223" s="28"/>
      <c r="OG223" s="32"/>
      <c r="OH223" s="20"/>
      <c r="OI223" s="18"/>
      <c r="OJ223" s="19"/>
      <c r="OK223" s="28"/>
      <c r="OL223" s="32"/>
      <c r="OM223" s="20"/>
      <c r="ON223" s="18"/>
      <c r="OO223" s="19"/>
      <c r="OP223" s="28"/>
      <c r="OQ223" s="32"/>
      <c r="OR223" s="20"/>
      <c r="OS223" s="18"/>
      <c r="OT223" s="19"/>
      <c r="OU223" s="28"/>
      <c r="OV223" s="32"/>
      <c r="OW223" s="20"/>
      <c r="OX223" s="18"/>
      <c r="OY223" s="19"/>
      <c r="OZ223" s="28"/>
      <c r="PA223" s="32"/>
      <c r="PB223" s="20"/>
      <c r="PC223" s="18"/>
      <c r="PD223" s="19"/>
      <c r="PE223" s="28"/>
      <c r="PF223" s="32"/>
      <c r="PG223" s="20"/>
      <c r="PH223" s="18"/>
      <c r="PI223" s="19"/>
      <c r="PJ223" s="28"/>
      <c r="PK223" s="32"/>
      <c r="PL223" s="20"/>
      <c r="PM223" s="18"/>
      <c r="PN223" s="19"/>
      <c r="PO223" s="28"/>
      <c r="PP223" s="32"/>
      <c r="PQ223" s="20"/>
      <c r="PR223" s="18"/>
      <c r="PS223" s="19"/>
      <c r="PT223" s="28"/>
      <c r="PU223" s="32"/>
      <c r="PV223" s="20"/>
      <c r="PW223" s="18"/>
      <c r="PX223" s="19"/>
      <c r="PY223" s="28"/>
      <c r="PZ223" s="32"/>
      <c r="QA223" s="20"/>
      <c r="QB223" s="18"/>
      <c r="QC223" s="19"/>
      <c r="QD223" s="28"/>
      <c r="QE223" s="32"/>
      <c r="QF223" s="20"/>
      <c r="QG223" s="18"/>
      <c r="QH223" s="19"/>
      <c r="QI223" s="28"/>
      <c r="QJ223" s="32"/>
      <c r="QK223" s="20"/>
      <c r="QL223" s="18"/>
      <c r="QM223" s="19"/>
      <c r="QN223" s="28"/>
      <c r="QO223" s="32"/>
      <c r="QP223" s="20"/>
      <c r="QQ223" s="18"/>
      <c r="QR223" s="19"/>
      <c r="QS223" s="28"/>
      <c r="QT223" s="32"/>
      <c r="QU223" s="20"/>
      <c r="QV223" s="18"/>
      <c r="QW223" s="19"/>
      <c r="QX223" s="28"/>
      <c r="QY223" s="32"/>
      <c r="QZ223" s="20"/>
      <c r="RA223" s="18"/>
      <c r="RB223" s="19"/>
      <c r="RC223" s="28"/>
      <c r="RD223" s="32"/>
      <c r="RE223" s="20"/>
      <c r="RF223" s="18"/>
      <c r="RG223" s="19"/>
      <c r="RH223" s="28"/>
      <c r="RI223" s="32"/>
      <c r="RJ223" s="20"/>
      <c r="RK223" s="18"/>
      <c r="RL223" s="19"/>
      <c r="RM223" s="28"/>
      <c r="RN223" s="32"/>
      <c r="RO223" s="20"/>
      <c r="RP223" s="18"/>
      <c r="RQ223" s="19"/>
      <c r="RR223" s="28"/>
      <c r="RS223" s="32"/>
      <c r="RT223" s="20"/>
      <c r="RU223" s="18"/>
      <c r="RV223" s="19"/>
      <c r="RW223" s="28"/>
      <c r="RX223" s="32"/>
      <c r="RY223" s="20"/>
      <c r="RZ223" s="18"/>
      <c r="SA223" s="19"/>
      <c r="SB223" s="28"/>
      <c r="SC223" s="32"/>
      <c r="SD223" s="20"/>
      <c r="SE223" s="18"/>
      <c r="SF223" s="19"/>
      <c r="SG223" s="28"/>
      <c r="SH223" s="32"/>
      <c r="SI223" s="20"/>
      <c r="SJ223" s="18"/>
      <c r="SK223" s="19"/>
      <c r="SL223" s="28"/>
      <c r="SM223" s="32"/>
      <c r="SN223" s="20"/>
      <c r="SO223" s="18"/>
      <c r="SP223" s="19"/>
      <c r="SQ223" s="28"/>
      <c r="SR223" s="32"/>
      <c r="SS223" s="20"/>
      <c r="ST223" s="18"/>
      <c r="SU223" s="19"/>
      <c r="SV223" s="28"/>
      <c r="SW223" s="32"/>
      <c r="SX223" s="20"/>
      <c r="SY223" s="18"/>
      <c r="SZ223" s="19"/>
      <c r="TA223" s="28"/>
      <c r="TB223" s="32"/>
      <c r="TC223" s="20"/>
      <c r="TD223" s="18"/>
      <c r="TE223" s="19"/>
      <c r="TF223" s="28"/>
      <c r="TG223" s="32"/>
      <c r="TH223" s="20"/>
      <c r="TI223" s="18"/>
      <c r="TJ223" s="19"/>
      <c r="TK223" s="28"/>
      <c r="TL223" s="32"/>
      <c r="TM223" s="20"/>
      <c r="TN223" s="18"/>
      <c r="TO223" s="19"/>
      <c r="TP223" s="28"/>
      <c r="TQ223" s="32"/>
      <c r="TR223" s="20"/>
      <c r="TS223" s="18"/>
      <c r="TT223" s="19"/>
      <c r="TU223" s="28"/>
      <c r="TV223" s="32"/>
      <c r="TW223" s="20"/>
      <c r="TX223" s="18"/>
      <c r="TY223" s="19"/>
      <c r="TZ223" s="28"/>
      <c r="UA223" s="32"/>
      <c r="UB223" s="20"/>
      <c r="UC223" s="18"/>
      <c r="UD223" s="19"/>
      <c r="UE223" s="28"/>
      <c r="UF223" s="32"/>
      <c r="UG223" s="20"/>
      <c r="UH223" s="18"/>
      <c r="UI223" s="19"/>
      <c r="UJ223" s="28"/>
      <c r="UK223" s="32"/>
      <c r="UL223" s="20"/>
      <c r="UM223" s="18"/>
      <c r="UN223" s="19"/>
      <c r="UO223" s="28"/>
      <c r="UP223" s="32"/>
      <c r="UQ223" s="20"/>
      <c r="UR223" s="18"/>
      <c r="US223" s="19"/>
      <c r="UT223" s="28"/>
      <c r="UU223" s="32"/>
      <c r="UV223" s="20"/>
      <c r="UW223" s="18"/>
      <c r="UX223" s="19"/>
      <c r="UY223" s="28"/>
      <c r="UZ223" s="32"/>
      <c r="VA223" s="20"/>
      <c r="VB223" s="18"/>
      <c r="VC223" s="19"/>
      <c r="VD223" s="28"/>
      <c r="VE223" s="32"/>
      <c r="VF223" s="20"/>
      <c r="VG223" s="18"/>
      <c r="VH223" s="19"/>
      <c r="VI223" s="28"/>
      <c r="VJ223" s="32"/>
      <c r="VK223" s="20"/>
      <c r="VL223" s="18"/>
      <c r="VM223" s="19"/>
      <c r="VN223" s="28"/>
      <c r="VO223" s="32"/>
      <c r="VP223" s="20"/>
      <c r="VQ223" s="18"/>
      <c r="VR223" s="19"/>
      <c r="VS223" s="28"/>
      <c r="VT223" s="32"/>
      <c r="VU223" s="20"/>
      <c r="VV223" s="18"/>
      <c r="VW223" s="19"/>
      <c r="VX223" s="28"/>
      <c r="VY223" s="32"/>
      <c r="VZ223" s="20"/>
      <c r="WA223" s="18"/>
      <c r="WB223" s="19"/>
      <c r="WC223" s="28"/>
      <c r="WD223" s="32"/>
      <c r="WE223" s="20"/>
      <c r="WF223" s="18"/>
      <c r="WG223" s="19"/>
      <c r="WH223" s="28"/>
      <c r="WI223" s="32"/>
      <c r="WJ223" s="20"/>
      <c r="WK223" s="18"/>
      <c r="WL223" s="19"/>
      <c r="WM223" s="28"/>
      <c r="WN223" s="32"/>
      <c r="WO223" s="20"/>
      <c r="WP223" s="18"/>
      <c r="WQ223" s="19"/>
      <c r="WR223" s="28"/>
      <c r="WS223" s="32"/>
      <c r="WT223" s="20"/>
      <c r="WU223" s="18"/>
      <c r="WV223" s="19"/>
      <c r="WW223" s="28"/>
      <c r="WX223" s="32"/>
      <c r="WY223" s="20"/>
      <c r="WZ223" s="18"/>
      <c r="XA223" s="19"/>
      <c r="XB223" s="28"/>
      <c r="XC223" s="32"/>
      <c r="XD223" s="20"/>
      <c r="XE223" s="18"/>
      <c r="XF223" s="19"/>
      <c r="XG223" s="28"/>
      <c r="XH223" s="32"/>
      <c r="XI223" s="20"/>
      <c r="XJ223" s="18"/>
      <c r="XK223" s="19"/>
      <c r="XL223" s="28"/>
      <c r="XM223" s="32"/>
      <c r="XN223" s="20"/>
      <c r="XO223" s="18"/>
      <c r="XP223" s="19"/>
      <c r="XQ223" s="28"/>
      <c r="XR223" s="32"/>
      <c r="XS223" s="20"/>
      <c r="XT223" s="18"/>
      <c r="XU223" s="19"/>
      <c r="XV223" s="28"/>
      <c r="XW223" s="32"/>
      <c r="XX223" s="20"/>
      <c r="XY223" s="18"/>
      <c r="XZ223" s="19"/>
      <c r="YA223" s="28"/>
      <c r="YB223" s="32"/>
      <c r="YC223" s="20"/>
      <c r="YD223" s="18"/>
      <c r="YE223" s="19"/>
      <c r="YF223" s="28"/>
      <c r="YG223" s="32"/>
      <c r="YH223" s="20"/>
      <c r="YI223" s="18"/>
      <c r="YJ223" s="19"/>
      <c r="YK223" s="28"/>
      <c r="YL223" s="32"/>
      <c r="YM223" s="20"/>
      <c r="YN223" s="18"/>
      <c r="YO223" s="19"/>
      <c r="YP223" s="28"/>
      <c r="YQ223" s="32"/>
      <c r="YR223" s="20"/>
      <c r="YS223" s="18"/>
      <c r="YT223" s="19"/>
      <c r="YU223" s="28"/>
      <c r="YV223" s="32"/>
      <c r="YW223" s="20"/>
      <c r="YX223" s="18"/>
      <c r="YY223" s="19"/>
      <c r="YZ223" s="28"/>
      <c r="ZA223" s="32"/>
      <c r="ZB223" s="20"/>
      <c r="ZC223" s="18"/>
      <c r="ZD223" s="19"/>
      <c r="ZE223" s="28"/>
      <c r="ZF223" s="32"/>
      <c r="ZG223" s="20"/>
      <c r="ZH223" s="18"/>
      <c r="ZI223" s="19"/>
      <c r="ZJ223" s="28"/>
      <c r="ZK223" s="32"/>
      <c r="ZL223" s="20"/>
      <c r="ZM223" s="18"/>
      <c r="ZN223" s="19"/>
      <c r="ZO223" s="28"/>
      <c r="ZP223" s="32"/>
      <c r="ZQ223" s="20"/>
      <c r="ZR223" s="18"/>
      <c r="ZS223" s="19"/>
      <c r="ZT223" s="28"/>
      <c r="ZU223" s="32"/>
      <c r="ZV223" s="20"/>
      <c r="ZW223" s="18"/>
      <c r="ZX223" s="19"/>
      <c r="ZY223" s="28"/>
      <c r="ZZ223" s="32"/>
      <c r="AAA223" s="20"/>
      <c r="AAB223" s="18"/>
      <c r="AAC223" s="19"/>
      <c r="AAD223" s="28"/>
      <c r="AAE223" s="32"/>
      <c r="AAF223" s="20"/>
      <c r="AAG223" s="18"/>
      <c r="AAH223" s="19"/>
      <c r="AAI223" s="28"/>
      <c r="AAJ223" s="32"/>
      <c r="AAK223" s="20"/>
      <c r="AAL223" s="18"/>
      <c r="AAM223" s="19"/>
      <c r="AAN223" s="28"/>
      <c r="AAO223" s="32"/>
      <c r="AAP223" s="20"/>
      <c r="AAQ223" s="18"/>
      <c r="AAR223" s="19"/>
      <c r="AAS223" s="28"/>
      <c r="AAT223" s="32"/>
      <c r="AAU223" s="20"/>
      <c r="AAV223" s="18"/>
      <c r="AAW223" s="19"/>
      <c r="AAX223" s="28"/>
      <c r="AAY223" s="32"/>
      <c r="AAZ223" s="20"/>
      <c r="ABA223" s="18"/>
      <c r="ABB223" s="19"/>
      <c r="ABC223" s="28"/>
      <c r="ABD223" s="32"/>
      <c r="ABE223" s="20"/>
      <c r="ABF223" s="18"/>
      <c r="ABG223" s="19"/>
      <c r="ABH223" s="28"/>
      <c r="ABI223" s="32"/>
      <c r="ABJ223" s="20"/>
      <c r="ABK223" s="18"/>
      <c r="ABL223" s="19"/>
      <c r="ABM223" s="28"/>
      <c r="ABN223" s="32"/>
      <c r="ABO223" s="20"/>
      <c r="ABP223" s="18"/>
      <c r="ABQ223" s="19"/>
      <c r="ABR223" s="28"/>
      <c r="ABS223" s="32"/>
      <c r="ABT223" s="20"/>
      <c r="ABU223" s="18"/>
      <c r="ABV223" s="19"/>
      <c r="ABW223" s="28"/>
      <c r="ABX223" s="32"/>
      <c r="ABY223" s="20"/>
      <c r="ABZ223" s="18"/>
      <c r="ACA223" s="19"/>
      <c r="ACB223" s="28"/>
      <c r="ACC223" s="32"/>
      <c r="ACD223" s="20"/>
      <c r="ACE223" s="18"/>
      <c r="ACF223" s="19"/>
      <c r="ACG223" s="28"/>
      <c r="ACH223" s="32"/>
      <c r="ACI223" s="20"/>
      <c r="ACJ223" s="18"/>
      <c r="ACK223" s="19"/>
      <c r="ACL223" s="28"/>
      <c r="ACM223" s="32"/>
      <c r="ACN223" s="20"/>
      <c r="ACO223" s="18"/>
      <c r="ACP223" s="19"/>
      <c r="ACQ223" s="28"/>
      <c r="ACR223" s="32"/>
      <c r="ACS223" s="20"/>
      <c r="ACT223" s="18"/>
      <c r="ACU223" s="19"/>
      <c r="ACV223" s="28"/>
      <c r="ACW223" s="32"/>
      <c r="ACX223" s="20"/>
      <c r="ACY223" s="18"/>
      <c r="ACZ223" s="19"/>
      <c r="ADA223" s="28"/>
      <c r="ADB223" s="32"/>
      <c r="ADC223" s="20"/>
      <c r="ADD223" s="18"/>
      <c r="ADE223" s="19"/>
      <c r="ADF223" s="28"/>
      <c r="ADG223" s="32"/>
      <c r="ADH223" s="20"/>
      <c r="ADI223" s="18"/>
      <c r="ADJ223" s="19"/>
      <c r="ADK223" s="28"/>
      <c r="ADL223" s="32"/>
      <c r="ADM223" s="20"/>
      <c r="ADN223" s="18"/>
      <c r="ADO223" s="19"/>
      <c r="ADP223" s="28"/>
      <c r="ADQ223" s="32"/>
      <c r="ADR223" s="20"/>
      <c r="ADS223" s="18"/>
      <c r="ADT223" s="19"/>
      <c r="ADU223" s="28"/>
      <c r="ADV223" s="32"/>
      <c r="ADW223" s="20"/>
      <c r="ADX223" s="18"/>
      <c r="ADY223" s="19"/>
      <c r="ADZ223" s="28"/>
      <c r="AEA223" s="32"/>
      <c r="AEB223" s="20"/>
      <c r="AEC223" s="18"/>
      <c r="AED223" s="19"/>
      <c r="AEE223" s="28"/>
      <c r="AEF223" s="32"/>
      <c r="AEG223" s="20"/>
      <c r="AEH223" s="18"/>
      <c r="AEI223" s="19"/>
      <c r="AEJ223" s="28"/>
      <c r="AEK223" s="32"/>
      <c r="AEL223" s="20"/>
      <c r="AEM223" s="18"/>
      <c r="AEN223" s="19"/>
      <c r="AEO223" s="28"/>
      <c r="AEP223" s="32"/>
      <c r="AEQ223" s="20"/>
      <c r="AER223" s="18"/>
      <c r="AES223" s="19"/>
      <c r="AET223" s="28"/>
      <c r="AEU223" s="32"/>
      <c r="AEV223" s="20"/>
      <c r="AEW223" s="18"/>
      <c r="AEX223" s="19"/>
      <c r="AEY223" s="28"/>
      <c r="AEZ223" s="32"/>
      <c r="AFA223" s="20"/>
      <c r="AFB223" s="18"/>
      <c r="AFC223" s="19"/>
      <c r="AFD223" s="28"/>
      <c r="AFE223" s="32"/>
      <c r="AFF223" s="20"/>
      <c r="AFG223" s="18"/>
      <c r="AFH223" s="19"/>
      <c r="AFI223" s="28"/>
      <c r="AFJ223" s="32"/>
      <c r="AFK223" s="20"/>
      <c r="AFL223" s="18"/>
      <c r="AFM223" s="19"/>
      <c r="AFN223" s="28"/>
      <c r="AFO223" s="32"/>
      <c r="AFP223" s="20"/>
      <c r="AFQ223" s="18"/>
      <c r="AFR223" s="19"/>
      <c r="AFS223" s="28"/>
      <c r="AFT223" s="32"/>
      <c r="AFU223" s="20"/>
      <c r="AFV223" s="18"/>
      <c r="AFW223" s="19"/>
      <c r="AFX223" s="28"/>
      <c r="AFY223" s="32"/>
      <c r="AFZ223" s="20"/>
      <c r="AGA223" s="18"/>
      <c r="AGB223" s="19"/>
      <c r="AGC223" s="28"/>
      <c r="AGD223" s="32"/>
      <c r="AGE223" s="20"/>
      <c r="AGF223" s="18"/>
      <c r="AGG223" s="19"/>
      <c r="AGH223" s="28"/>
      <c r="AGI223" s="32"/>
      <c r="AGJ223" s="20"/>
      <c r="AGK223" s="18"/>
      <c r="AGL223" s="19"/>
      <c r="AGM223" s="28"/>
      <c r="AGN223" s="32"/>
      <c r="AGO223" s="20"/>
      <c r="AGP223" s="18"/>
      <c r="AGQ223" s="19"/>
      <c r="AGR223" s="28"/>
      <c r="AGS223" s="32"/>
      <c r="AGT223" s="20"/>
      <c r="AGU223" s="18"/>
      <c r="AGV223" s="19"/>
      <c r="AGW223" s="28"/>
      <c r="AGX223" s="32"/>
      <c r="AGY223" s="20"/>
      <c r="AGZ223" s="18"/>
      <c r="AHA223" s="19"/>
      <c r="AHB223" s="28"/>
      <c r="AHC223" s="32"/>
      <c r="AHD223" s="20"/>
      <c r="AHE223" s="18"/>
      <c r="AHF223" s="19"/>
      <c r="AHG223" s="28"/>
      <c r="AHH223" s="32"/>
      <c r="AHI223" s="20"/>
      <c r="AHJ223" s="18"/>
      <c r="AHK223" s="19"/>
      <c r="AHL223" s="28"/>
      <c r="AHM223" s="32"/>
      <c r="AHN223" s="20"/>
      <c r="AHO223" s="18"/>
      <c r="AHP223" s="19"/>
      <c r="AHQ223" s="28"/>
      <c r="AHR223" s="32"/>
      <c r="AHS223" s="20"/>
      <c r="AHT223" s="18"/>
      <c r="AHU223" s="19"/>
      <c r="AHV223" s="28"/>
      <c r="AHW223" s="32"/>
      <c r="AHX223" s="20"/>
      <c r="AHY223" s="18"/>
      <c r="AHZ223" s="19"/>
      <c r="AIA223" s="28"/>
      <c r="AIB223" s="32"/>
      <c r="AIC223" s="20"/>
      <c r="AID223" s="18"/>
      <c r="AIE223" s="19"/>
      <c r="AIF223" s="28"/>
      <c r="AIG223" s="32"/>
      <c r="AIH223" s="20"/>
      <c r="AII223" s="18"/>
      <c r="AIJ223" s="19"/>
      <c r="AIK223" s="28"/>
      <c r="AIL223" s="32"/>
      <c r="AIM223" s="20"/>
      <c r="AIN223" s="18"/>
      <c r="AIO223" s="19"/>
      <c r="AIP223" s="28"/>
      <c r="AIQ223" s="32"/>
      <c r="AIR223" s="20"/>
      <c r="AIS223" s="18"/>
      <c r="AIT223" s="19"/>
      <c r="AIU223" s="28"/>
      <c r="AIV223" s="32"/>
      <c r="AIW223" s="20"/>
      <c r="AIX223" s="18"/>
      <c r="AIY223" s="19"/>
      <c r="AIZ223" s="28"/>
      <c r="AJA223" s="32"/>
      <c r="AJB223" s="20"/>
      <c r="AJC223" s="18"/>
      <c r="AJD223" s="19"/>
      <c r="AJE223" s="28"/>
      <c r="AJF223" s="32"/>
      <c r="AJG223" s="20"/>
      <c r="AJH223" s="18"/>
      <c r="AJI223" s="19"/>
      <c r="AJJ223" s="28"/>
      <c r="AJK223" s="32"/>
      <c r="AJL223" s="20"/>
      <c r="AJM223" s="18"/>
      <c r="AJN223" s="19"/>
      <c r="AJO223" s="28"/>
      <c r="AJP223" s="32"/>
      <c r="AJQ223" s="20"/>
      <c r="AJR223" s="18"/>
      <c r="AJS223" s="19"/>
      <c r="AJT223" s="28"/>
      <c r="AJU223" s="32"/>
      <c r="AJV223" s="20"/>
      <c r="AJW223" s="18"/>
      <c r="AJX223" s="19"/>
      <c r="AJY223" s="28"/>
      <c r="AJZ223" s="32"/>
      <c r="AKA223" s="20"/>
      <c r="AKB223" s="18"/>
      <c r="AKC223" s="19"/>
      <c r="AKD223" s="28"/>
      <c r="AKE223" s="32"/>
      <c r="AKF223" s="20"/>
      <c r="AKG223" s="18"/>
      <c r="AKH223" s="19"/>
      <c r="AKI223" s="28"/>
      <c r="AKJ223" s="32"/>
      <c r="AKK223" s="20"/>
      <c r="AKL223" s="18"/>
      <c r="AKM223" s="19"/>
      <c r="AKN223" s="28"/>
      <c r="AKO223" s="32"/>
      <c r="AKP223" s="20"/>
      <c r="AKQ223" s="18"/>
      <c r="AKR223" s="19"/>
      <c r="AKS223" s="28"/>
      <c r="AKT223" s="32"/>
      <c r="AKU223" s="20"/>
      <c r="AKV223" s="18"/>
      <c r="AKW223" s="19"/>
      <c r="AKX223" s="28"/>
      <c r="AKY223" s="32"/>
      <c r="AKZ223" s="20"/>
      <c r="ALA223" s="18"/>
      <c r="ALB223" s="19"/>
      <c r="ALC223" s="28"/>
      <c r="ALD223" s="32"/>
      <c r="ALE223" s="20"/>
      <c r="ALF223" s="18"/>
      <c r="ALG223" s="19"/>
      <c r="ALH223" s="28"/>
      <c r="ALI223" s="32"/>
      <c r="ALJ223" s="20"/>
      <c r="ALK223" s="18"/>
      <c r="ALL223" s="19"/>
      <c r="ALM223" s="28"/>
      <c r="ALN223" s="32"/>
      <c r="ALO223" s="20"/>
      <c r="ALP223" s="18"/>
      <c r="ALQ223" s="19"/>
      <c r="ALR223" s="28"/>
      <c r="ALS223" s="32"/>
      <c r="ALT223" s="20"/>
      <c r="ALU223" s="18"/>
      <c r="ALV223" s="19"/>
      <c r="ALW223" s="28"/>
      <c r="ALX223" s="32"/>
      <c r="ALY223" s="20"/>
      <c r="ALZ223" s="18"/>
      <c r="AMA223" s="19"/>
      <c r="AMB223" s="28"/>
      <c r="AMC223" s="32"/>
      <c r="AMD223" s="20"/>
      <c r="AME223" s="18"/>
      <c r="AMF223" s="19"/>
      <c r="AMG223" s="28"/>
      <c r="AMH223" s="32"/>
      <c r="AMI223" s="20"/>
      <c r="AMJ223" s="18"/>
      <c r="AMK223" s="19"/>
      <c r="AML223" s="28"/>
      <c r="AMM223" s="32"/>
      <c r="AMN223" s="20"/>
      <c r="AMO223" s="18"/>
      <c r="AMP223" s="19"/>
      <c r="AMQ223" s="28"/>
      <c r="AMR223" s="32"/>
      <c r="AMS223" s="20"/>
      <c r="AMT223" s="18"/>
      <c r="AMU223" s="19"/>
      <c r="AMV223" s="28"/>
      <c r="AMW223" s="32"/>
      <c r="AMX223" s="20"/>
      <c r="AMY223" s="18"/>
      <c r="AMZ223" s="19"/>
      <c r="ANA223" s="28"/>
      <c r="ANB223" s="32"/>
      <c r="ANC223" s="20"/>
      <c r="AND223" s="18"/>
      <c r="ANE223" s="19"/>
      <c r="ANF223" s="28"/>
      <c r="ANG223" s="32"/>
      <c r="ANH223" s="20"/>
      <c r="ANI223" s="18"/>
      <c r="ANJ223" s="19"/>
      <c r="ANK223" s="28"/>
      <c r="ANL223" s="32"/>
      <c r="ANM223" s="20"/>
      <c r="ANN223" s="18"/>
      <c r="ANO223" s="19"/>
      <c r="ANP223" s="28"/>
      <c r="ANQ223" s="32"/>
      <c r="ANR223" s="20"/>
      <c r="ANS223" s="18"/>
      <c r="ANT223" s="19"/>
      <c r="ANU223" s="28"/>
      <c r="ANV223" s="32"/>
      <c r="ANW223" s="20"/>
      <c r="ANX223" s="18"/>
      <c r="ANY223" s="19"/>
      <c r="ANZ223" s="28"/>
      <c r="AOA223" s="32"/>
      <c r="AOB223" s="20"/>
      <c r="AOC223" s="18"/>
      <c r="AOD223" s="19"/>
      <c r="AOE223" s="28"/>
      <c r="AOF223" s="32"/>
      <c r="AOG223" s="20"/>
      <c r="AOH223" s="18"/>
      <c r="AOI223" s="19"/>
      <c r="AOJ223" s="28"/>
      <c r="AOK223" s="32"/>
      <c r="AOL223" s="20"/>
      <c r="AOM223" s="18"/>
      <c r="AON223" s="19"/>
      <c r="AOO223" s="28"/>
      <c r="AOP223" s="32"/>
      <c r="AOQ223" s="20"/>
      <c r="AOR223" s="18"/>
      <c r="AOS223" s="19"/>
      <c r="AOT223" s="28"/>
      <c r="AOU223" s="32"/>
      <c r="AOV223" s="20"/>
      <c r="AOW223" s="18"/>
      <c r="AOX223" s="19"/>
      <c r="AOY223" s="28"/>
      <c r="AOZ223" s="32"/>
      <c r="APA223" s="20"/>
      <c r="APB223" s="18"/>
      <c r="APC223" s="19"/>
      <c r="APD223" s="28"/>
      <c r="APE223" s="32"/>
      <c r="APF223" s="20"/>
      <c r="APG223" s="18"/>
      <c r="APH223" s="19"/>
      <c r="API223" s="28"/>
      <c r="APJ223" s="32"/>
      <c r="APK223" s="20"/>
      <c r="APL223" s="18"/>
      <c r="APM223" s="19"/>
      <c r="APN223" s="28"/>
      <c r="APO223" s="32"/>
      <c r="APP223" s="20"/>
      <c r="APQ223" s="18"/>
      <c r="APR223" s="19"/>
      <c r="APS223" s="28"/>
      <c r="APT223" s="32"/>
      <c r="APU223" s="20"/>
      <c r="APV223" s="18"/>
      <c r="APW223" s="19"/>
      <c r="APX223" s="28"/>
      <c r="APY223" s="32"/>
      <c r="APZ223" s="20"/>
      <c r="AQA223" s="18"/>
      <c r="AQB223" s="19"/>
      <c r="AQC223" s="28"/>
      <c r="AQD223" s="32"/>
      <c r="AQE223" s="20"/>
      <c r="AQF223" s="18"/>
      <c r="AQG223" s="19"/>
      <c r="AQH223" s="28"/>
      <c r="AQI223" s="32"/>
      <c r="AQJ223" s="20"/>
      <c r="AQK223" s="18"/>
      <c r="AQL223" s="19"/>
      <c r="AQM223" s="28"/>
      <c r="AQN223" s="32"/>
      <c r="AQO223" s="20"/>
      <c r="AQP223" s="18"/>
      <c r="AQQ223" s="19"/>
      <c r="AQR223" s="28"/>
      <c r="AQS223" s="32"/>
      <c r="AQT223" s="20"/>
      <c r="AQU223" s="18"/>
      <c r="AQV223" s="19"/>
      <c r="AQW223" s="28"/>
      <c r="AQX223" s="32"/>
      <c r="AQY223" s="20"/>
      <c r="AQZ223" s="18"/>
      <c r="ARA223" s="19"/>
      <c r="ARB223" s="28"/>
      <c r="ARC223" s="32"/>
      <c r="ARD223" s="20"/>
      <c r="ARE223" s="18"/>
      <c r="ARF223" s="19"/>
      <c r="ARG223" s="28"/>
      <c r="ARH223" s="32"/>
      <c r="ARI223" s="20"/>
      <c r="ARJ223" s="18"/>
      <c r="ARK223" s="19"/>
      <c r="ARL223" s="28"/>
      <c r="ARM223" s="32"/>
      <c r="ARN223" s="20"/>
      <c r="ARO223" s="18"/>
      <c r="ARP223" s="19"/>
      <c r="ARQ223" s="28"/>
      <c r="ARR223" s="32"/>
      <c r="ARS223" s="20"/>
      <c r="ART223" s="18"/>
      <c r="ARU223" s="19"/>
      <c r="ARV223" s="28"/>
      <c r="ARW223" s="32"/>
      <c r="ARX223" s="20"/>
      <c r="ARY223" s="18"/>
      <c r="ARZ223" s="19"/>
      <c r="ASA223" s="28"/>
      <c r="ASB223" s="32"/>
      <c r="ASC223" s="20"/>
      <c r="ASD223" s="18"/>
      <c r="ASE223" s="19"/>
      <c r="ASF223" s="28"/>
      <c r="ASG223" s="32"/>
      <c r="ASH223" s="20"/>
      <c r="ASI223" s="18"/>
      <c r="ASJ223" s="19"/>
      <c r="ASK223" s="28"/>
      <c r="ASL223" s="32"/>
      <c r="ASM223" s="20"/>
      <c r="ASN223" s="18"/>
      <c r="ASO223" s="19"/>
      <c r="ASP223" s="28"/>
      <c r="ASQ223" s="32"/>
      <c r="ASR223" s="20"/>
      <c r="ASS223" s="18"/>
      <c r="AST223" s="19"/>
      <c r="ASU223" s="28"/>
      <c r="ASV223" s="32"/>
      <c r="ASW223" s="20"/>
      <c r="ASX223" s="18"/>
      <c r="ASY223" s="19"/>
      <c r="ASZ223" s="28"/>
      <c r="ATA223" s="32"/>
      <c r="ATB223" s="20"/>
      <c r="ATC223" s="18"/>
      <c r="ATD223" s="19"/>
      <c r="ATE223" s="28"/>
      <c r="ATF223" s="32"/>
      <c r="ATG223" s="20"/>
      <c r="ATH223" s="18"/>
      <c r="ATI223" s="19"/>
      <c r="ATJ223" s="28"/>
      <c r="ATK223" s="32"/>
      <c r="ATL223" s="20"/>
      <c r="ATM223" s="18"/>
      <c r="ATN223" s="19"/>
      <c r="ATO223" s="28"/>
      <c r="ATP223" s="32"/>
      <c r="ATQ223" s="20"/>
      <c r="ATR223" s="18"/>
      <c r="ATS223" s="19"/>
      <c r="ATT223" s="28"/>
      <c r="ATU223" s="32"/>
      <c r="ATV223" s="20"/>
      <c r="ATW223" s="18"/>
      <c r="ATX223" s="19"/>
      <c r="ATY223" s="28"/>
      <c r="ATZ223" s="32"/>
      <c r="AUA223" s="20"/>
      <c r="AUB223" s="18"/>
      <c r="AUC223" s="19"/>
      <c r="AUD223" s="28"/>
      <c r="AUE223" s="32"/>
      <c r="AUF223" s="20"/>
      <c r="AUG223" s="18"/>
      <c r="AUH223" s="19"/>
      <c r="AUI223" s="28"/>
      <c r="AUJ223" s="32"/>
      <c r="AUK223" s="20"/>
      <c r="AUL223" s="18"/>
      <c r="AUM223" s="19"/>
      <c r="AUN223" s="28"/>
      <c r="AUO223" s="32"/>
      <c r="AUP223" s="20"/>
      <c r="AUQ223" s="18"/>
      <c r="AUR223" s="19"/>
      <c r="AUS223" s="28"/>
      <c r="AUT223" s="32"/>
      <c r="AUU223" s="20"/>
      <c r="AUV223" s="18"/>
      <c r="AUW223" s="19"/>
      <c r="AUX223" s="28"/>
      <c r="AUY223" s="32"/>
      <c r="AUZ223" s="20"/>
      <c r="AVA223" s="18"/>
      <c r="AVB223" s="19"/>
      <c r="AVC223" s="28"/>
      <c r="AVD223" s="32"/>
      <c r="AVE223" s="20"/>
      <c r="AVF223" s="18"/>
      <c r="AVG223" s="19"/>
      <c r="AVH223" s="28"/>
      <c r="AVI223" s="32"/>
      <c r="AVJ223" s="20"/>
      <c r="AVK223" s="18"/>
      <c r="AVL223" s="19"/>
      <c r="AVM223" s="28"/>
      <c r="AVN223" s="32"/>
      <c r="AVO223" s="20"/>
      <c r="AVP223" s="18"/>
      <c r="AVQ223" s="19"/>
      <c r="AVR223" s="28"/>
      <c r="AVS223" s="32"/>
      <c r="AVT223" s="20"/>
      <c r="AVU223" s="18"/>
      <c r="AVV223" s="19"/>
      <c r="AVW223" s="28"/>
      <c r="AVX223" s="32"/>
      <c r="AVY223" s="20"/>
      <c r="AVZ223" s="18"/>
      <c r="AWA223" s="19"/>
      <c r="AWB223" s="28"/>
      <c r="AWC223" s="32"/>
      <c r="AWD223" s="20"/>
      <c r="AWE223" s="18"/>
      <c r="AWF223" s="19"/>
      <c r="AWG223" s="28"/>
      <c r="AWH223" s="32"/>
      <c r="AWI223" s="20"/>
      <c r="AWJ223" s="18"/>
      <c r="AWK223" s="19"/>
      <c r="AWL223" s="28"/>
      <c r="AWM223" s="32"/>
      <c r="AWN223" s="20"/>
      <c r="AWO223" s="18"/>
      <c r="AWP223" s="19"/>
      <c r="AWQ223" s="28"/>
      <c r="AWR223" s="32"/>
      <c r="AWS223" s="20"/>
      <c r="AWT223" s="18"/>
      <c r="AWU223" s="19"/>
      <c r="AWV223" s="28"/>
      <c r="AWW223" s="32"/>
      <c r="AWX223" s="20"/>
      <c r="AWY223" s="18"/>
      <c r="AWZ223" s="19"/>
      <c r="AXA223" s="28"/>
      <c r="AXB223" s="32"/>
      <c r="AXC223" s="20"/>
      <c r="AXD223" s="18"/>
      <c r="AXE223" s="19"/>
      <c r="AXF223" s="28"/>
      <c r="AXG223" s="32"/>
      <c r="AXH223" s="20"/>
      <c r="AXI223" s="18"/>
      <c r="AXJ223" s="19"/>
      <c r="AXK223" s="28"/>
      <c r="AXL223" s="32"/>
      <c r="AXM223" s="20"/>
      <c r="AXN223" s="18"/>
      <c r="AXO223" s="19"/>
      <c r="AXP223" s="28"/>
      <c r="AXQ223" s="32"/>
      <c r="AXR223" s="20"/>
      <c r="AXS223" s="18"/>
      <c r="AXT223" s="19"/>
      <c r="AXU223" s="28"/>
      <c r="AXV223" s="32"/>
      <c r="AXW223" s="20"/>
      <c r="AXX223" s="18"/>
      <c r="AXY223" s="19"/>
      <c r="AXZ223" s="28"/>
      <c r="AYA223" s="32"/>
      <c r="AYB223" s="20"/>
      <c r="AYC223" s="18"/>
      <c r="AYD223" s="19"/>
      <c r="AYE223" s="28"/>
      <c r="AYF223" s="32"/>
      <c r="AYG223" s="20"/>
      <c r="AYH223" s="18"/>
      <c r="AYI223" s="19"/>
      <c r="AYJ223" s="28"/>
      <c r="AYK223" s="32"/>
      <c r="AYL223" s="20"/>
      <c r="AYM223" s="18"/>
      <c r="AYN223" s="19"/>
      <c r="AYO223" s="28"/>
      <c r="AYP223" s="32"/>
      <c r="AYQ223" s="20"/>
      <c r="AYR223" s="18"/>
      <c r="AYS223" s="19"/>
      <c r="AYT223" s="28"/>
      <c r="AYU223" s="32"/>
      <c r="AYV223" s="20"/>
      <c r="AYW223" s="18"/>
      <c r="AYX223" s="19"/>
      <c r="AYY223" s="28"/>
      <c r="AYZ223" s="32"/>
      <c r="AZA223" s="20"/>
      <c r="AZB223" s="18"/>
      <c r="AZC223" s="19"/>
      <c r="AZD223" s="28"/>
      <c r="AZE223" s="32"/>
      <c r="AZF223" s="20"/>
      <c r="AZG223" s="18"/>
      <c r="AZH223" s="19"/>
      <c r="AZI223" s="28"/>
      <c r="AZJ223" s="32"/>
      <c r="AZK223" s="20"/>
      <c r="AZL223" s="18"/>
      <c r="AZM223" s="19"/>
      <c r="AZN223" s="28"/>
      <c r="AZO223" s="32"/>
      <c r="AZP223" s="20"/>
      <c r="AZQ223" s="18"/>
      <c r="AZR223" s="19"/>
      <c r="AZS223" s="28"/>
      <c r="AZT223" s="32"/>
      <c r="AZU223" s="20"/>
      <c r="AZV223" s="18"/>
      <c r="AZW223" s="19"/>
      <c r="AZX223" s="28"/>
      <c r="AZY223" s="32"/>
      <c r="AZZ223" s="20"/>
      <c r="BAA223" s="18"/>
      <c r="BAB223" s="19"/>
      <c r="BAC223" s="28"/>
      <c r="BAD223" s="32"/>
      <c r="BAE223" s="20"/>
      <c r="BAF223" s="18"/>
      <c r="BAG223" s="19"/>
      <c r="BAH223" s="28"/>
      <c r="BAI223" s="32"/>
      <c r="BAJ223" s="20"/>
      <c r="BAK223" s="18"/>
      <c r="BAL223" s="19"/>
      <c r="BAM223" s="28"/>
      <c r="BAN223" s="32"/>
      <c r="BAO223" s="20"/>
      <c r="BAP223" s="18"/>
      <c r="BAQ223" s="19"/>
      <c r="BAR223" s="28"/>
      <c r="BAS223" s="32"/>
      <c r="BAT223" s="20"/>
      <c r="BAU223" s="18"/>
      <c r="BAV223" s="19"/>
      <c r="BAW223" s="28"/>
      <c r="BAX223" s="32"/>
      <c r="BAY223" s="20"/>
      <c r="BAZ223" s="18"/>
      <c r="BBA223" s="19"/>
      <c r="BBB223" s="28"/>
      <c r="BBC223" s="32"/>
      <c r="BBD223" s="20"/>
      <c r="BBE223" s="18"/>
      <c r="BBF223" s="19"/>
      <c r="BBG223" s="28"/>
      <c r="BBH223" s="32"/>
      <c r="BBI223" s="20"/>
      <c r="BBJ223" s="18"/>
      <c r="BBK223" s="19"/>
      <c r="BBL223" s="28"/>
      <c r="BBM223" s="32"/>
      <c r="BBN223" s="20"/>
      <c r="BBO223" s="18"/>
      <c r="BBP223" s="19"/>
      <c r="BBQ223" s="28"/>
      <c r="BBR223" s="32"/>
      <c r="BBS223" s="20"/>
      <c r="BBT223" s="18"/>
      <c r="BBU223" s="19"/>
      <c r="BBV223" s="28"/>
      <c r="BBW223" s="32"/>
      <c r="BBX223" s="20"/>
      <c r="BBY223" s="18"/>
      <c r="BBZ223" s="19"/>
      <c r="BCA223" s="28"/>
      <c r="BCB223" s="32"/>
      <c r="BCC223" s="20"/>
      <c r="BCD223" s="18"/>
      <c r="BCE223" s="19"/>
      <c r="BCF223" s="28"/>
      <c r="BCG223" s="32"/>
      <c r="BCH223" s="20"/>
      <c r="BCI223" s="18"/>
      <c r="BCJ223" s="19"/>
      <c r="BCK223" s="28"/>
      <c r="BCL223" s="32"/>
      <c r="BCM223" s="20"/>
      <c r="BCN223" s="18"/>
      <c r="BCO223" s="19"/>
      <c r="BCP223" s="28"/>
      <c r="BCQ223" s="32"/>
      <c r="BCR223" s="20"/>
      <c r="BCS223" s="18"/>
      <c r="BCT223" s="19"/>
      <c r="BCU223" s="28"/>
      <c r="BCV223" s="32"/>
      <c r="BCW223" s="20"/>
      <c r="BCX223" s="18"/>
      <c r="BCY223" s="19"/>
      <c r="BCZ223" s="28"/>
      <c r="BDA223" s="32"/>
      <c r="BDB223" s="20"/>
      <c r="BDC223" s="18"/>
      <c r="BDD223" s="19"/>
      <c r="BDE223" s="28"/>
      <c r="BDF223" s="32"/>
      <c r="BDG223" s="20"/>
      <c r="BDH223" s="18"/>
      <c r="BDI223" s="19"/>
      <c r="BDJ223" s="28"/>
      <c r="BDK223" s="32"/>
      <c r="BDL223" s="20"/>
      <c r="BDM223" s="18"/>
      <c r="BDN223" s="19"/>
      <c r="BDO223" s="28"/>
      <c r="BDP223" s="32"/>
      <c r="BDQ223" s="20"/>
      <c r="BDR223" s="18"/>
      <c r="BDS223" s="19"/>
      <c r="BDT223" s="28"/>
      <c r="BDU223" s="32"/>
      <c r="BDV223" s="20"/>
      <c r="BDW223" s="18"/>
      <c r="BDX223" s="19"/>
      <c r="BDY223" s="28"/>
      <c r="BDZ223" s="32"/>
      <c r="BEA223" s="20"/>
      <c r="BEB223" s="18"/>
      <c r="BEC223" s="19"/>
      <c r="BED223" s="28"/>
      <c r="BEE223" s="32"/>
      <c r="BEF223" s="20"/>
      <c r="BEG223" s="18"/>
      <c r="BEH223" s="19"/>
      <c r="BEI223" s="28"/>
      <c r="BEJ223" s="32"/>
      <c r="BEK223" s="20"/>
      <c r="BEL223" s="18"/>
      <c r="BEM223" s="19"/>
      <c r="BEN223" s="28"/>
      <c r="BEO223" s="32"/>
      <c r="BEP223" s="20"/>
      <c r="BEQ223" s="18"/>
      <c r="BER223" s="19"/>
      <c r="BES223" s="28"/>
      <c r="BET223" s="32"/>
      <c r="BEU223" s="20"/>
      <c r="BEV223" s="18"/>
      <c r="BEW223" s="19"/>
      <c r="BEX223" s="28"/>
      <c r="BEY223" s="32"/>
      <c r="BEZ223" s="20"/>
      <c r="BFA223" s="18"/>
      <c r="BFB223" s="19"/>
      <c r="BFC223" s="28"/>
      <c r="BFD223" s="32"/>
      <c r="BFE223" s="20"/>
      <c r="BFF223" s="18"/>
      <c r="BFG223" s="19"/>
      <c r="BFH223" s="28"/>
      <c r="BFI223" s="32"/>
      <c r="BFJ223" s="20"/>
      <c r="BFK223" s="18"/>
      <c r="BFL223" s="19"/>
      <c r="BFM223" s="28"/>
      <c r="BFN223" s="32"/>
      <c r="BFO223" s="20"/>
      <c r="BFP223" s="18"/>
      <c r="BFQ223" s="19"/>
      <c r="BFR223" s="28"/>
      <c r="BFS223" s="32"/>
      <c r="BFT223" s="20"/>
      <c r="BFU223" s="18"/>
      <c r="BFV223" s="19"/>
      <c r="BFW223" s="28"/>
      <c r="BFX223" s="32"/>
      <c r="BFY223" s="20"/>
      <c r="BFZ223" s="18"/>
      <c r="BGA223" s="19"/>
      <c r="BGB223" s="28"/>
      <c r="BGC223" s="32"/>
      <c r="BGD223" s="20"/>
      <c r="BGE223" s="18"/>
      <c r="BGF223" s="19"/>
      <c r="BGG223" s="28"/>
      <c r="BGH223" s="32"/>
      <c r="BGI223" s="20"/>
      <c r="BGJ223" s="18"/>
      <c r="BGK223" s="19"/>
      <c r="BGL223" s="28"/>
      <c r="BGM223" s="32"/>
      <c r="BGN223" s="20"/>
      <c r="BGO223" s="18"/>
      <c r="BGP223" s="19"/>
      <c r="BGQ223" s="28"/>
      <c r="BGR223" s="32"/>
      <c r="BGS223" s="20"/>
      <c r="BGT223" s="18"/>
      <c r="BGU223" s="19"/>
      <c r="BGV223" s="28"/>
      <c r="BGW223" s="32"/>
      <c r="BGX223" s="20"/>
      <c r="BGY223" s="18"/>
      <c r="BGZ223" s="19"/>
      <c r="BHA223" s="28"/>
      <c r="BHB223" s="32"/>
      <c r="BHC223" s="20"/>
      <c r="BHD223" s="18"/>
      <c r="BHE223" s="19"/>
      <c r="BHF223" s="28"/>
      <c r="BHG223" s="32"/>
      <c r="BHH223" s="20"/>
      <c r="BHI223" s="18"/>
      <c r="BHJ223" s="19"/>
      <c r="BHK223" s="28"/>
      <c r="BHL223" s="32"/>
      <c r="BHM223" s="20"/>
      <c r="BHN223" s="18"/>
      <c r="BHO223" s="19"/>
      <c r="BHP223" s="28"/>
      <c r="BHQ223" s="32"/>
      <c r="BHR223" s="20"/>
      <c r="BHS223" s="18"/>
      <c r="BHT223" s="19"/>
      <c r="BHU223" s="28"/>
      <c r="BHV223" s="32"/>
      <c r="BHW223" s="20"/>
      <c r="BHX223" s="18"/>
      <c r="BHY223" s="19"/>
      <c r="BHZ223" s="28"/>
      <c r="BIA223" s="32"/>
      <c r="BIB223" s="20"/>
      <c r="BIC223" s="18"/>
      <c r="BID223" s="19"/>
      <c r="BIE223" s="28"/>
      <c r="BIF223" s="32"/>
      <c r="BIG223" s="20"/>
      <c r="BIH223" s="18"/>
      <c r="BII223" s="19"/>
      <c r="BIJ223" s="28"/>
      <c r="BIK223" s="32"/>
      <c r="BIL223" s="20"/>
      <c r="BIM223" s="18"/>
      <c r="BIN223" s="19"/>
      <c r="BIO223" s="28"/>
      <c r="BIP223" s="32"/>
      <c r="BIQ223" s="20"/>
      <c r="BIR223" s="18"/>
      <c r="BIS223" s="19"/>
      <c r="BIT223" s="28"/>
      <c r="BIU223" s="32"/>
      <c r="BIV223" s="20"/>
      <c r="BIW223" s="18"/>
      <c r="BIX223" s="19"/>
      <c r="BIY223" s="28"/>
      <c r="BIZ223" s="32"/>
      <c r="BJA223" s="20"/>
      <c r="BJB223" s="18"/>
      <c r="BJC223" s="19"/>
      <c r="BJD223" s="28"/>
      <c r="BJE223" s="32"/>
      <c r="BJF223" s="20"/>
      <c r="BJG223" s="18"/>
      <c r="BJH223" s="19"/>
      <c r="BJI223" s="28"/>
      <c r="BJJ223" s="32"/>
      <c r="BJK223" s="20"/>
      <c r="BJL223" s="18"/>
      <c r="BJM223" s="19"/>
      <c r="BJN223" s="28"/>
      <c r="BJO223" s="32"/>
      <c r="BJP223" s="20"/>
      <c r="BJQ223" s="18"/>
      <c r="BJR223" s="19"/>
      <c r="BJS223" s="28"/>
      <c r="BJT223" s="32"/>
      <c r="BJU223" s="20"/>
      <c r="BJV223" s="18"/>
      <c r="BJW223" s="19"/>
      <c r="BJX223" s="28"/>
      <c r="BJY223" s="32"/>
      <c r="BJZ223" s="20"/>
      <c r="BKA223" s="18"/>
      <c r="BKB223" s="19"/>
      <c r="BKC223" s="28"/>
      <c r="BKD223" s="32"/>
      <c r="BKE223" s="20"/>
      <c r="BKF223" s="18"/>
      <c r="BKG223" s="19"/>
      <c r="BKH223" s="28"/>
      <c r="BKI223" s="32"/>
      <c r="BKJ223" s="20"/>
      <c r="BKK223" s="18"/>
      <c r="BKL223" s="19"/>
      <c r="BKM223" s="28"/>
      <c r="BKN223" s="32"/>
      <c r="BKO223" s="20"/>
      <c r="BKP223" s="18"/>
      <c r="BKQ223" s="19"/>
      <c r="BKR223" s="28"/>
      <c r="BKS223" s="32"/>
      <c r="BKT223" s="20"/>
      <c r="BKU223" s="18"/>
      <c r="BKV223" s="19"/>
      <c r="BKW223" s="28"/>
      <c r="BKX223" s="32"/>
      <c r="BKY223" s="20"/>
      <c r="BKZ223" s="18"/>
      <c r="BLA223" s="19"/>
      <c r="BLB223" s="28"/>
      <c r="BLC223" s="32"/>
      <c r="BLD223" s="20"/>
      <c r="BLE223" s="18"/>
      <c r="BLF223" s="19"/>
      <c r="BLG223" s="28"/>
      <c r="BLH223" s="32"/>
      <c r="BLI223" s="20"/>
      <c r="BLJ223" s="18"/>
      <c r="BLK223" s="19"/>
      <c r="BLL223" s="28"/>
      <c r="BLM223" s="32"/>
      <c r="BLN223" s="20"/>
      <c r="BLO223" s="18"/>
      <c r="BLP223" s="19"/>
      <c r="BLQ223" s="28"/>
      <c r="BLR223" s="32"/>
      <c r="BLS223" s="20"/>
      <c r="BLT223" s="18"/>
      <c r="BLU223" s="19"/>
      <c r="BLV223" s="28"/>
      <c r="BLW223" s="32"/>
      <c r="BLX223" s="20"/>
      <c r="BLY223" s="18"/>
      <c r="BLZ223" s="19"/>
      <c r="BMA223" s="28"/>
      <c r="BMB223" s="32"/>
      <c r="BMC223" s="20"/>
      <c r="BMD223" s="18"/>
      <c r="BME223" s="19"/>
      <c r="BMF223" s="28"/>
      <c r="BMG223" s="32"/>
      <c r="BMH223" s="20"/>
      <c r="BMI223" s="18"/>
      <c r="BMJ223" s="19"/>
      <c r="BMK223" s="28"/>
      <c r="BML223" s="32"/>
      <c r="BMM223" s="20"/>
      <c r="BMN223" s="18"/>
      <c r="BMO223" s="19"/>
      <c r="BMP223" s="28"/>
      <c r="BMQ223" s="32"/>
      <c r="BMR223" s="20"/>
      <c r="BMS223" s="18"/>
      <c r="BMT223" s="19"/>
      <c r="BMU223" s="28"/>
      <c r="BMV223" s="32"/>
      <c r="BMW223" s="20"/>
      <c r="BMX223" s="18"/>
      <c r="BMY223" s="19"/>
      <c r="BMZ223" s="28"/>
      <c r="BNA223" s="32"/>
      <c r="BNB223" s="20"/>
      <c r="BNC223" s="18"/>
      <c r="BND223" s="19"/>
      <c r="BNE223" s="28"/>
      <c r="BNF223" s="32"/>
      <c r="BNG223" s="20"/>
      <c r="BNH223" s="18"/>
      <c r="BNI223" s="19"/>
      <c r="BNJ223" s="28"/>
      <c r="BNK223" s="32"/>
      <c r="BNL223" s="20"/>
      <c r="BNM223" s="18"/>
      <c r="BNN223" s="19"/>
      <c r="BNO223" s="28"/>
      <c r="BNP223" s="32"/>
      <c r="BNQ223" s="20"/>
      <c r="BNR223" s="18"/>
      <c r="BNS223" s="19"/>
      <c r="BNT223" s="28"/>
      <c r="BNU223" s="32"/>
      <c r="BNV223" s="20"/>
      <c r="BNW223" s="18"/>
      <c r="BNX223" s="19"/>
      <c r="BNY223" s="28"/>
      <c r="BNZ223" s="32"/>
      <c r="BOA223" s="20"/>
      <c r="BOB223" s="18"/>
      <c r="BOC223" s="19"/>
      <c r="BOD223" s="28"/>
      <c r="BOE223" s="32"/>
      <c r="BOF223" s="20"/>
      <c r="BOG223" s="18"/>
      <c r="BOH223" s="19"/>
      <c r="BOI223" s="28"/>
      <c r="BOJ223" s="32"/>
      <c r="BOK223" s="20"/>
      <c r="BOL223" s="18"/>
      <c r="BOM223" s="19"/>
      <c r="BON223" s="28"/>
      <c r="BOO223" s="32"/>
      <c r="BOP223" s="20"/>
      <c r="BOQ223" s="18"/>
      <c r="BOR223" s="19"/>
      <c r="BOS223" s="28"/>
      <c r="BOT223" s="32"/>
      <c r="BOU223" s="20"/>
      <c r="BOV223" s="18"/>
      <c r="BOW223" s="19"/>
      <c r="BOX223" s="28"/>
      <c r="BOY223" s="32"/>
      <c r="BOZ223" s="20"/>
      <c r="BPA223" s="18"/>
      <c r="BPB223" s="19"/>
      <c r="BPC223" s="28"/>
      <c r="BPD223" s="32"/>
      <c r="BPE223" s="20"/>
      <c r="BPF223" s="18"/>
      <c r="BPG223" s="19"/>
      <c r="BPH223" s="28"/>
      <c r="BPI223" s="32"/>
      <c r="BPJ223" s="20"/>
      <c r="BPK223" s="18"/>
      <c r="BPL223" s="19"/>
      <c r="BPM223" s="28"/>
      <c r="BPN223" s="32"/>
      <c r="BPO223" s="20"/>
      <c r="BPP223" s="18"/>
      <c r="BPQ223" s="19"/>
      <c r="BPR223" s="28"/>
      <c r="BPS223" s="32"/>
      <c r="BPT223" s="20"/>
      <c r="BPU223" s="18"/>
      <c r="BPV223" s="19"/>
      <c r="BPW223" s="28"/>
      <c r="BPX223" s="32"/>
      <c r="BPY223" s="20"/>
      <c r="BPZ223" s="18"/>
      <c r="BQA223" s="19"/>
      <c r="BQB223" s="28"/>
      <c r="BQC223" s="32"/>
      <c r="BQD223" s="20"/>
      <c r="BQE223" s="18"/>
      <c r="BQF223" s="19"/>
      <c r="BQG223" s="28"/>
      <c r="BQH223" s="32"/>
      <c r="BQI223" s="20"/>
      <c r="BQJ223" s="18"/>
      <c r="BQK223" s="19"/>
      <c r="BQL223" s="28"/>
      <c r="BQM223" s="32"/>
      <c r="BQN223" s="20"/>
      <c r="BQO223" s="18"/>
      <c r="BQP223" s="19"/>
      <c r="BQQ223" s="28"/>
      <c r="BQR223" s="32"/>
      <c r="BQS223" s="20"/>
      <c r="BQT223" s="18"/>
      <c r="BQU223" s="19"/>
      <c r="BQV223" s="28"/>
      <c r="BQW223" s="32"/>
      <c r="BQX223" s="20"/>
      <c r="BQY223" s="18"/>
      <c r="BQZ223" s="19"/>
      <c r="BRA223" s="28"/>
      <c r="BRB223" s="32"/>
      <c r="BRC223" s="20"/>
      <c r="BRD223" s="18"/>
      <c r="BRE223" s="19"/>
      <c r="BRF223" s="28"/>
      <c r="BRG223" s="32"/>
      <c r="BRH223" s="20"/>
      <c r="BRI223" s="18"/>
      <c r="BRJ223" s="19"/>
      <c r="BRK223" s="28"/>
      <c r="BRL223" s="32"/>
      <c r="BRM223" s="20"/>
      <c r="BRN223" s="18"/>
      <c r="BRO223" s="19"/>
      <c r="BRP223" s="28"/>
      <c r="BRQ223" s="32"/>
      <c r="BRR223" s="20"/>
      <c r="BRS223" s="18"/>
      <c r="BRT223" s="19"/>
      <c r="BRU223" s="28"/>
      <c r="BRV223" s="32"/>
      <c r="BRW223" s="20"/>
      <c r="BRX223" s="18"/>
      <c r="BRY223" s="19"/>
      <c r="BRZ223" s="28"/>
      <c r="BSA223" s="32"/>
      <c r="BSB223" s="20"/>
      <c r="BSC223" s="18"/>
      <c r="BSD223" s="19"/>
      <c r="BSE223" s="28"/>
      <c r="BSF223" s="32"/>
      <c r="BSG223" s="20"/>
      <c r="BSH223" s="18"/>
      <c r="BSI223" s="19"/>
      <c r="BSJ223" s="28"/>
      <c r="BSK223" s="32"/>
      <c r="BSL223" s="20"/>
      <c r="BSM223" s="18"/>
      <c r="BSN223" s="19"/>
      <c r="BSO223" s="28"/>
      <c r="BSP223" s="32"/>
      <c r="BSQ223" s="20"/>
      <c r="BSR223" s="18"/>
      <c r="BSS223" s="19"/>
      <c r="BST223" s="28"/>
      <c r="BSU223" s="32"/>
      <c r="BSV223" s="20"/>
      <c r="BSW223" s="18"/>
      <c r="BSX223" s="19"/>
      <c r="BSY223" s="28"/>
      <c r="BSZ223" s="32"/>
      <c r="BTA223" s="20"/>
      <c r="BTB223" s="18"/>
      <c r="BTC223" s="19"/>
      <c r="BTD223" s="28"/>
      <c r="BTE223" s="32"/>
      <c r="BTF223" s="20"/>
      <c r="BTG223" s="18"/>
      <c r="BTH223" s="19"/>
      <c r="BTI223" s="28"/>
      <c r="BTJ223" s="32"/>
      <c r="BTK223" s="20"/>
      <c r="BTL223" s="18"/>
      <c r="BTM223" s="19"/>
      <c r="BTN223" s="28"/>
      <c r="BTO223" s="32"/>
      <c r="BTP223" s="20"/>
      <c r="BTQ223" s="18"/>
      <c r="BTR223" s="19"/>
      <c r="BTS223" s="28"/>
      <c r="BTT223" s="32"/>
      <c r="BTU223" s="20"/>
      <c r="BTV223" s="18"/>
      <c r="BTW223" s="19"/>
      <c r="BTX223" s="28"/>
      <c r="BTY223" s="32"/>
      <c r="BTZ223" s="20"/>
      <c r="BUA223" s="18"/>
      <c r="BUB223" s="19"/>
      <c r="BUC223" s="28"/>
      <c r="BUD223" s="32"/>
      <c r="BUE223" s="20"/>
      <c r="BUF223" s="18"/>
      <c r="BUG223" s="19"/>
      <c r="BUH223" s="28"/>
      <c r="BUI223" s="32"/>
      <c r="BUJ223" s="20"/>
      <c r="BUK223" s="18"/>
      <c r="BUL223" s="19"/>
      <c r="BUM223" s="28"/>
      <c r="BUN223" s="32"/>
      <c r="BUO223" s="20"/>
      <c r="BUP223" s="18"/>
      <c r="BUQ223" s="19"/>
      <c r="BUR223" s="28"/>
      <c r="BUS223" s="32"/>
      <c r="BUT223" s="20"/>
      <c r="BUU223" s="18"/>
      <c r="BUV223" s="19"/>
      <c r="BUW223" s="28"/>
      <c r="BUX223" s="32"/>
      <c r="BUY223" s="20"/>
      <c r="BUZ223" s="18"/>
      <c r="BVA223" s="19"/>
      <c r="BVB223" s="28"/>
      <c r="BVC223" s="32"/>
      <c r="BVD223" s="20"/>
      <c r="BVE223" s="18"/>
      <c r="BVF223" s="19"/>
      <c r="BVG223" s="28"/>
      <c r="BVH223" s="32"/>
      <c r="BVI223" s="20"/>
      <c r="BVJ223" s="18"/>
      <c r="BVK223" s="19"/>
      <c r="BVL223" s="28"/>
      <c r="BVM223" s="32"/>
      <c r="BVN223" s="20"/>
      <c r="BVO223" s="18"/>
      <c r="BVP223" s="19"/>
      <c r="BVQ223" s="28"/>
      <c r="BVR223" s="32"/>
      <c r="BVS223" s="20"/>
      <c r="BVT223" s="18"/>
      <c r="BVU223" s="19"/>
      <c r="BVV223" s="28"/>
      <c r="BVW223" s="32"/>
      <c r="BVX223" s="20"/>
      <c r="BVY223" s="18"/>
      <c r="BVZ223" s="19"/>
      <c r="BWA223" s="28"/>
      <c r="BWB223" s="32"/>
      <c r="BWC223" s="20"/>
      <c r="BWD223" s="18"/>
      <c r="BWE223" s="19"/>
      <c r="BWF223" s="28"/>
      <c r="BWG223" s="32"/>
      <c r="BWH223" s="20"/>
      <c r="BWI223" s="18"/>
      <c r="BWJ223" s="19"/>
      <c r="BWK223" s="28"/>
      <c r="BWL223" s="32"/>
      <c r="BWM223" s="20"/>
      <c r="BWN223" s="18"/>
      <c r="BWO223" s="19"/>
      <c r="BWP223" s="28"/>
      <c r="BWQ223" s="32"/>
      <c r="BWR223" s="20"/>
      <c r="BWS223" s="18"/>
      <c r="BWT223" s="19"/>
      <c r="BWU223" s="28"/>
      <c r="BWV223" s="32"/>
      <c r="BWW223" s="20"/>
      <c r="BWX223" s="18"/>
      <c r="BWY223" s="19"/>
      <c r="BWZ223" s="28"/>
      <c r="BXA223" s="32"/>
      <c r="BXB223" s="20"/>
      <c r="BXC223" s="18"/>
      <c r="BXD223" s="19"/>
      <c r="BXE223" s="28"/>
      <c r="BXF223" s="32"/>
      <c r="BXG223" s="20"/>
      <c r="BXH223" s="18"/>
      <c r="BXI223" s="19"/>
      <c r="BXJ223" s="28"/>
      <c r="BXK223" s="32"/>
      <c r="BXL223" s="20"/>
      <c r="BXM223" s="18"/>
      <c r="BXN223" s="19"/>
      <c r="BXO223" s="28"/>
      <c r="BXP223" s="32"/>
      <c r="BXQ223" s="20"/>
      <c r="BXR223" s="18"/>
      <c r="BXS223" s="19"/>
      <c r="BXT223" s="28"/>
      <c r="BXU223" s="32"/>
      <c r="BXV223" s="20"/>
      <c r="BXW223" s="18"/>
      <c r="BXX223" s="19"/>
      <c r="BXY223" s="28"/>
      <c r="BXZ223" s="32"/>
      <c r="BYA223" s="20"/>
      <c r="BYB223" s="18"/>
      <c r="BYC223" s="19"/>
      <c r="BYD223" s="28"/>
      <c r="BYE223" s="32"/>
      <c r="BYF223" s="20"/>
      <c r="BYG223" s="18"/>
      <c r="BYH223" s="19"/>
      <c r="BYI223" s="28"/>
      <c r="BYJ223" s="32"/>
      <c r="BYK223" s="20"/>
      <c r="BYL223" s="18"/>
      <c r="BYM223" s="19"/>
      <c r="BYN223" s="28"/>
      <c r="BYO223" s="32"/>
      <c r="BYP223" s="20"/>
      <c r="BYQ223" s="18"/>
      <c r="BYR223" s="19"/>
      <c r="BYS223" s="28"/>
      <c r="BYT223" s="32"/>
      <c r="BYU223" s="20"/>
      <c r="BYV223" s="18"/>
      <c r="BYW223" s="19"/>
      <c r="BYX223" s="28"/>
      <c r="BYY223" s="32"/>
      <c r="BYZ223" s="20"/>
      <c r="BZA223" s="18"/>
      <c r="BZB223" s="19"/>
      <c r="BZC223" s="28"/>
      <c r="BZD223" s="32"/>
      <c r="BZE223" s="20"/>
      <c r="BZF223" s="18"/>
      <c r="BZG223" s="19"/>
      <c r="BZH223" s="28"/>
      <c r="BZI223" s="32"/>
      <c r="BZJ223" s="20"/>
      <c r="BZK223" s="18"/>
      <c r="BZL223" s="19"/>
      <c r="BZM223" s="28"/>
      <c r="BZN223" s="32"/>
      <c r="BZO223" s="20"/>
      <c r="BZP223" s="18"/>
      <c r="BZQ223" s="19"/>
      <c r="BZR223" s="28"/>
      <c r="BZS223" s="32"/>
      <c r="BZT223" s="20"/>
      <c r="BZU223" s="18"/>
      <c r="BZV223" s="19"/>
      <c r="BZW223" s="28"/>
      <c r="BZX223" s="32"/>
      <c r="BZY223" s="20"/>
      <c r="BZZ223" s="18"/>
      <c r="CAA223" s="19"/>
      <c r="CAB223" s="28"/>
      <c r="CAC223" s="32"/>
      <c r="CAD223" s="20"/>
      <c r="CAE223" s="18"/>
      <c r="CAF223" s="19"/>
      <c r="CAG223" s="28"/>
      <c r="CAH223" s="32"/>
      <c r="CAI223" s="20"/>
      <c r="CAJ223" s="18"/>
      <c r="CAK223" s="19"/>
      <c r="CAL223" s="28"/>
      <c r="CAM223" s="32"/>
      <c r="CAN223" s="20"/>
      <c r="CAO223" s="18"/>
      <c r="CAP223" s="19"/>
      <c r="CAQ223" s="28"/>
      <c r="CAR223" s="32"/>
      <c r="CAS223" s="20"/>
      <c r="CAT223" s="18"/>
      <c r="CAU223" s="19"/>
      <c r="CAV223" s="28"/>
      <c r="CAW223" s="32"/>
      <c r="CAX223" s="20"/>
      <c r="CAY223" s="18"/>
      <c r="CAZ223" s="19"/>
      <c r="CBA223" s="28"/>
      <c r="CBB223" s="32"/>
      <c r="CBC223" s="20"/>
      <c r="CBD223" s="18"/>
      <c r="CBE223" s="19"/>
      <c r="CBF223" s="28"/>
      <c r="CBG223" s="32"/>
      <c r="CBH223" s="20"/>
      <c r="CBI223" s="18"/>
      <c r="CBJ223" s="19"/>
      <c r="CBK223" s="28"/>
      <c r="CBL223" s="32"/>
      <c r="CBM223" s="20"/>
      <c r="CBN223" s="18"/>
      <c r="CBO223" s="19"/>
      <c r="CBP223" s="28"/>
      <c r="CBQ223" s="32"/>
      <c r="CBR223" s="20"/>
      <c r="CBS223" s="18"/>
      <c r="CBT223" s="19"/>
      <c r="CBU223" s="28"/>
      <c r="CBV223" s="32"/>
      <c r="CBW223" s="20"/>
      <c r="CBX223" s="18"/>
      <c r="CBY223" s="19"/>
      <c r="CBZ223" s="28"/>
      <c r="CCA223" s="32"/>
      <c r="CCB223" s="20"/>
      <c r="CCC223" s="18"/>
      <c r="CCD223" s="19"/>
      <c r="CCE223" s="28"/>
      <c r="CCF223" s="32"/>
      <c r="CCG223" s="20"/>
      <c r="CCH223" s="18"/>
      <c r="CCI223" s="19"/>
      <c r="CCJ223" s="28"/>
      <c r="CCK223" s="32"/>
      <c r="CCL223" s="20"/>
      <c r="CCM223" s="18"/>
      <c r="CCN223" s="19"/>
      <c r="CCO223" s="28"/>
      <c r="CCP223" s="32"/>
      <c r="CCQ223" s="20"/>
      <c r="CCR223" s="18"/>
      <c r="CCS223" s="19"/>
      <c r="CCT223" s="28"/>
      <c r="CCU223" s="32"/>
      <c r="CCV223" s="20"/>
      <c r="CCW223" s="18"/>
      <c r="CCX223" s="19"/>
      <c r="CCY223" s="28"/>
      <c r="CCZ223" s="32"/>
      <c r="CDA223" s="20"/>
      <c r="CDB223" s="18"/>
      <c r="CDC223" s="19"/>
      <c r="CDD223" s="28"/>
      <c r="CDE223" s="32"/>
      <c r="CDF223" s="20"/>
      <c r="CDG223" s="18"/>
      <c r="CDH223" s="19"/>
      <c r="CDI223" s="28"/>
      <c r="CDJ223" s="32"/>
      <c r="CDK223" s="20"/>
      <c r="CDL223" s="18"/>
      <c r="CDM223" s="19"/>
      <c r="CDN223" s="28"/>
      <c r="CDO223" s="32"/>
      <c r="CDP223" s="20"/>
      <c r="CDQ223" s="18"/>
      <c r="CDR223" s="19"/>
      <c r="CDS223" s="28"/>
      <c r="CDT223" s="32"/>
      <c r="CDU223" s="20"/>
      <c r="CDV223" s="18"/>
      <c r="CDW223" s="19"/>
      <c r="CDX223" s="28"/>
      <c r="CDY223" s="32"/>
      <c r="CDZ223" s="20"/>
      <c r="CEA223" s="18"/>
      <c r="CEB223" s="19"/>
      <c r="CEC223" s="28"/>
      <c r="CED223" s="32"/>
      <c r="CEE223" s="20"/>
      <c r="CEF223" s="18"/>
      <c r="CEG223" s="19"/>
      <c r="CEH223" s="28"/>
      <c r="CEI223" s="32"/>
      <c r="CEJ223" s="20"/>
      <c r="CEK223" s="18"/>
      <c r="CEL223" s="19"/>
      <c r="CEM223" s="28"/>
      <c r="CEN223" s="32"/>
      <c r="CEO223" s="20"/>
      <c r="CEP223" s="18"/>
      <c r="CEQ223" s="19"/>
      <c r="CER223" s="28"/>
      <c r="CES223" s="32"/>
      <c r="CET223" s="20"/>
      <c r="CEU223" s="18"/>
      <c r="CEV223" s="19"/>
      <c r="CEW223" s="28"/>
      <c r="CEX223" s="32"/>
      <c r="CEY223" s="20"/>
      <c r="CEZ223" s="18"/>
      <c r="CFA223" s="19"/>
      <c r="CFB223" s="28"/>
      <c r="CFC223" s="32"/>
      <c r="CFD223" s="20"/>
      <c r="CFE223" s="18"/>
      <c r="CFF223" s="19"/>
      <c r="CFG223" s="28"/>
      <c r="CFH223" s="32"/>
      <c r="CFI223" s="20"/>
      <c r="CFJ223" s="18"/>
      <c r="CFK223" s="19"/>
      <c r="CFL223" s="28"/>
      <c r="CFM223" s="32"/>
      <c r="CFN223" s="20"/>
      <c r="CFO223" s="18"/>
      <c r="CFP223" s="19"/>
      <c r="CFQ223" s="28"/>
      <c r="CFR223" s="32"/>
      <c r="CFS223" s="20"/>
      <c r="CFT223" s="18"/>
      <c r="CFU223" s="19"/>
      <c r="CFV223" s="28"/>
      <c r="CFW223" s="32"/>
      <c r="CFX223" s="20"/>
      <c r="CFY223" s="18"/>
      <c r="CFZ223" s="19"/>
      <c r="CGA223" s="28"/>
      <c r="CGB223" s="32"/>
      <c r="CGC223" s="20"/>
      <c r="CGD223" s="18"/>
      <c r="CGE223" s="19"/>
      <c r="CGF223" s="28"/>
      <c r="CGG223" s="32"/>
      <c r="CGH223" s="20"/>
      <c r="CGI223" s="18"/>
      <c r="CGJ223" s="19"/>
      <c r="CGK223" s="28"/>
      <c r="CGL223" s="32"/>
      <c r="CGM223" s="20"/>
      <c r="CGN223" s="18"/>
      <c r="CGO223" s="19"/>
      <c r="CGP223" s="28"/>
      <c r="CGQ223" s="32"/>
      <c r="CGR223" s="20"/>
      <c r="CGS223" s="18"/>
      <c r="CGT223" s="19"/>
      <c r="CGU223" s="28"/>
      <c r="CGV223" s="32"/>
      <c r="CGW223" s="20"/>
      <c r="CGX223" s="18"/>
      <c r="CGY223" s="19"/>
      <c r="CGZ223" s="28"/>
      <c r="CHA223" s="32"/>
      <c r="CHB223" s="20"/>
      <c r="CHC223" s="18"/>
      <c r="CHD223" s="19"/>
      <c r="CHE223" s="28"/>
      <c r="CHF223" s="32"/>
      <c r="CHG223" s="20"/>
      <c r="CHH223" s="18"/>
      <c r="CHI223" s="19"/>
      <c r="CHJ223" s="28"/>
      <c r="CHK223" s="32"/>
      <c r="CHL223" s="20"/>
      <c r="CHM223" s="18"/>
      <c r="CHN223" s="19"/>
      <c r="CHO223" s="28"/>
      <c r="CHP223" s="32"/>
      <c r="CHQ223" s="20"/>
      <c r="CHR223" s="18"/>
      <c r="CHS223" s="19"/>
      <c r="CHT223" s="28"/>
      <c r="CHU223" s="32"/>
      <c r="CHV223" s="20"/>
      <c r="CHW223" s="18"/>
      <c r="CHX223" s="19"/>
      <c r="CHY223" s="28"/>
      <c r="CHZ223" s="32"/>
      <c r="CIA223" s="20"/>
      <c r="CIB223" s="18"/>
      <c r="CIC223" s="19"/>
      <c r="CID223" s="28"/>
      <c r="CIE223" s="32"/>
      <c r="CIF223" s="20"/>
      <c r="CIG223" s="18"/>
      <c r="CIH223" s="19"/>
      <c r="CII223" s="28"/>
      <c r="CIJ223" s="32"/>
      <c r="CIK223" s="20"/>
      <c r="CIL223" s="18"/>
      <c r="CIM223" s="19"/>
      <c r="CIN223" s="28"/>
      <c r="CIO223" s="32"/>
      <c r="CIP223" s="20"/>
      <c r="CIQ223" s="18"/>
      <c r="CIR223" s="19"/>
      <c r="CIS223" s="28"/>
      <c r="CIT223" s="32"/>
      <c r="CIU223" s="20"/>
      <c r="CIV223" s="18"/>
      <c r="CIW223" s="19"/>
      <c r="CIX223" s="28"/>
      <c r="CIY223" s="32"/>
      <c r="CIZ223" s="20"/>
      <c r="CJA223" s="18"/>
      <c r="CJB223" s="19"/>
      <c r="CJC223" s="28"/>
      <c r="CJD223" s="32"/>
      <c r="CJE223" s="20"/>
      <c r="CJF223" s="18"/>
      <c r="CJG223" s="19"/>
      <c r="CJH223" s="28"/>
      <c r="CJI223" s="32"/>
      <c r="CJJ223" s="20"/>
      <c r="CJK223" s="18"/>
      <c r="CJL223" s="19"/>
      <c r="CJM223" s="28"/>
      <c r="CJN223" s="32"/>
      <c r="CJO223" s="20"/>
      <c r="CJP223" s="18"/>
      <c r="CJQ223" s="19"/>
      <c r="CJR223" s="28"/>
      <c r="CJS223" s="32"/>
      <c r="CJT223" s="20"/>
      <c r="CJU223" s="18"/>
      <c r="CJV223" s="19"/>
      <c r="CJW223" s="28"/>
      <c r="CJX223" s="32"/>
      <c r="CJY223" s="20"/>
      <c r="CJZ223" s="18"/>
      <c r="CKA223" s="19"/>
      <c r="CKB223" s="28"/>
      <c r="CKC223" s="32"/>
      <c r="CKD223" s="20"/>
      <c r="CKE223" s="18"/>
      <c r="CKF223" s="19"/>
      <c r="CKG223" s="28"/>
      <c r="CKH223" s="32"/>
      <c r="CKI223" s="20"/>
      <c r="CKJ223" s="18"/>
      <c r="CKK223" s="19"/>
      <c r="CKL223" s="28"/>
      <c r="CKM223" s="32"/>
      <c r="CKN223" s="20"/>
      <c r="CKO223" s="18"/>
      <c r="CKP223" s="19"/>
      <c r="CKQ223" s="28"/>
      <c r="CKR223" s="32"/>
      <c r="CKS223" s="20"/>
      <c r="CKT223" s="18"/>
      <c r="CKU223" s="19"/>
      <c r="CKV223" s="28"/>
      <c r="CKW223" s="32"/>
      <c r="CKX223" s="20"/>
      <c r="CKY223" s="18"/>
      <c r="CKZ223" s="19"/>
      <c r="CLA223" s="28"/>
      <c r="CLB223" s="32"/>
      <c r="CLC223" s="20"/>
      <c r="CLD223" s="18"/>
      <c r="CLE223" s="19"/>
      <c r="CLF223" s="28"/>
      <c r="CLG223" s="32"/>
      <c r="CLH223" s="20"/>
      <c r="CLI223" s="18"/>
      <c r="CLJ223" s="19"/>
      <c r="CLK223" s="28"/>
      <c r="CLL223" s="32"/>
      <c r="CLM223" s="20"/>
      <c r="CLN223" s="18"/>
      <c r="CLO223" s="19"/>
      <c r="CLP223" s="28"/>
      <c r="CLQ223" s="32"/>
      <c r="CLR223" s="20"/>
      <c r="CLS223" s="18"/>
      <c r="CLT223" s="19"/>
      <c r="CLU223" s="28"/>
      <c r="CLV223" s="32"/>
      <c r="CLW223" s="20"/>
      <c r="CLX223" s="18"/>
      <c r="CLY223" s="19"/>
      <c r="CLZ223" s="28"/>
      <c r="CMA223" s="32"/>
      <c r="CMB223" s="20"/>
      <c r="CMC223" s="18"/>
      <c r="CMD223" s="19"/>
      <c r="CME223" s="28"/>
      <c r="CMF223" s="32"/>
      <c r="CMG223" s="20"/>
      <c r="CMH223" s="18"/>
      <c r="CMI223" s="19"/>
      <c r="CMJ223" s="28"/>
      <c r="CMK223" s="32"/>
      <c r="CML223" s="20"/>
      <c r="CMM223" s="18"/>
      <c r="CMN223" s="19"/>
      <c r="CMO223" s="28"/>
      <c r="CMP223" s="32"/>
      <c r="CMQ223" s="20"/>
      <c r="CMR223" s="18"/>
      <c r="CMS223" s="19"/>
      <c r="CMT223" s="28"/>
      <c r="CMU223" s="32"/>
      <c r="CMV223" s="20"/>
      <c r="CMW223" s="18"/>
      <c r="CMX223" s="19"/>
      <c r="CMY223" s="28"/>
      <c r="CMZ223" s="32"/>
      <c r="CNA223" s="20"/>
      <c r="CNB223" s="18"/>
      <c r="CNC223" s="19"/>
      <c r="CND223" s="28"/>
      <c r="CNE223" s="32"/>
      <c r="CNF223" s="20"/>
      <c r="CNG223" s="18"/>
      <c r="CNH223" s="19"/>
      <c r="CNI223" s="28"/>
      <c r="CNJ223" s="32"/>
      <c r="CNK223" s="20"/>
      <c r="CNL223" s="18"/>
      <c r="CNM223" s="19"/>
      <c r="CNN223" s="28"/>
      <c r="CNO223" s="32"/>
      <c r="CNP223" s="20"/>
      <c r="CNQ223" s="18"/>
      <c r="CNR223" s="19"/>
      <c r="CNS223" s="28"/>
      <c r="CNT223" s="32"/>
      <c r="CNU223" s="20"/>
      <c r="CNV223" s="18"/>
      <c r="CNW223" s="19"/>
      <c r="CNX223" s="28"/>
      <c r="CNY223" s="32"/>
      <c r="CNZ223" s="20"/>
      <c r="COA223" s="18"/>
      <c r="COB223" s="19"/>
      <c r="COC223" s="28"/>
      <c r="COD223" s="32"/>
      <c r="COE223" s="20"/>
      <c r="COF223" s="18"/>
      <c r="COG223" s="19"/>
      <c r="COH223" s="28"/>
      <c r="COI223" s="32"/>
      <c r="COJ223" s="20"/>
      <c r="COK223" s="18"/>
      <c r="COL223" s="19"/>
      <c r="COM223" s="28"/>
      <c r="CON223" s="32"/>
      <c r="COO223" s="20"/>
      <c r="COP223" s="18"/>
      <c r="COQ223" s="19"/>
      <c r="COR223" s="28"/>
      <c r="COS223" s="32"/>
      <c r="COT223" s="20"/>
      <c r="COU223" s="18"/>
      <c r="COV223" s="19"/>
      <c r="COW223" s="28"/>
      <c r="COX223" s="32"/>
      <c r="COY223" s="20"/>
      <c r="COZ223" s="18"/>
      <c r="CPA223" s="19"/>
      <c r="CPB223" s="28"/>
      <c r="CPC223" s="32"/>
      <c r="CPD223" s="20"/>
      <c r="CPE223" s="18"/>
      <c r="CPF223" s="19"/>
      <c r="CPG223" s="28"/>
      <c r="CPH223" s="32"/>
      <c r="CPI223" s="20"/>
      <c r="CPJ223" s="18"/>
      <c r="CPK223" s="19"/>
      <c r="CPL223" s="28"/>
      <c r="CPM223" s="32"/>
      <c r="CPN223" s="20"/>
      <c r="CPO223" s="18"/>
      <c r="CPP223" s="19"/>
      <c r="CPQ223" s="28"/>
      <c r="CPR223" s="32"/>
      <c r="CPS223" s="20"/>
      <c r="CPT223" s="18"/>
      <c r="CPU223" s="19"/>
      <c r="CPV223" s="28"/>
      <c r="CPW223" s="32"/>
      <c r="CPX223" s="20"/>
      <c r="CPY223" s="18"/>
      <c r="CPZ223" s="19"/>
      <c r="CQA223" s="28"/>
      <c r="CQB223" s="32"/>
      <c r="CQC223" s="20"/>
      <c r="CQD223" s="18"/>
      <c r="CQE223" s="19"/>
      <c r="CQF223" s="28"/>
      <c r="CQG223" s="32"/>
      <c r="CQH223" s="20"/>
      <c r="CQI223" s="18"/>
      <c r="CQJ223" s="19"/>
      <c r="CQK223" s="28"/>
      <c r="CQL223" s="32"/>
      <c r="CQM223" s="20"/>
      <c r="CQN223" s="18"/>
      <c r="CQO223" s="19"/>
      <c r="CQP223" s="28"/>
      <c r="CQQ223" s="32"/>
      <c r="CQR223" s="20"/>
      <c r="CQS223" s="18"/>
      <c r="CQT223" s="19"/>
      <c r="CQU223" s="28"/>
      <c r="CQV223" s="32"/>
      <c r="CQW223" s="20"/>
      <c r="CQX223" s="18"/>
      <c r="CQY223" s="19"/>
      <c r="CQZ223" s="28"/>
      <c r="CRA223" s="32"/>
      <c r="CRB223" s="20"/>
      <c r="CRC223" s="18"/>
      <c r="CRD223" s="19"/>
      <c r="CRE223" s="28"/>
      <c r="CRF223" s="32"/>
      <c r="CRG223" s="20"/>
      <c r="CRH223" s="18"/>
      <c r="CRI223" s="19"/>
      <c r="CRJ223" s="28"/>
      <c r="CRK223" s="32"/>
      <c r="CRL223" s="20"/>
      <c r="CRM223" s="18"/>
      <c r="CRN223" s="19"/>
      <c r="CRO223" s="28"/>
      <c r="CRP223" s="32"/>
      <c r="CRQ223" s="20"/>
      <c r="CRR223" s="18"/>
      <c r="CRS223" s="19"/>
      <c r="CRT223" s="28"/>
      <c r="CRU223" s="32"/>
      <c r="CRV223" s="20"/>
      <c r="CRW223" s="18"/>
      <c r="CRX223" s="19"/>
      <c r="CRY223" s="28"/>
      <c r="CRZ223" s="32"/>
      <c r="CSA223" s="20"/>
      <c r="CSB223" s="18"/>
      <c r="CSC223" s="19"/>
      <c r="CSD223" s="28"/>
      <c r="CSE223" s="32"/>
      <c r="CSF223" s="20"/>
      <c r="CSG223" s="18"/>
      <c r="CSH223" s="19"/>
      <c r="CSI223" s="28"/>
      <c r="CSJ223" s="32"/>
      <c r="CSK223" s="20"/>
      <c r="CSL223" s="18"/>
      <c r="CSM223" s="19"/>
      <c r="CSN223" s="28"/>
      <c r="CSO223" s="32"/>
      <c r="CSP223" s="20"/>
      <c r="CSQ223" s="18"/>
      <c r="CSR223" s="19"/>
      <c r="CSS223" s="28"/>
      <c r="CST223" s="32"/>
      <c r="CSU223" s="20"/>
      <c r="CSV223" s="18"/>
      <c r="CSW223" s="19"/>
      <c r="CSX223" s="28"/>
      <c r="CSY223" s="32"/>
      <c r="CSZ223" s="20"/>
      <c r="CTA223" s="18"/>
      <c r="CTB223" s="19"/>
      <c r="CTC223" s="28"/>
      <c r="CTD223" s="32"/>
      <c r="CTE223" s="20"/>
      <c r="CTF223" s="18"/>
      <c r="CTG223" s="19"/>
      <c r="CTH223" s="28"/>
      <c r="CTI223" s="32"/>
      <c r="CTJ223" s="20"/>
      <c r="CTK223" s="18"/>
      <c r="CTL223" s="19"/>
      <c r="CTM223" s="28"/>
      <c r="CTN223" s="32"/>
      <c r="CTO223" s="20"/>
      <c r="CTP223" s="18"/>
      <c r="CTQ223" s="19"/>
      <c r="CTR223" s="28"/>
      <c r="CTS223" s="32"/>
      <c r="CTT223" s="20"/>
      <c r="CTU223" s="18"/>
      <c r="CTV223" s="19"/>
      <c r="CTW223" s="28"/>
      <c r="CTX223" s="32"/>
      <c r="CTY223" s="20"/>
      <c r="CTZ223" s="18"/>
      <c r="CUA223" s="19"/>
      <c r="CUB223" s="28"/>
      <c r="CUC223" s="32"/>
      <c r="CUD223" s="20"/>
      <c r="CUE223" s="18"/>
      <c r="CUF223" s="19"/>
      <c r="CUG223" s="28"/>
      <c r="CUH223" s="32"/>
      <c r="CUI223" s="20"/>
      <c r="CUJ223" s="18"/>
      <c r="CUK223" s="19"/>
      <c r="CUL223" s="28"/>
      <c r="CUM223" s="32"/>
      <c r="CUN223" s="20"/>
      <c r="CUO223" s="18"/>
      <c r="CUP223" s="19"/>
      <c r="CUQ223" s="28"/>
      <c r="CUR223" s="32"/>
      <c r="CUS223" s="20"/>
      <c r="CUT223" s="18"/>
      <c r="CUU223" s="19"/>
      <c r="CUV223" s="28"/>
      <c r="CUW223" s="32"/>
      <c r="CUX223" s="20"/>
      <c r="CUY223" s="18"/>
      <c r="CUZ223" s="19"/>
      <c r="CVA223" s="28"/>
      <c r="CVB223" s="32"/>
      <c r="CVC223" s="20"/>
      <c r="CVD223" s="18"/>
      <c r="CVE223" s="19"/>
      <c r="CVF223" s="28"/>
      <c r="CVG223" s="32"/>
      <c r="CVH223" s="20"/>
      <c r="CVI223" s="18"/>
      <c r="CVJ223" s="19"/>
      <c r="CVK223" s="28"/>
      <c r="CVL223" s="32"/>
      <c r="CVM223" s="20"/>
      <c r="CVN223" s="18"/>
      <c r="CVO223" s="19"/>
      <c r="CVP223" s="28"/>
      <c r="CVQ223" s="32"/>
      <c r="CVR223" s="20"/>
      <c r="CVS223" s="18"/>
      <c r="CVT223" s="19"/>
      <c r="CVU223" s="28"/>
      <c r="CVV223" s="32"/>
      <c r="CVW223" s="20"/>
      <c r="CVX223" s="18"/>
      <c r="CVY223" s="19"/>
      <c r="CVZ223" s="28"/>
      <c r="CWA223" s="32"/>
      <c r="CWB223" s="20"/>
      <c r="CWC223" s="18"/>
      <c r="CWD223" s="19"/>
      <c r="CWE223" s="28"/>
      <c r="CWF223" s="32"/>
      <c r="CWG223" s="20"/>
      <c r="CWH223" s="18"/>
      <c r="CWI223" s="19"/>
      <c r="CWJ223" s="28"/>
      <c r="CWK223" s="32"/>
      <c r="CWL223" s="20"/>
      <c r="CWM223" s="18"/>
      <c r="CWN223" s="19"/>
      <c r="CWO223" s="28"/>
      <c r="CWP223" s="32"/>
      <c r="CWQ223" s="20"/>
      <c r="CWR223" s="18"/>
      <c r="CWS223" s="19"/>
      <c r="CWT223" s="28"/>
      <c r="CWU223" s="32"/>
      <c r="CWV223" s="20"/>
      <c r="CWW223" s="18"/>
      <c r="CWX223" s="19"/>
      <c r="CWY223" s="28"/>
      <c r="CWZ223" s="32"/>
      <c r="CXA223" s="20"/>
      <c r="CXB223" s="18"/>
      <c r="CXC223" s="19"/>
      <c r="CXD223" s="28"/>
      <c r="CXE223" s="32"/>
      <c r="CXF223" s="20"/>
      <c r="CXG223" s="18"/>
      <c r="CXH223" s="19"/>
      <c r="CXI223" s="28"/>
      <c r="CXJ223" s="32"/>
      <c r="CXK223" s="20"/>
      <c r="CXL223" s="18"/>
      <c r="CXM223" s="19"/>
      <c r="CXN223" s="28"/>
      <c r="CXO223" s="32"/>
      <c r="CXP223" s="20"/>
      <c r="CXQ223" s="18"/>
      <c r="CXR223" s="19"/>
      <c r="CXS223" s="28"/>
      <c r="CXT223" s="32"/>
      <c r="CXU223" s="20"/>
      <c r="CXV223" s="18"/>
      <c r="CXW223" s="19"/>
      <c r="CXX223" s="28"/>
      <c r="CXY223" s="32"/>
      <c r="CXZ223" s="20"/>
      <c r="CYA223" s="18"/>
      <c r="CYB223" s="19"/>
      <c r="CYC223" s="28"/>
      <c r="CYD223" s="32"/>
      <c r="CYE223" s="20"/>
      <c r="CYF223" s="18"/>
      <c r="CYG223" s="19"/>
      <c r="CYH223" s="28"/>
      <c r="CYI223" s="32"/>
      <c r="CYJ223" s="20"/>
      <c r="CYK223" s="18"/>
      <c r="CYL223" s="19"/>
      <c r="CYM223" s="28"/>
      <c r="CYN223" s="32"/>
      <c r="CYO223" s="20"/>
      <c r="CYP223" s="18"/>
      <c r="CYQ223" s="19"/>
      <c r="CYR223" s="28"/>
      <c r="CYS223" s="32"/>
      <c r="CYT223" s="20"/>
      <c r="CYU223" s="18"/>
      <c r="CYV223" s="19"/>
      <c r="CYW223" s="28"/>
      <c r="CYX223" s="32"/>
      <c r="CYY223" s="20"/>
      <c r="CYZ223" s="18"/>
      <c r="CZA223" s="19"/>
      <c r="CZB223" s="28"/>
      <c r="CZC223" s="32"/>
      <c r="CZD223" s="20"/>
      <c r="CZE223" s="18"/>
      <c r="CZF223" s="19"/>
      <c r="CZG223" s="28"/>
      <c r="CZH223" s="32"/>
      <c r="CZI223" s="20"/>
      <c r="CZJ223" s="18"/>
      <c r="CZK223" s="19"/>
      <c r="CZL223" s="28"/>
      <c r="CZM223" s="32"/>
      <c r="CZN223" s="20"/>
      <c r="CZO223" s="18"/>
      <c r="CZP223" s="19"/>
      <c r="CZQ223" s="28"/>
      <c r="CZR223" s="32"/>
      <c r="CZS223" s="20"/>
      <c r="CZT223" s="18"/>
      <c r="CZU223" s="19"/>
      <c r="CZV223" s="28"/>
      <c r="CZW223" s="32"/>
      <c r="CZX223" s="20"/>
      <c r="CZY223" s="18"/>
      <c r="CZZ223" s="19"/>
      <c r="DAA223" s="28"/>
      <c r="DAB223" s="32"/>
      <c r="DAC223" s="20"/>
      <c r="DAD223" s="18"/>
      <c r="DAE223" s="19"/>
      <c r="DAF223" s="28"/>
      <c r="DAG223" s="32"/>
      <c r="DAH223" s="20"/>
      <c r="DAI223" s="18"/>
      <c r="DAJ223" s="19"/>
      <c r="DAK223" s="28"/>
      <c r="DAL223" s="32"/>
      <c r="DAM223" s="20"/>
      <c r="DAN223" s="18"/>
      <c r="DAO223" s="19"/>
      <c r="DAP223" s="28"/>
      <c r="DAQ223" s="32"/>
      <c r="DAR223" s="20"/>
      <c r="DAS223" s="18"/>
      <c r="DAT223" s="19"/>
      <c r="DAU223" s="28"/>
      <c r="DAV223" s="32"/>
      <c r="DAW223" s="20"/>
      <c r="DAX223" s="18"/>
      <c r="DAY223" s="19"/>
      <c r="DAZ223" s="28"/>
      <c r="DBA223" s="32"/>
      <c r="DBB223" s="20"/>
      <c r="DBC223" s="18"/>
      <c r="DBD223" s="19"/>
      <c r="DBE223" s="28"/>
      <c r="DBF223" s="32"/>
      <c r="DBG223" s="20"/>
      <c r="DBH223" s="18"/>
      <c r="DBI223" s="19"/>
      <c r="DBJ223" s="28"/>
      <c r="DBK223" s="32"/>
      <c r="DBL223" s="20"/>
      <c r="DBM223" s="18"/>
      <c r="DBN223" s="19"/>
      <c r="DBO223" s="28"/>
      <c r="DBP223" s="32"/>
      <c r="DBQ223" s="20"/>
      <c r="DBR223" s="18"/>
      <c r="DBS223" s="19"/>
      <c r="DBT223" s="28"/>
      <c r="DBU223" s="32"/>
      <c r="DBV223" s="20"/>
      <c r="DBW223" s="18"/>
      <c r="DBX223" s="19"/>
      <c r="DBY223" s="28"/>
      <c r="DBZ223" s="32"/>
      <c r="DCA223" s="20"/>
      <c r="DCB223" s="18"/>
      <c r="DCC223" s="19"/>
      <c r="DCD223" s="28"/>
      <c r="DCE223" s="32"/>
      <c r="DCF223" s="20"/>
      <c r="DCG223" s="18"/>
      <c r="DCH223" s="19"/>
      <c r="DCI223" s="28"/>
      <c r="DCJ223" s="32"/>
      <c r="DCK223" s="20"/>
      <c r="DCL223" s="18"/>
      <c r="DCM223" s="19"/>
      <c r="DCN223" s="28"/>
      <c r="DCO223" s="32"/>
      <c r="DCP223" s="20"/>
      <c r="DCQ223" s="18"/>
      <c r="DCR223" s="19"/>
      <c r="DCS223" s="28"/>
      <c r="DCT223" s="32"/>
      <c r="DCU223" s="20"/>
      <c r="DCV223" s="18"/>
      <c r="DCW223" s="19"/>
      <c r="DCX223" s="28"/>
      <c r="DCY223" s="32"/>
      <c r="DCZ223" s="20"/>
      <c r="DDA223" s="18"/>
      <c r="DDB223" s="19"/>
      <c r="DDC223" s="28"/>
      <c r="DDD223" s="32"/>
      <c r="DDE223" s="20"/>
      <c r="DDF223" s="18"/>
      <c r="DDG223" s="19"/>
      <c r="DDH223" s="28"/>
      <c r="DDI223" s="32"/>
      <c r="DDJ223" s="20"/>
      <c r="DDK223" s="18"/>
      <c r="DDL223" s="19"/>
      <c r="DDM223" s="28"/>
      <c r="DDN223" s="32"/>
      <c r="DDO223" s="20"/>
      <c r="DDP223" s="18"/>
      <c r="DDQ223" s="19"/>
      <c r="DDR223" s="28"/>
      <c r="DDS223" s="32"/>
      <c r="DDT223" s="20"/>
      <c r="DDU223" s="18"/>
      <c r="DDV223" s="19"/>
      <c r="DDW223" s="28"/>
      <c r="DDX223" s="32"/>
      <c r="DDY223" s="20"/>
      <c r="DDZ223" s="18"/>
      <c r="DEA223" s="19"/>
      <c r="DEB223" s="28"/>
      <c r="DEC223" s="32"/>
      <c r="DED223" s="20"/>
      <c r="DEE223" s="18"/>
      <c r="DEF223" s="19"/>
      <c r="DEG223" s="28"/>
      <c r="DEH223" s="32"/>
      <c r="DEI223" s="20"/>
      <c r="DEJ223" s="18"/>
      <c r="DEK223" s="19"/>
      <c r="DEL223" s="28"/>
      <c r="DEM223" s="32"/>
      <c r="DEN223" s="20"/>
      <c r="DEO223" s="18"/>
      <c r="DEP223" s="19"/>
      <c r="DEQ223" s="28"/>
      <c r="DER223" s="32"/>
      <c r="DES223" s="20"/>
      <c r="DET223" s="18"/>
      <c r="DEU223" s="19"/>
      <c r="DEV223" s="28"/>
      <c r="DEW223" s="32"/>
      <c r="DEX223" s="20"/>
      <c r="DEY223" s="18"/>
      <c r="DEZ223" s="19"/>
      <c r="DFA223" s="28"/>
      <c r="DFB223" s="32"/>
      <c r="DFC223" s="20"/>
      <c r="DFD223" s="18"/>
      <c r="DFE223" s="19"/>
      <c r="DFF223" s="28"/>
      <c r="DFG223" s="32"/>
      <c r="DFH223" s="20"/>
      <c r="DFI223" s="18"/>
      <c r="DFJ223" s="19"/>
      <c r="DFK223" s="28"/>
      <c r="DFL223" s="32"/>
      <c r="DFM223" s="20"/>
      <c r="DFN223" s="18"/>
      <c r="DFO223" s="19"/>
      <c r="DFP223" s="28"/>
      <c r="DFQ223" s="32"/>
      <c r="DFR223" s="20"/>
      <c r="DFS223" s="18"/>
      <c r="DFT223" s="19"/>
      <c r="DFU223" s="28"/>
      <c r="DFV223" s="32"/>
      <c r="DFW223" s="20"/>
      <c r="DFX223" s="18"/>
      <c r="DFY223" s="19"/>
      <c r="DFZ223" s="28"/>
      <c r="DGA223" s="32"/>
      <c r="DGB223" s="20"/>
      <c r="DGC223" s="18"/>
      <c r="DGD223" s="19"/>
      <c r="DGE223" s="28"/>
      <c r="DGF223" s="32"/>
      <c r="DGG223" s="20"/>
      <c r="DGH223" s="18"/>
      <c r="DGI223" s="19"/>
      <c r="DGJ223" s="28"/>
      <c r="DGK223" s="32"/>
      <c r="DGL223" s="20"/>
      <c r="DGM223" s="18"/>
      <c r="DGN223" s="19"/>
      <c r="DGO223" s="28"/>
      <c r="DGP223" s="32"/>
      <c r="DGQ223" s="20"/>
      <c r="DGR223" s="18"/>
      <c r="DGS223" s="19"/>
      <c r="DGT223" s="28"/>
      <c r="DGU223" s="32"/>
      <c r="DGV223" s="20"/>
      <c r="DGW223" s="18"/>
      <c r="DGX223" s="19"/>
      <c r="DGY223" s="28"/>
      <c r="DGZ223" s="32"/>
      <c r="DHA223" s="20"/>
      <c r="DHB223" s="18"/>
      <c r="DHC223" s="19"/>
      <c r="DHD223" s="28"/>
      <c r="DHE223" s="32"/>
      <c r="DHF223" s="20"/>
      <c r="DHG223" s="18"/>
      <c r="DHH223" s="19"/>
      <c r="DHI223" s="28"/>
      <c r="DHJ223" s="32"/>
      <c r="DHK223" s="20"/>
      <c r="DHL223" s="18"/>
      <c r="DHM223" s="19"/>
      <c r="DHN223" s="28"/>
      <c r="DHO223" s="32"/>
      <c r="DHP223" s="20"/>
      <c r="DHQ223" s="18"/>
      <c r="DHR223" s="19"/>
      <c r="DHS223" s="28"/>
      <c r="DHT223" s="32"/>
      <c r="DHU223" s="20"/>
      <c r="DHV223" s="18"/>
      <c r="DHW223" s="19"/>
      <c r="DHX223" s="28"/>
      <c r="DHY223" s="32"/>
      <c r="DHZ223" s="20"/>
      <c r="DIA223" s="18"/>
      <c r="DIB223" s="19"/>
      <c r="DIC223" s="28"/>
      <c r="DID223" s="32"/>
      <c r="DIE223" s="20"/>
      <c r="DIF223" s="18"/>
      <c r="DIG223" s="19"/>
      <c r="DIH223" s="28"/>
      <c r="DII223" s="32"/>
      <c r="DIJ223" s="20"/>
      <c r="DIK223" s="18"/>
      <c r="DIL223" s="19"/>
      <c r="DIM223" s="28"/>
      <c r="DIN223" s="32"/>
      <c r="DIO223" s="20"/>
      <c r="DIP223" s="18"/>
      <c r="DIQ223" s="19"/>
      <c r="DIR223" s="28"/>
      <c r="DIS223" s="32"/>
      <c r="DIT223" s="20"/>
      <c r="DIU223" s="18"/>
      <c r="DIV223" s="19"/>
      <c r="DIW223" s="28"/>
      <c r="DIX223" s="32"/>
      <c r="DIY223" s="20"/>
      <c r="DIZ223" s="18"/>
      <c r="DJA223" s="19"/>
      <c r="DJB223" s="28"/>
      <c r="DJC223" s="32"/>
      <c r="DJD223" s="20"/>
      <c r="DJE223" s="18"/>
      <c r="DJF223" s="19"/>
      <c r="DJG223" s="28"/>
      <c r="DJH223" s="32"/>
      <c r="DJI223" s="20"/>
      <c r="DJJ223" s="18"/>
      <c r="DJK223" s="19"/>
      <c r="DJL223" s="28"/>
      <c r="DJM223" s="32"/>
      <c r="DJN223" s="20"/>
      <c r="DJO223" s="18"/>
      <c r="DJP223" s="19"/>
      <c r="DJQ223" s="28"/>
      <c r="DJR223" s="32"/>
      <c r="DJS223" s="20"/>
      <c r="DJT223" s="18"/>
      <c r="DJU223" s="19"/>
      <c r="DJV223" s="28"/>
      <c r="DJW223" s="32"/>
      <c r="DJX223" s="20"/>
      <c r="DJY223" s="18"/>
      <c r="DJZ223" s="19"/>
      <c r="DKA223" s="28"/>
      <c r="DKB223" s="32"/>
      <c r="DKC223" s="20"/>
      <c r="DKD223" s="18"/>
      <c r="DKE223" s="19"/>
      <c r="DKF223" s="28"/>
      <c r="DKG223" s="32"/>
      <c r="DKH223" s="20"/>
      <c r="DKI223" s="18"/>
      <c r="DKJ223" s="19"/>
      <c r="DKK223" s="28"/>
      <c r="DKL223" s="32"/>
      <c r="DKM223" s="20"/>
      <c r="DKN223" s="18"/>
      <c r="DKO223" s="19"/>
      <c r="DKP223" s="28"/>
      <c r="DKQ223" s="32"/>
      <c r="DKR223" s="20"/>
      <c r="DKS223" s="18"/>
      <c r="DKT223" s="19"/>
      <c r="DKU223" s="28"/>
      <c r="DKV223" s="32"/>
      <c r="DKW223" s="20"/>
      <c r="DKX223" s="18"/>
      <c r="DKY223" s="19"/>
      <c r="DKZ223" s="28"/>
      <c r="DLA223" s="32"/>
      <c r="DLB223" s="20"/>
      <c r="DLC223" s="18"/>
      <c r="DLD223" s="19"/>
      <c r="DLE223" s="28"/>
      <c r="DLF223" s="32"/>
      <c r="DLG223" s="20"/>
      <c r="DLH223" s="18"/>
      <c r="DLI223" s="19"/>
      <c r="DLJ223" s="28"/>
      <c r="DLK223" s="32"/>
      <c r="DLL223" s="20"/>
      <c r="DLM223" s="18"/>
      <c r="DLN223" s="19"/>
      <c r="DLO223" s="28"/>
      <c r="DLP223" s="32"/>
      <c r="DLQ223" s="20"/>
      <c r="DLR223" s="18"/>
      <c r="DLS223" s="19"/>
      <c r="DLT223" s="28"/>
      <c r="DLU223" s="32"/>
      <c r="DLV223" s="20"/>
      <c r="DLW223" s="18"/>
      <c r="DLX223" s="19"/>
      <c r="DLY223" s="28"/>
      <c r="DLZ223" s="32"/>
      <c r="DMA223" s="20"/>
      <c r="DMB223" s="18"/>
      <c r="DMC223" s="19"/>
      <c r="DMD223" s="28"/>
      <c r="DME223" s="32"/>
      <c r="DMF223" s="20"/>
      <c r="DMG223" s="18"/>
      <c r="DMH223" s="19"/>
      <c r="DMI223" s="28"/>
      <c r="DMJ223" s="32"/>
      <c r="DMK223" s="20"/>
      <c r="DML223" s="18"/>
      <c r="DMM223" s="19"/>
      <c r="DMN223" s="28"/>
      <c r="DMO223" s="32"/>
      <c r="DMP223" s="20"/>
      <c r="DMQ223" s="18"/>
      <c r="DMR223" s="19"/>
      <c r="DMS223" s="28"/>
      <c r="DMT223" s="32"/>
      <c r="DMU223" s="20"/>
      <c r="DMV223" s="18"/>
      <c r="DMW223" s="19"/>
      <c r="DMX223" s="28"/>
      <c r="DMY223" s="32"/>
      <c r="DMZ223" s="20"/>
      <c r="DNA223" s="18"/>
      <c r="DNB223" s="19"/>
      <c r="DNC223" s="28"/>
      <c r="DND223" s="32"/>
      <c r="DNE223" s="20"/>
      <c r="DNF223" s="18"/>
      <c r="DNG223" s="19"/>
      <c r="DNH223" s="28"/>
      <c r="DNI223" s="32"/>
      <c r="DNJ223" s="20"/>
      <c r="DNK223" s="18"/>
      <c r="DNL223" s="19"/>
      <c r="DNM223" s="28"/>
      <c r="DNN223" s="32"/>
      <c r="DNO223" s="20"/>
      <c r="DNP223" s="18"/>
      <c r="DNQ223" s="19"/>
      <c r="DNR223" s="28"/>
      <c r="DNS223" s="32"/>
      <c r="DNT223" s="20"/>
      <c r="DNU223" s="18"/>
      <c r="DNV223" s="19"/>
      <c r="DNW223" s="28"/>
      <c r="DNX223" s="32"/>
      <c r="DNY223" s="20"/>
      <c r="DNZ223" s="18"/>
      <c r="DOA223" s="19"/>
      <c r="DOB223" s="28"/>
      <c r="DOC223" s="32"/>
      <c r="DOD223" s="20"/>
      <c r="DOE223" s="18"/>
      <c r="DOF223" s="19"/>
      <c r="DOG223" s="28"/>
      <c r="DOH223" s="32"/>
      <c r="DOI223" s="20"/>
      <c r="DOJ223" s="18"/>
      <c r="DOK223" s="19"/>
      <c r="DOL223" s="28"/>
      <c r="DOM223" s="32"/>
      <c r="DON223" s="20"/>
      <c r="DOO223" s="18"/>
      <c r="DOP223" s="19"/>
      <c r="DOQ223" s="28"/>
      <c r="DOR223" s="32"/>
      <c r="DOS223" s="20"/>
      <c r="DOT223" s="18"/>
      <c r="DOU223" s="19"/>
      <c r="DOV223" s="28"/>
      <c r="DOW223" s="32"/>
      <c r="DOX223" s="20"/>
      <c r="DOY223" s="18"/>
      <c r="DOZ223" s="19"/>
      <c r="DPA223" s="28"/>
      <c r="DPB223" s="32"/>
      <c r="DPC223" s="20"/>
      <c r="DPD223" s="18"/>
      <c r="DPE223" s="19"/>
      <c r="DPF223" s="28"/>
      <c r="DPG223" s="32"/>
      <c r="DPH223" s="20"/>
      <c r="DPI223" s="18"/>
      <c r="DPJ223" s="19"/>
      <c r="DPK223" s="28"/>
      <c r="DPL223" s="32"/>
      <c r="DPM223" s="20"/>
      <c r="DPN223" s="18"/>
      <c r="DPO223" s="19"/>
      <c r="DPP223" s="28"/>
      <c r="DPQ223" s="32"/>
      <c r="DPR223" s="20"/>
      <c r="DPS223" s="18"/>
      <c r="DPT223" s="19"/>
      <c r="DPU223" s="28"/>
      <c r="DPV223" s="32"/>
      <c r="DPW223" s="20"/>
      <c r="DPX223" s="18"/>
      <c r="DPY223" s="19"/>
      <c r="DPZ223" s="28"/>
      <c r="DQA223" s="32"/>
      <c r="DQB223" s="20"/>
      <c r="DQC223" s="18"/>
      <c r="DQD223" s="19"/>
      <c r="DQE223" s="28"/>
      <c r="DQF223" s="32"/>
      <c r="DQG223" s="20"/>
      <c r="DQH223" s="18"/>
      <c r="DQI223" s="19"/>
      <c r="DQJ223" s="28"/>
      <c r="DQK223" s="32"/>
      <c r="DQL223" s="20"/>
      <c r="DQM223" s="18"/>
      <c r="DQN223" s="19"/>
      <c r="DQO223" s="28"/>
      <c r="DQP223" s="32"/>
      <c r="DQQ223" s="20"/>
      <c r="DQR223" s="18"/>
      <c r="DQS223" s="19"/>
      <c r="DQT223" s="28"/>
      <c r="DQU223" s="32"/>
      <c r="DQV223" s="20"/>
      <c r="DQW223" s="18"/>
      <c r="DQX223" s="19"/>
      <c r="DQY223" s="28"/>
      <c r="DQZ223" s="32"/>
      <c r="DRA223" s="20"/>
      <c r="DRB223" s="18"/>
      <c r="DRC223" s="19"/>
      <c r="DRD223" s="28"/>
      <c r="DRE223" s="32"/>
      <c r="DRF223" s="20"/>
      <c r="DRG223" s="18"/>
      <c r="DRH223" s="19"/>
      <c r="DRI223" s="28"/>
      <c r="DRJ223" s="32"/>
      <c r="DRK223" s="20"/>
      <c r="DRL223" s="18"/>
      <c r="DRM223" s="19"/>
      <c r="DRN223" s="28"/>
      <c r="DRO223" s="32"/>
      <c r="DRP223" s="20"/>
      <c r="DRQ223" s="18"/>
      <c r="DRR223" s="19"/>
      <c r="DRS223" s="28"/>
      <c r="DRT223" s="32"/>
      <c r="DRU223" s="20"/>
      <c r="DRV223" s="18"/>
      <c r="DRW223" s="19"/>
      <c r="DRX223" s="28"/>
      <c r="DRY223" s="32"/>
      <c r="DRZ223" s="20"/>
      <c r="DSA223" s="18"/>
      <c r="DSB223" s="19"/>
      <c r="DSC223" s="28"/>
      <c r="DSD223" s="32"/>
      <c r="DSE223" s="20"/>
      <c r="DSF223" s="18"/>
      <c r="DSG223" s="19"/>
      <c r="DSH223" s="28"/>
      <c r="DSI223" s="32"/>
      <c r="DSJ223" s="20"/>
      <c r="DSK223" s="18"/>
      <c r="DSL223" s="19"/>
      <c r="DSM223" s="28"/>
      <c r="DSN223" s="32"/>
      <c r="DSO223" s="20"/>
      <c r="DSP223" s="18"/>
      <c r="DSQ223" s="19"/>
      <c r="DSR223" s="28"/>
      <c r="DSS223" s="32"/>
      <c r="DST223" s="20"/>
      <c r="DSU223" s="18"/>
      <c r="DSV223" s="19"/>
      <c r="DSW223" s="28"/>
      <c r="DSX223" s="32"/>
      <c r="DSY223" s="20"/>
      <c r="DSZ223" s="18"/>
      <c r="DTA223" s="19"/>
      <c r="DTB223" s="28"/>
      <c r="DTC223" s="32"/>
      <c r="DTD223" s="20"/>
      <c r="DTE223" s="18"/>
      <c r="DTF223" s="19"/>
      <c r="DTG223" s="28"/>
      <c r="DTH223" s="32"/>
      <c r="DTI223" s="20"/>
      <c r="DTJ223" s="18"/>
      <c r="DTK223" s="19"/>
      <c r="DTL223" s="28"/>
      <c r="DTM223" s="32"/>
      <c r="DTN223" s="20"/>
      <c r="DTO223" s="18"/>
      <c r="DTP223" s="19"/>
      <c r="DTQ223" s="28"/>
      <c r="DTR223" s="32"/>
      <c r="DTS223" s="20"/>
      <c r="DTT223" s="18"/>
      <c r="DTU223" s="19"/>
      <c r="DTV223" s="28"/>
      <c r="DTW223" s="32"/>
      <c r="DTX223" s="20"/>
      <c r="DTY223" s="18"/>
      <c r="DTZ223" s="19"/>
      <c r="DUA223" s="28"/>
      <c r="DUB223" s="32"/>
      <c r="DUC223" s="20"/>
      <c r="DUD223" s="18"/>
      <c r="DUE223" s="19"/>
      <c r="DUF223" s="28"/>
      <c r="DUG223" s="32"/>
      <c r="DUH223" s="20"/>
      <c r="DUI223" s="18"/>
      <c r="DUJ223" s="19"/>
      <c r="DUK223" s="28"/>
      <c r="DUL223" s="32"/>
      <c r="DUM223" s="20"/>
      <c r="DUN223" s="18"/>
      <c r="DUO223" s="19"/>
      <c r="DUP223" s="28"/>
      <c r="DUQ223" s="32"/>
      <c r="DUR223" s="20"/>
      <c r="DUS223" s="18"/>
      <c r="DUT223" s="19"/>
      <c r="DUU223" s="28"/>
      <c r="DUV223" s="32"/>
      <c r="DUW223" s="20"/>
      <c r="DUX223" s="18"/>
      <c r="DUY223" s="19"/>
      <c r="DUZ223" s="28"/>
      <c r="DVA223" s="32"/>
      <c r="DVB223" s="20"/>
      <c r="DVC223" s="18"/>
      <c r="DVD223" s="19"/>
      <c r="DVE223" s="28"/>
      <c r="DVF223" s="32"/>
      <c r="DVG223" s="20"/>
      <c r="DVH223" s="18"/>
      <c r="DVI223" s="19"/>
      <c r="DVJ223" s="28"/>
      <c r="DVK223" s="32"/>
      <c r="DVL223" s="20"/>
      <c r="DVM223" s="18"/>
      <c r="DVN223" s="19"/>
      <c r="DVO223" s="28"/>
      <c r="DVP223" s="32"/>
      <c r="DVQ223" s="20"/>
      <c r="DVR223" s="18"/>
      <c r="DVS223" s="19"/>
      <c r="DVT223" s="28"/>
      <c r="DVU223" s="32"/>
      <c r="DVV223" s="20"/>
      <c r="DVW223" s="18"/>
      <c r="DVX223" s="19"/>
      <c r="DVY223" s="28"/>
      <c r="DVZ223" s="32"/>
      <c r="DWA223" s="20"/>
      <c r="DWB223" s="18"/>
      <c r="DWC223" s="19"/>
      <c r="DWD223" s="28"/>
      <c r="DWE223" s="32"/>
      <c r="DWF223" s="20"/>
      <c r="DWG223" s="18"/>
      <c r="DWH223" s="19"/>
      <c r="DWI223" s="28"/>
      <c r="DWJ223" s="32"/>
      <c r="DWK223" s="20"/>
      <c r="DWL223" s="18"/>
      <c r="DWM223" s="19"/>
      <c r="DWN223" s="28"/>
      <c r="DWO223" s="32"/>
      <c r="DWP223" s="20"/>
      <c r="DWQ223" s="18"/>
      <c r="DWR223" s="19"/>
      <c r="DWS223" s="28"/>
      <c r="DWT223" s="32"/>
      <c r="DWU223" s="20"/>
      <c r="DWV223" s="18"/>
      <c r="DWW223" s="19"/>
      <c r="DWX223" s="28"/>
      <c r="DWY223" s="32"/>
      <c r="DWZ223" s="20"/>
      <c r="DXA223" s="18"/>
      <c r="DXB223" s="19"/>
      <c r="DXC223" s="28"/>
      <c r="DXD223" s="32"/>
      <c r="DXE223" s="20"/>
      <c r="DXF223" s="18"/>
      <c r="DXG223" s="19"/>
      <c r="DXH223" s="28"/>
      <c r="DXI223" s="32"/>
      <c r="DXJ223" s="20"/>
      <c r="DXK223" s="18"/>
      <c r="DXL223" s="19"/>
      <c r="DXM223" s="28"/>
      <c r="DXN223" s="32"/>
      <c r="DXO223" s="20"/>
      <c r="DXP223" s="18"/>
      <c r="DXQ223" s="19"/>
      <c r="DXR223" s="28"/>
      <c r="DXS223" s="32"/>
      <c r="DXT223" s="20"/>
      <c r="DXU223" s="18"/>
      <c r="DXV223" s="19"/>
      <c r="DXW223" s="28"/>
      <c r="DXX223" s="32"/>
      <c r="DXY223" s="20"/>
      <c r="DXZ223" s="18"/>
      <c r="DYA223" s="19"/>
      <c r="DYB223" s="28"/>
      <c r="DYC223" s="32"/>
      <c r="DYD223" s="20"/>
      <c r="DYE223" s="18"/>
      <c r="DYF223" s="19"/>
      <c r="DYG223" s="28"/>
      <c r="DYH223" s="32"/>
      <c r="DYI223" s="20"/>
      <c r="DYJ223" s="18"/>
      <c r="DYK223" s="19"/>
      <c r="DYL223" s="28"/>
      <c r="DYM223" s="32"/>
      <c r="DYN223" s="20"/>
      <c r="DYO223" s="18"/>
      <c r="DYP223" s="19"/>
      <c r="DYQ223" s="28"/>
      <c r="DYR223" s="32"/>
      <c r="DYS223" s="20"/>
      <c r="DYT223" s="18"/>
      <c r="DYU223" s="19"/>
      <c r="DYV223" s="28"/>
      <c r="DYW223" s="32"/>
      <c r="DYX223" s="20"/>
      <c r="DYY223" s="18"/>
      <c r="DYZ223" s="19"/>
      <c r="DZA223" s="28"/>
      <c r="DZB223" s="32"/>
      <c r="DZC223" s="20"/>
      <c r="DZD223" s="18"/>
      <c r="DZE223" s="19"/>
      <c r="DZF223" s="28"/>
      <c r="DZG223" s="32"/>
      <c r="DZH223" s="20"/>
      <c r="DZI223" s="18"/>
      <c r="DZJ223" s="19"/>
      <c r="DZK223" s="28"/>
      <c r="DZL223" s="32"/>
      <c r="DZM223" s="20"/>
      <c r="DZN223" s="18"/>
      <c r="DZO223" s="19"/>
      <c r="DZP223" s="28"/>
      <c r="DZQ223" s="32"/>
      <c r="DZR223" s="20"/>
      <c r="DZS223" s="18"/>
      <c r="DZT223" s="19"/>
      <c r="DZU223" s="28"/>
      <c r="DZV223" s="32"/>
      <c r="DZW223" s="20"/>
      <c r="DZX223" s="18"/>
      <c r="DZY223" s="19"/>
      <c r="DZZ223" s="28"/>
      <c r="EAA223" s="32"/>
      <c r="EAB223" s="20"/>
      <c r="EAC223" s="18"/>
      <c r="EAD223" s="19"/>
      <c r="EAE223" s="28"/>
      <c r="EAF223" s="32"/>
      <c r="EAG223" s="20"/>
      <c r="EAH223" s="18"/>
      <c r="EAI223" s="19"/>
      <c r="EAJ223" s="28"/>
      <c r="EAK223" s="32"/>
      <c r="EAL223" s="20"/>
      <c r="EAM223" s="18"/>
      <c r="EAN223" s="19"/>
      <c r="EAO223" s="28"/>
      <c r="EAP223" s="32"/>
      <c r="EAQ223" s="20"/>
      <c r="EAR223" s="18"/>
      <c r="EAS223" s="19"/>
      <c r="EAT223" s="28"/>
      <c r="EAU223" s="32"/>
      <c r="EAV223" s="20"/>
      <c r="EAW223" s="18"/>
      <c r="EAX223" s="19"/>
      <c r="EAY223" s="28"/>
      <c r="EAZ223" s="32"/>
      <c r="EBA223" s="20"/>
      <c r="EBB223" s="18"/>
      <c r="EBC223" s="19"/>
      <c r="EBD223" s="28"/>
      <c r="EBE223" s="32"/>
      <c r="EBF223" s="20"/>
      <c r="EBG223" s="18"/>
      <c r="EBH223" s="19"/>
      <c r="EBI223" s="28"/>
      <c r="EBJ223" s="32"/>
      <c r="EBK223" s="20"/>
      <c r="EBL223" s="18"/>
      <c r="EBM223" s="19"/>
      <c r="EBN223" s="28"/>
      <c r="EBO223" s="32"/>
      <c r="EBP223" s="20"/>
      <c r="EBQ223" s="18"/>
      <c r="EBR223" s="19"/>
      <c r="EBS223" s="28"/>
      <c r="EBT223" s="32"/>
      <c r="EBU223" s="20"/>
      <c r="EBV223" s="18"/>
      <c r="EBW223" s="19"/>
      <c r="EBX223" s="28"/>
      <c r="EBY223" s="32"/>
      <c r="EBZ223" s="20"/>
      <c r="ECA223" s="18"/>
      <c r="ECB223" s="19"/>
      <c r="ECC223" s="28"/>
      <c r="ECD223" s="32"/>
      <c r="ECE223" s="20"/>
      <c r="ECF223" s="18"/>
      <c r="ECG223" s="19"/>
      <c r="ECH223" s="28"/>
      <c r="ECI223" s="32"/>
      <c r="ECJ223" s="20"/>
      <c r="ECK223" s="18"/>
      <c r="ECL223" s="19"/>
      <c r="ECM223" s="28"/>
      <c r="ECN223" s="32"/>
      <c r="ECO223" s="20"/>
      <c r="ECP223" s="18"/>
      <c r="ECQ223" s="19"/>
      <c r="ECR223" s="28"/>
      <c r="ECS223" s="32"/>
      <c r="ECT223" s="20"/>
      <c r="ECU223" s="18"/>
      <c r="ECV223" s="19"/>
      <c r="ECW223" s="28"/>
      <c r="ECX223" s="32"/>
      <c r="ECY223" s="20"/>
      <c r="ECZ223" s="18"/>
      <c r="EDA223" s="19"/>
      <c r="EDB223" s="28"/>
      <c r="EDC223" s="32"/>
      <c r="EDD223" s="20"/>
      <c r="EDE223" s="18"/>
      <c r="EDF223" s="19"/>
      <c r="EDG223" s="28"/>
      <c r="EDH223" s="32"/>
      <c r="EDI223" s="20"/>
      <c r="EDJ223" s="18"/>
      <c r="EDK223" s="19"/>
      <c r="EDL223" s="28"/>
      <c r="EDM223" s="32"/>
      <c r="EDN223" s="20"/>
      <c r="EDO223" s="18"/>
      <c r="EDP223" s="19"/>
      <c r="EDQ223" s="28"/>
      <c r="EDR223" s="32"/>
      <c r="EDS223" s="20"/>
      <c r="EDT223" s="18"/>
      <c r="EDU223" s="19"/>
      <c r="EDV223" s="28"/>
      <c r="EDW223" s="32"/>
      <c r="EDX223" s="20"/>
      <c r="EDY223" s="18"/>
      <c r="EDZ223" s="19"/>
      <c r="EEA223" s="28"/>
      <c r="EEB223" s="32"/>
      <c r="EEC223" s="20"/>
      <c r="EED223" s="18"/>
      <c r="EEE223" s="19"/>
      <c r="EEF223" s="28"/>
      <c r="EEG223" s="32"/>
      <c r="EEH223" s="20"/>
      <c r="EEI223" s="18"/>
      <c r="EEJ223" s="19"/>
      <c r="EEK223" s="28"/>
      <c r="EEL223" s="32"/>
      <c r="EEM223" s="20"/>
      <c r="EEN223" s="18"/>
      <c r="EEO223" s="19"/>
      <c r="EEP223" s="28"/>
      <c r="EEQ223" s="32"/>
      <c r="EER223" s="20"/>
      <c r="EES223" s="18"/>
      <c r="EET223" s="19"/>
      <c r="EEU223" s="28"/>
      <c r="EEV223" s="32"/>
      <c r="EEW223" s="20"/>
      <c r="EEX223" s="18"/>
      <c r="EEY223" s="19"/>
      <c r="EEZ223" s="28"/>
      <c r="EFA223" s="32"/>
      <c r="EFB223" s="20"/>
      <c r="EFC223" s="18"/>
      <c r="EFD223" s="19"/>
      <c r="EFE223" s="28"/>
      <c r="EFF223" s="32"/>
      <c r="EFG223" s="20"/>
      <c r="EFH223" s="18"/>
      <c r="EFI223" s="19"/>
      <c r="EFJ223" s="28"/>
      <c r="EFK223" s="32"/>
      <c r="EFL223" s="20"/>
      <c r="EFM223" s="18"/>
      <c r="EFN223" s="19"/>
      <c r="EFO223" s="28"/>
      <c r="EFP223" s="32"/>
      <c r="EFQ223" s="20"/>
      <c r="EFR223" s="18"/>
      <c r="EFS223" s="19"/>
      <c r="EFT223" s="28"/>
      <c r="EFU223" s="32"/>
      <c r="EFV223" s="20"/>
      <c r="EFW223" s="18"/>
      <c r="EFX223" s="19"/>
      <c r="EFY223" s="28"/>
      <c r="EFZ223" s="32"/>
      <c r="EGA223" s="20"/>
      <c r="EGB223" s="18"/>
      <c r="EGC223" s="19"/>
      <c r="EGD223" s="28"/>
      <c r="EGE223" s="32"/>
      <c r="EGF223" s="20"/>
      <c r="EGG223" s="18"/>
      <c r="EGH223" s="19"/>
      <c r="EGI223" s="28"/>
      <c r="EGJ223" s="32"/>
      <c r="EGK223" s="20"/>
      <c r="EGL223" s="18"/>
      <c r="EGM223" s="19"/>
      <c r="EGN223" s="28"/>
      <c r="EGO223" s="32"/>
      <c r="EGP223" s="20"/>
      <c r="EGQ223" s="18"/>
      <c r="EGR223" s="19"/>
      <c r="EGS223" s="28"/>
      <c r="EGT223" s="32"/>
      <c r="EGU223" s="20"/>
      <c r="EGV223" s="18"/>
      <c r="EGW223" s="19"/>
      <c r="EGX223" s="28"/>
      <c r="EGY223" s="32"/>
      <c r="EGZ223" s="20"/>
      <c r="EHA223" s="18"/>
      <c r="EHB223" s="19"/>
      <c r="EHC223" s="28"/>
      <c r="EHD223" s="32"/>
      <c r="EHE223" s="20"/>
      <c r="EHF223" s="18"/>
      <c r="EHG223" s="19"/>
      <c r="EHH223" s="28"/>
      <c r="EHI223" s="32"/>
      <c r="EHJ223" s="20"/>
      <c r="EHK223" s="18"/>
      <c r="EHL223" s="19"/>
      <c r="EHM223" s="28"/>
      <c r="EHN223" s="32"/>
      <c r="EHO223" s="20"/>
      <c r="EHP223" s="18"/>
      <c r="EHQ223" s="19"/>
      <c r="EHR223" s="28"/>
      <c r="EHS223" s="32"/>
      <c r="EHT223" s="20"/>
      <c r="EHU223" s="18"/>
      <c r="EHV223" s="19"/>
      <c r="EHW223" s="28"/>
      <c r="EHX223" s="32"/>
      <c r="EHY223" s="20"/>
      <c r="EHZ223" s="18"/>
      <c r="EIA223" s="19"/>
      <c r="EIB223" s="28"/>
      <c r="EIC223" s="32"/>
      <c r="EID223" s="20"/>
      <c r="EIE223" s="18"/>
      <c r="EIF223" s="19"/>
      <c r="EIG223" s="28"/>
      <c r="EIH223" s="32"/>
      <c r="EII223" s="20"/>
      <c r="EIJ223" s="18"/>
      <c r="EIK223" s="19"/>
      <c r="EIL223" s="28"/>
      <c r="EIM223" s="32"/>
      <c r="EIN223" s="20"/>
      <c r="EIO223" s="18"/>
      <c r="EIP223" s="19"/>
      <c r="EIQ223" s="28"/>
      <c r="EIR223" s="32"/>
      <c r="EIS223" s="20"/>
      <c r="EIT223" s="18"/>
      <c r="EIU223" s="19"/>
      <c r="EIV223" s="28"/>
      <c r="EIW223" s="32"/>
      <c r="EIX223" s="20"/>
      <c r="EIY223" s="18"/>
      <c r="EIZ223" s="19"/>
      <c r="EJA223" s="28"/>
      <c r="EJB223" s="32"/>
      <c r="EJC223" s="20"/>
      <c r="EJD223" s="18"/>
      <c r="EJE223" s="19"/>
      <c r="EJF223" s="28"/>
      <c r="EJG223" s="32"/>
      <c r="EJH223" s="20"/>
      <c r="EJI223" s="18"/>
      <c r="EJJ223" s="19"/>
      <c r="EJK223" s="28"/>
      <c r="EJL223" s="32"/>
      <c r="EJM223" s="20"/>
      <c r="EJN223" s="18"/>
      <c r="EJO223" s="19"/>
      <c r="EJP223" s="28"/>
      <c r="EJQ223" s="32"/>
      <c r="EJR223" s="20"/>
      <c r="EJS223" s="18"/>
      <c r="EJT223" s="19"/>
      <c r="EJU223" s="28"/>
      <c r="EJV223" s="32"/>
      <c r="EJW223" s="20"/>
      <c r="EJX223" s="18"/>
      <c r="EJY223" s="19"/>
      <c r="EJZ223" s="28"/>
      <c r="EKA223" s="32"/>
      <c r="EKB223" s="20"/>
      <c r="EKC223" s="18"/>
      <c r="EKD223" s="19"/>
      <c r="EKE223" s="28"/>
      <c r="EKF223" s="32"/>
      <c r="EKG223" s="20"/>
      <c r="EKH223" s="18"/>
      <c r="EKI223" s="19"/>
      <c r="EKJ223" s="28"/>
      <c r="EKK223" s="32"/>
      <c r="EKL223" s="20"/>
      <c r="EKM223" s="18"/>
      <c r="EKN223" s="19"/>
      <c r="EKO223" s="28"/>
      <c r="EKP223" s="32"/>
      <c r="EKQ223" s="20"/>
      <c r="EKR223" s="18"/>
      <c r="EKS223" s="19"/>
      <c r="EKT223" s="28"/>
      <c r="EKU223" s="32"/>
      <c r="EKV223" s="20"/>
      <c r="EKW223" s="18"/>
      <c r="EKX223" s="19"/>
      <c r="EKY223" s="28"/>
      <c r="EKZ223" s="32"/>
      <c r="ELA223" s="20"/>
      <c r="ELB223" s="18"/>
      <c r="ELC223" s="19"/>
      <c r="ELD223" s="28"/>
      <c r="ELE223" s="32"/>
      <c r="ELF223" s="20"/>
      <c r="ELG223" s="18"/>
      <c r="ELH223" s="19"/>
      <c r="ELI223" s="28"/>
      <c r="ELJ223" s="32"/>
      <c r="ELK223" s="20"/>
      <c r="ELL223" s="18"/>
      <c r="ELM223" s="19"/>
      <c r="ELN223" s="28"/>
      <c r="ELO223" s="32"/>
      <c r="ELP223" s="20"/>
      <c r="ELQ223" s="18"/>
      <c r="ELR223" s="19"/>
      <c r="ELS223" s="28"/>
      <c r="ELT223" s="32"/>
      <c r="ELU223" s="20"/>
      <c r="ELV223" s="18"/>
      <c r="ELW223" s="19"/>
      <c r="ELX223" s="28"/>
      <c r="ELY223" s="32"/>
      <c r="ELZ223" s="20"/>
      <c r="EMA223" s="18"/>
      <c r="EMB223" s="19"/>
      <c r="EMC223" s="28"/>
      <c r="EMD223" s="32"/>
      <c r="EME223" s="20"/>
      <c r="EMF223" s="18"/>
      <c r="EMG223" s="19"/>
      <c r="EMH223" s="28"/>
      <c r="EMI223" s="32"/>
      <c r="EMJ223" s="20"/>
      <c r="EMK223" s="18"/>
      <c r="EML223" s="19"/>
      <c r="EMM223" s="28"/>
      <c r="EMN223" s="32"/>
      <c r="EMO223" s="20"/>
      <c r="EMP223" s="18"/>
      <c r="EMQ223" s="19"/>
      <c r="EMR223" s="28"/>
      <c r="EMS223" s="32"/>
      <c r="EMT223" s="20"/>
      <c r="EMU223" s="18"/>
      <c r="EMV223" s="19"/>
      <c r="EMW223" s="28"/>
      <c r="EMX223" s="32"/>
      <c r="EMY223" s="20"/>
      <c r="EMZ223" s="18"/>
      <c r="ENA223" s="19"/>
      <c r="ENB223" s="28"/>
      <c r="ENC223" s="32"/>
      <c r="END223" s="20"/>
      <c r="ENE223" s="18"/>
      <c r="ENF223" s="19"/>
      <c r="ENG223" s="28"/>
      <c r="ENH223" s="32"/>
      <c r="ENI223" s="20"/>
      <c r="ENJ223" s="18"/>
      <c r="ENK223" s="19"/>
      <c r="ENL223" s="28"/>
      <c r="ENM223" s="32"/>
      <c r="ENN223" s="20"/>
      <c r="ENO223" s="18"/>
      <c r="ENP223" s="19"/>
      <c r="ENQ223" s="28"/>
      <c r="ENR223" s="32"/>
      <c r="ENS223" s="20"/>
      <c r="ENT223" s="18"/>
      <c r="ENU223" s="19"/>
      <c r="ENV223" s="28"/>
      <c r="ENW223" s="32"/>
      <c r="ENX223" s="20"/>
      <c r="ENY223" s="18"/>
      <c r="ENZ223" s="19"/>
      <c r="EOA223" s="28"/>
      <c r="EOB223" s="32"/>
      <c r="EOC223" s="20"/>
      <c r="EOD223" s="18"/>
      <c r="EOE223" s="19"/>
      <c r="EOF223" s="28"/>
      <c r="EOG223" s="32"/>
      <c r="EOH223" s="20"/>
      <c r="EOI223" s="18"/>
      <c r="EOJ223" s="19"/>
      <c r="EOK223" s="28"/>
      <c r="EOL223" s="32"/>
      <c r="EOM223" s="20"/>
      <c r="EON223" s="18"/>
      <c r="EOO223" s="19"/>
      <c r="EOP223" s="28"/>
      <c r="EOQ223" s="32"/>
      <c r="EOR223" s="20"/>
      <c r="EOS223" s="18"/>
      <c r="EOT223" s="19"/>
      <c r="EOU223" s="28"/>
      <c r="EOV223" s="32"/>
      <c r="EOW223" s="20"/>
      <c r="EOX223" s="18"/>
      <c r="EOY223" s="19"/>
      <c r="EOZ223" s="28"/>
      <c r="EPA223" s="32"/>
      <c r="EPB223" s="20"/>
      <c r="EPC223" s="18"/>
      <c r="EPD223" s="19"/>
      <c r="EPE223" s="28"/>
      <c r="EPF223" s="32"/>
      <c r="EPG223" s="20"/>
      <c r="EPH223" s="18"/>
      <c r="EPI223" s="19"/>
      <c r="EPJ223" s="28"/>
      <c r="EPK223" s="32"/>
      <c r="EPL223" s="20"/>
      <c r="EPM223" s="18"/>
      <c r="EPN223" s="19"/>
      <c r="EPO223" s="28"/>
      <c r="EPP223" s="32"/>
      <c r="EPQ223" s="20"/>
      <c r="EPR223" s="18"/>
      <c r="EPS223" s="19"/>
      <c r="EPT223" s="28"/>
      <c r="EPU223" s="32"/>
      <c r="EPV223" s="20"/>
      <c r="EPW223" s="18"/>
      <c r="EPX223" s="19"/>
      <c r="EPY223" s="28"/>
      <c r="EPZ223" s="32"/>
      <c r="EQA223" s="20"/>
      <c r="EQB223" s="18"/>
      <c r="EQC223" s="19"/>
      <c r="EQD223" s="28"/>
      <c r="EQE223" s="32"/>
      <c r="EQF223" s="20"/>
      <c r="EQG223" s="18"/>
      <c r="EQH223" s="19"/>
      <c r="EQI223" s="28"/>
      <c r="EQJ223" s="32"/>
      <c r="EQK223" s="20"/>
      <c r="EQL223" s="18"/>
      <c r="EQM223" s="19"/>
      <c r="EQN223" s="28"/>
      <c r="EQO223" s="32"/>
      <c r="EQP223" s="20"/>
      <c r="EQQ223" s="18"/>
      <c r="EQR223" s="19"/>
      <c r="EQS223" s="28"/>
      <c r="EQT223" s="32"/>
      <c r="EQU223" s="20"/>
      <c r="EQV223" s="18"/>
      <c r="EQW223" s="19"/>
      <c r="EQX223" s="28"/>
      <c r="EQY223" s="32"/>
      <c r="EQZ223" s="20"/>
      <c r="ERA223" s="18"/>
      <c r="ERB223" s="19"/>
      <c r="ERC223" s="28"/>
      <c r="ERD223" s="32"/>
      <c r="ERE223" s="20"/>
      <c r="ERF223" s="18"/>
      <c r="ERG223" s="19"/>
      <c r="ERH223" s="28"/>
      <c r="ERI223" s="32"/>
      <c r="ERJ223" s="20"/>
      <c r="ERK223" s="18"/>
      <c r="ERL223" s="19"/>
      <c r="ERM223" s="28"/>
      <c r="ERN223" s="32"/>
      <c r="ERO223" s="20"/>
      <c r="ERP223" s="18"/>
      <c r="ERQ223" s="19"/>
      <c r="ERR223" s="28"/>
      <c r="ERS223" s="32"/>
      <c r="ERT223" s="20"/>
      <c r="ERU223" s="18"/>
      <c r="ERV223" s="19"/>
      <c r="ERW223" s="28"/>
      <c r="ERX223" s="32"/>
      <c r="ERY223" s="20"/>
      <c r="ERZ223" s="18"/>
      <c r="ESA223" s="19"/>
      <c r="ESB223" s="28"/>
      <c r="ESC223" s="32"/>
      <c r="ESD223" s="20"/>
      <c r="ESE223" s="18"/>
      <c r="ESF223" s="19"/>
      <c r="ESG223" s="28"/>
      <c r="ESH223" s="32"/>
      <c r="ESI223" s="20"/>
      <c r="ESJ223" s="18"/>
      <c r="ESK223" s="19"/>
      <c r="ESL223" s="28"/>
      <c r="ESM223" s="32"/>
      <c r="ESN223" s="20"/>
      <c r="ESO223" s="18"/>
      <c r="ESP223" s="19"/>
      <c r="ESQ223" s="28"/>
      <c r="ESR223" s="32"/>
      <c r="ESS223" s="20"/>
      <c r="EST223" s="18"/>
      <c r="ESU223" s="19"/>
      <c r="ESV223" s="28"/>
      <c r="ESW223" s="32"/>
      <c r="ESX223" s="20"/>
      <c r="ESY223" s="18"/>
      <c r="ESZ223" s="19"/>
      <c r="ETA223" s="28"/>
      <c r="ETB223" s="32"/>
      <c r="ETC223" s="20"/>
      <c r="ETD223" s="18"/>
      <c r="ETE223" s="19"/>
      <c r="ETF223" s="28"/>
      <c r="ETG223" s="32"/>
      <c r="ETH223" s="20"/>
      <c r="ETI223" s="18"/>
      <c r="ETJ223" s="19"/>
      <c r="ETK223" s="28"/>
      <c r="ETL223" s="32"/>
      <c r="ETM223" s="20"/>
      <c r="ETN223" s="18"/>
      <c r="ETO223" s="19"/>
      <c r="ETP223" s="28"/>
      <c r="ETQ223" s="32"/>
      <c r="ETR223" s="20"/>
      <c r="ETS223" s="18"/>
      <c r="ETT223" s="19"/>
      <c r="ETU223" s="28"/>
      <c r="ETV223" s="32"/>
      <c r="ETW223" s="20"/>
      <c r="ETX223" s="18"/>
      <c r="ETY223" s="19"/>
      <c r="ETZ223" s="28"/>
      <c r="EUA223" s="32"/>
      <c r="EUB223" s="20"/>
      <c r="EUC223" s="18"/>
      <c r="EUD223" s="19"/>
      <c r="EUE223" s="28"/>
      <c r="EUF223" s="32"/>
      <c r="EUG223" s="20"/>
      <c r="EUH223" s="18"/>
      <c r="EUI223" s="19"/>
      <c r="EUJ223" s="28"/>
      <c r="EUK223" s="32"/>
      <c r="EUL223" s="20"/>
      <c r="EUM223" s="18"/>
      <c r="EUN223" s="19"/>
      <c r="EUO223" s="28"/>
      <c r="EUP223" s="32"/>
      <c r="EUQ223" s="20"/>
      <c r="EUR223" s="18"/>
      <c r="EUS223" s="19"/>
      <c r="EUT223" s="28"/>
      <c r="EUU223" s="32"/>
      <c r="EUV223" s="20"/>
      <c r="EUW223" s="18"/>
      <c r="EUX223" s="19"/>
      <c r="EUY223" s="28"/>
      <c r="EUZ223" s="32"/>
      <c r="EVA223" s="20"/>
      <c r="EVB223" s="18"/>
      <c r="EVC223" s="19"/>
      <c r="EVD223" s="28"/>
      <c r="EVE223" s="32"/>
      <c r="EVF223" s="20"/>
      <c r="EVG223" s="18"/>
      <c r="EVH223" s="19"/>
      <c r="EVI223" s="28"/>
      <c r="EVJ223" s="32"/>
      <c r="EVK223" s="20"/>
      <c r="EVL223" s="18"/>
      <c r="EVM223" s="19"/>
      <c r="EVN223" s="28"/>
      <c r="EVO223" s="32"/>
      <c r="EVP223" s="20"/>
      <c r="EVQ223" s="18"/>
      <c r="EVR223" s="19"/>
      <c r="EVS223" s="28"/>
      <c r="EVT223" s="32"/>
      <c r="EVU223" s="20"/>
      <c r="EVV223" s="18"/>
      <c r="EVW223" s="19"/>
      <c r="EVX223" s="28"/>
      <c r="EVY223" s="32"/>
      <c r="EVZ223" s="20"/>
      <c r="EWA223" s="18"/>
      <c r="EWB223" s="19"/>
      <c r="EWC223" s="28"/>
      <c r="EWD223" s="32"/>
      <c r="EWE223" s="20"/>
      <c r="EWF223" s="18"/>
      <c r="EWG223" s="19"/>
      <c r="EWH223" s="28"/>
      <c r="EWI223" s="32"/>
      <c r="EWJ223" s="20"/>
      <c r="EWK223" s="18"/>
      <c r="EWL223" s="19"/>
      <c r="EWM223" s="28"/>
      <c r="EWN223" s="32"/>
      <c r="EWO223" s="20"/>
      <c r="EWP223" s="18"/>
      <c r="EWQ223" s="19"/>
      <c r="EWR223" s="28"/>
      <c r="EWS223" s="32"/>
      <c r="EWT223" s="20"/>
      <c r="EWU223" s="18"/>
      <c r="EWV223" s="19"/>
      <c r="EWW223" s="28"/>
      <c r="EWX223" s="32"/>
      <c r="EWY223" s="20"/>
      <c r="EWZ223" s="18"/>
      <c r="EXA223" s="19"/>
      <c r="EXB223" s="28"/>
      <c r="EXC223" s="32"/>
      <c r="EXD223" s="20"/>
      <c r="EXE223" s="18"/>
      <c r="EXF223" s="19"/>
      <c r="EXG223" s="28"/>
      <c r="EXH223" s="32"/>
      <c r="EXI223" s="20"/>
      <c r="EXJ223" s="18"/>
      <c r="EXK223" s="19"/>
      <c r="EXL223" s="28"/>
      <c r="EXM223" s="32"/>
      <c r="EXN223" s="20"/>
      <c r="EXO223" s="18"/>
      <c r="EXP223" s="19"/>
      <c r="EXQ223" s="28"/>
      <c r="EXR223" s="32"/>
      <c r="EXS223" s="20"/>
      <c r="EXT223" s="18"/>
      <c r="EXU223" s="19"/>
      <c r="EXV223" s="28"/>
      <c r="EXW223" s="32"/>
      <c r="EXX223" s="20"/>
      <c r="EXY223" s="18"/>
      <c r="EXZ223" s="19"/>
      <c r="EYA223" s="28"/>
      <c r="EYB223" s="32"/>
      <c r="EYC223" s="20"/>
      <c r="EYD223" s="18"/>
      <c r="EYE223" s="19"/>
      <c r="EYF223" s="28"/>
      <c r="EYG223" s="32"/>
      <c r="EYH223" s="20"/>
      <c r="EYI223" s="18"/>
      <c r="EYJ223" s="19"/>
      <c r="EYK223" s="28"/>
      <c r="EYL223" s="32"/>
      <c r="EYM223" s="20"/>
      <c r="EYN223" s="18"/>
      <c r="EYO223" s="19"/>
      <c r="EYP223" s="28"/>
      <c r="EYQ223" s="32"/>
      <c r="EYR223" s="20"/>
      <c r="EYS223" s="18"/>
      <c r="EYT223" s="19"/>
      <c r="EYU223" s="28"/>
      <c r="EYV223" s="32"/>
      <c r="EYW223" s="20"/>
      <c r="EYX223" s="18"/>
      <c r="EYY223" s="19"/>
      <c r="EYZ223" s="28"/>
      <c r="EZA223" s="32"/>
      <c r="EZB223" s="20"/>
      <c r="EZC223" s="18"/>
      <c r="EZD223" s="19"/>
      <c r="EZE223" s="28"/>
      <c r="EZF223" s="32"/>
      <c r="EZG223" s="20"/>
      <c r="EZH223" s="18"/>
      <c r="EZI223" s="19"/>
      <c r="EZJ223" s="28"/>
      <c r="EZK223" s="32"/>
      <c r="EZL223" s="20"/>
      <c r="EZM223" s="18"/>
      <c r="EZN223" s="19"/>
      <c r="EZO223" s="28"/>
      <c r="EZP223" s="32"/>
      <c r="EZQ223" s="20"/>
      <c r="EZR223" s="18"/>
      <c r="EZS223" s="19"/>
      <c r="EZT223" s="28"/>
      <c r="EZU223" s="32"/>
      <c r="EZV223" s="20"/>
      <c r="EZW223" s="18"/>
      <c r="EZX223" s="19"/>
      <c r="EZY223" s="28"/>
      <c r="EZZ223" s="32"/>
      <c r="FAA223" s="20"/>
      <c r="FAB223" s="18"/>
      <c r="FAC223" s="19"/>
      <c r="FAD223" s="28"/>
      <c r="FAE223" s="32"/>
      <c r="FAF223" s="20"/>
      <c r="FAG223" s="18"/>
      <c r="FAH223" s="19"/>
      <c r="FAI223" s="28"/>
      <c r="FAJ223" s="32"/>
      <c r="FAK223" s="20"/>
      <c r="FAL223" s="18"/>
      <c r="FAM223" s="19"/>
      <c r="FAN223" s="28"/>
      <c r="FAO223" s="32"/>
      <c r="FAP223" s="20"/>
      <c r="FAQ223" s="18"/>
      <c r="FAR223" s="19"/>
      <c r="FAS223" s="28"/>
      <c r="FAT223" s="32"/>
      <c r="FAU223" s="20"/>
      <c r="FAV223" s="18"/>
      <c r="FAW223" s="19"/>
      <c r="FAX223" s="28"/>
      <c r="FAY223" s="32"/>
      <c r="FAZ223" s="20"/>
      <c r="FBA223" s="18"/>
      <c r="FBB223" s="19"/>
      <c r="FBC223" s="28"/>
      <c r="FBD223" s="32"/>
      <c r="FBE223" s="20"/>
      <c r="FBF223" s="18"/>
      <c r="FBG223" s="19"/>
      <c r="FBH223" s="28"/>
      <c r="FBI223" s="32"/>
      <c r="FBJ223" s="20"/>
      <c r="FBK223" s="18"/>
      <c r="FBL223" s="19"/>
      <c r="FBM223" s="28"/>
      <c r="FBN223" s="32"/>
      <c r="FBO223" s="20"/>
      <c r="FBP223" s="18"/>
      <c r="FBQ223" s="19"/>
      <c r="FBR223" s="28"/>
      <c r="FBS223" s="32"/>
      <c r="FBT223" s="20"/>
      <c r="FBU223" s="18"/>
      <c r="FBV223" s="19"/>
      <c r="FBW223" s="28"/>
      <c r="FBX223" s="32"/>
      <c r="FBY223" s="20"/>
      <c r="FBZ223" s="18"/>
      <c r="FCA223" s="19"/>
      <c r="FCB223" s="28"/>
      <c r="FCC223" s="32"/>
      <c r="FCD223" s="20"/>
      <c r="FCE223" s="18"/>
      <c r="FCF223" s="19"/>
      <c r="FCG223" s="28"/>
      <c r="FCH223" s="32"/>
      <c r="FCI223" s="20"/>
      <c r="FCJ223" s="18"/>
      <c r="FCK223" s="19"/>
      <c r="FCL223" s="28"/>
      <c r="FCM223" s="32"/>
      <c r="FCN223" s="20"/>
      <c r="FCO223" s="18"/>
      <c r="FCP223" s="19"/>
      <c r="FCQ223" s="28"/>
      <c r="FCR223" s="32"/>
      <c r="FCS223" s="20"/>
      <c r="FCT223" s="18"/>
      <c r="FCU223" s="19"/>
      <c r="FCV223" s="28"/>
      <c r="FCW223" s="32"/>
      <c r="FCX223" s="20"/>
      <c r="FCY223" s="18"/>
      <c r="FCZ223" s="19"/>
      <c r="FDA223" s="28"/>
      <c r="FDB223" s="32"/>
      <c r="FDC223" s="20"/>
      <c r="FDD223" s="18"/>
      <c r="FDE223" s="19"/>
      <c r="FDF223" s="28"/>
      <c r="FDG223" s="32"/>
      <c r="FDH223" s="20"/>
      <c r="FDI223" s="18"/>
      <c r="FDJ223" s="19"/>
      <c r="FDK223" s="28"/>
      <c r="FDL223" s="32"/>
      <c r="FDM223" s="20"/>
      <c r="FDN223" s="18"/>
      <c r="FDO223" s="19"/>
      <c r="FDP223" s="28"/>
      <c r="FDQ223" s="32"/>
      <c r="FDR223" s="20"/>
      <c r="FDS223" s="18"/>
      <c r="FDT223" s="19"/>
      <c r="FDU223" s="28"/>
      <c r="FDV223" s="32"/>
      <c r="FDW223" s="20"/>
      <c r="FDX223" s="18"/>
      <c r="FDY223" s="19"/>
      <c r="FDZ223" s="28"/>
      <c r="FEA223" s="32"/>
      <c r="FEB223" s="20"/>
      <c r="FEC223" s="18"/>
      <c r="FED223" s="19"/>
      <c r="FEE223" s="28"/>
      <c r="FEF223" s="32"/>
      <c r="FEG223" s="20"/>
      <c r="FEH223" s="18"/>
      <c r="FEI223" s="19"/>
      <c r="FEJ223" s="28"/>
      <c r="FEK223" s="32"/>
      <c r="FEL223" s="20"/>
      <c r="FEM223" s="18"/>
      <c r="FEN223" s="19"/>
      <c r="FEO223" s="28"/>
      <c r="FEP223" s="32"/>
      <c r="FEQ223" s="20"/>
      <c r="FER223" s="18"/>
      <c r="FES223" s="19"/>
      <c r="FET223" s="28"/>
      <c r="FEU223" s="32"/>
      <c r="FEV223" s="20"/>
      <c r="FEW223" s="18"/>
      <c r="FEX223" s="19"/>
      <c r="FEY223" s="28"/>
      <c r="FEZ223" s="32"/>
      <c r="FFA223" s="20"/>
      <c r="FFB223" s="18"/>
      <c r="FFC223" s="19"/>
      <c r="FFD223" s="28"/>
      <c r="FFE223" s="32"/>
      <c r="FFF223" s="20"/>
      <c r="FFG223" s="18"/>
      <c r="FFH223" s="19"/>
      <c r="FFI223" s="28"/>
      <c r="FFJ223" s="32"/>
      <c r="FFK223" s="20"/>
      <c r="FFL223" s="18"/>
      <c r="FFM223" s="19"/>
      <c r="FFN223" s="28"/>
      <c r="FFO223" s="32"/>
      <c r="FFP223" s="20"/>
      <c r="FFQ223" s="18"/>
      <c r="FFR223" s="19"/>
      <c r="FFS223" s="28"/>
      <c r="FFT223" s="32"/>
      <c r="FFU223" s="20"/>
      <c r="FFV223" s="18"/>
      <c r="FFW223" s="19"/>
      <c r="FFX223" s="28"/>
      <c r="FFY223" s="32"/>
      <c r="FFZ223" s="20"/>
      <c r="FGA223" s="18"/>
      <c r="FGB223" s="19"/>
      <c r="FGC223" s="28"/>
      <c r="FGD223" s="32"/>
      <c r="FGE223" s="20"/>
      <c r="FGF223" s="18"/>
      <c r="FGG223" s="19"/>
      <c r="FGH223" s="28"/>
      <c r="FGI223" s="32"/>
      <c r="FGJ223" s="20"/>
      <c r="FGK223" s="18"/>
      <c r="FGL223" s="19"/>
      <c r="FGM223" s="28"/>
      <c r="FGN223" s="32"/>
      <c r="FGO223" s="20"/>
      <c r="FGP223" s="18"/>
      <c r="FGQ223" s="19"/>
      <c r="FGR223" s="28"/>
      <c r="FGS223" s="32"/>
      <c r="FGT223" s="20"/>
      <c r="FGU223" s="18"/>
      <c r="FGV223" s="19"/>
      <c r="FGW223" s="28"/>
      <c r="FGX223" s="32"/>
      <c r="FGY223" s="20"/>
      <c r="FGZ223" s="18"/>
      <c r="FHA223" s="19"/>
      <c r="FHB223" s="28"/>
      <c r="FHC223" s="32"/>
      <c r="FHD223" s="20"/>
      <c r="FHE223" s="18"/>
      <c r="FHF223" s="19"/>
      <c r="FHG223" s="28"/>
      <c r="FHH223" s="32"/>
      <c r="FHI223" s="20"/>
      <c r="FHJ223" s="18"/>
      <c r="FHK223" s="19"/>
      <c r="FHL223" s="28"/>
      <c r="FHM223" s="32"/>
      <c r="FHN223" s="20"/>
      <c r="FHO223" s="18"/>
      <c r="FHP223" s="19"/>
      <c r="FHQ223" s="28"/>
      <c r="FHR223" s="32"/>
      <c r="FHS223" s="20"/>
      <c r="FHT223" s="18"/>
      <c r="FHU223" s="19"/>
      <c r="FHV223" s="28"/>
      <c r="FHW223" s="32"/>
      <c r="FHX223" s="20"/>
      <c r="FHY223" s="18"/>
      <c r="FHZ223" s="19"/>
      <c r="FIA223" s="28"/>
      <c r="FIB223" s="32"/>
      <c r="FIC223" s="20"/>
      <c r="FID223" s="18"/>
      <c r="FIE223" s="19"/>
      <c r="FIF223" s="28"/>
      <c r="FIG223" s="32"/>
      <c r="FIH223" s="20"/>
      <c r="FII223" s="18"/>
      <c r="FIJ223" s="19"/>
      <c r="FIK223" s="28"/>
      <c r="FIL223" s="32"/>
      <c r="FIM223" s="20"/>
      <c r="FIN223" s="18"/>
      <c r="FIO223" s="19"/>
      <c r="FIP223" s="28"/>
      <c r="FIQ223" s="32"/>
      <c r="FIR223" s="20"/>
      <c r="FIS223" s="18"/>
      <c r="FIT223" s="19"/>
      <c r="FIU223" s="28"/>
      <c r="FIV223" s="32"/>
      <c r="FIW223" s="20"/>
      <c r="FIX223" s="18"/>
      <c r="FIY223" s="19"/>
      <c r="FIZ223" s="28"/>
      <c r="FJA223" s="32"/>
      <c r="FJB223" s="20"/>
      <c r="FJC223" s="18"/>
      <c r="FJD223" s="19"/>
      <c r="FJE223" s="28"/>
      <c r="FJF223" s="32"/>
      <c r="FJG223" s="20"/>
      <c r="FJH223" s="18"/>
      <c r="FJI223" s="19"/>
      <c r="FJJ223" s="28"/>
      <c r="FJK223" s="32"/>
      <c r="FJL223" s="20"/>
      <c r="FJM223" s="18"/>
      <c r="FJN223" s="19"/>
      <c r="FJO223" s="28"/>
      <c r="FJP223" s="32"/>
      <c r="FJQ223" s="20"/>
      <c r="FJR223" s="18"/>
      <c r="FJS223" s="19"/>
      <c r="FJT223" s="28"/>
      <c r="FJU223" s="32"/>
      <c r="FJV223" s="20"/>
      <c r="FJW223" s="18"/>
      <c r="FJX223" s="19"/>
      <c r="FJY223" s="28"/>
      <c r="FJZ223" s="32"/>
      <c r="FKA223" s="20"/>
      <c r="FKB223" s="18"/>
      <c r="FKC223" s="19"/>
      <c r="FKD223" s="28"/>
      <c r="FKE223" s="32"/>
      <c r="FKF223" s="20"/>
      <c r="FKG223" s="18"/>
      <c r="FKH223" s="19"/>
      <c r="FKI223" s="28"/>
      <c r="FKJ223" s="32"/>
      <c r="FKK223" s="20"/>
      <c r="FKL223" s="18"/>
      <c r="FKM223" s="19"/>
      <c r="FKN223" s="28"/>
      <c r="FKO223" s="32"/>
      <c r="FKP223" s="20"/>
      <c r="FKQ223" s="18"/>
      <c r="FKR223" s="19"/>
      <c r="FKS223" s="28"/>
      <c r="FKT223" s="32"/>
      <c r="FKU223" s="20"/>
      <c r="FKV223" s="18"/>
      <c r="FKW223" s="19"/>
      <c r="FKX223" s="28"/>
      <c r="FKY223" s="32"/>
      <c r="FKZ223" s="20"/>
      <c r="FLA223" s="18"/>
      <c r="FLB223" s="19"/>
      <c r="FLC223" s="28"/>
      <c r="FLD223" s="32"/>
      <c r="FLE223" s="20"/>
      <c r="FLF223" s="18"/>
      <c r="FLG223" s="19"/>
      <c r="FLH223" s="28"/>
      <c r="FLI223" s="32"/>
      <c r="FLJ223" s="20"/>
      <c r="FLK223" s="18"/>
      <c r="FLL223" s="19"/>
      <c r="FLM223" s="28"/>
      <c r="FLN223" s="32"/>
      <c r="FLO223" s="20"/>
      <c r="FLP223" s="18"/>
      <c r="FLQ223" s="19"/>
      <c r="FLR223" s="28"/>
      <c r="FLS223" s="32"/>
      <c r="FLT223" s="20"/>
      <c r="FLU223" s="18"/>
      <c r="FLV223" s="19"/>
      <c r="FLW223" s="28"/>
      <c r="FLX223" s="32"/>
      <c r="FLY223" s="20"/>
      <c r="FLZ223" s="18"/>
      <c r="FMA223" s="19"/>
      <c r="FMB223" s="28"/>
      <c r="FMC223" s="32"/>
      <c r="FMD223" s="20"/>
      <c r="FME223" s="18"/>
      <c r="FMF223" s="19"/>
      <c r="FMG223" s="28"/>
      <c r="FMH223" s="32"/>
      <c r="FMI223" s="20"/>
      <c r="FMJ223" s="18"/>
      <c r="FMK223" s="19"/>
      <c r="FML223" s="28"/>
      <c r="FMM223" s="32"/>
      <c r="FMN223" s="20"/>
      <c r="FMO223" s="18"/>
      <c r="FMP223" s="19"/>
      <c r="FMQ223" s="28"/>
      <c r="FMR223" s="32"/>
      <c r="FMS223" s="20"/>
      <c r="FMT223" s="18"/>
      <c r="FMU223" s="19"/>
      <c r="FMV223" s="28"/>
      <c r="FMW223" s="32"/>
      <c r="FMX223" s="20"/>
      <c r="FMY223" s="18"/>
      <c r="FMZ223" s="19"/>
      <c r="FNA223" s="28"/>
      <c r="FNB223" s="32"/>
      <c r="FNC223" s="20"/>
      <c r="FND223" s="18"/>
      <c r="FNE223" s="19"/>
      <c r="FNF223" s="28"/>
      <c r="FNG223" s="32"/>
      <c r="FNH223" s="20"/>
      <c r="FNI223" s="18"/>
      <c r="FNJ223" s="19"/>
      <c r="FNK223" s="28"/>
      <c r="FNL223" s="32"/>
      <c r="FNM223" s="20"/>
      <c r="FNN223" s="18"/>
      <c r="FNO223" s="19"/>
      <c r="FNP223" s="28"/>
      <c r="FNQ223" s="32"/>
      <c r="FNR223" s="20"/>
      <c r="FNS223" s="18"/>
      <c r="FNT223" s="19"/>
      <c r="FNU223" s="28"/>
      <c r="FNV223" s="32"/>
      <c r="FNW223" s="20"/>
      <c r="FNX223" s="18"/>
      <c r="FNY223" s="19"/>
      <c r="FNZ223" s="28"/>
      <c r="FOA223" s="32"/>
      <c r="FOB223" s="20"/>
      <c r="FOC223" s="18"/>
      <c r="FOD223" s="19"/>
      <c r="FOE223" s="28"/>
      <c r="FOF223" s="32"/>
      <c r="FOG223" s="20"/>
      <c r="FOH223" s="18"/>
      <c r="FOI223" s="19"/>
      <c r="FOJ223" s="28"/>
      <c r="FOK223" s="32"/>
      <c r="FOL223" s="20"/>
      <c r="FOM223" s="18"/>
      <c r="FON223" s="19"/>
      <c r="FOO223" s="28"/>
      <c r="FOP223" s="32"/>
      <c r="FOQ223" s="20"/>
      <c r="FOR223" s="18"/>
      <c r="FOS223" s="19"/>
      <c r="FOT223" s="28"/>
      <c r="FOU223" s="32"/>
      <c r="FOV223" s="20"/>
      <c r="FOW223" s="18"/>
      <c r="FOX223" s="19"/>
      <c r="FOY223" s="28"/>
      <c r="FOZ223" s="32"/>
      <c r="FPA223" s="20"/>
      <c r="FPB223" s="18"/>
      <c r="FPC223" s="19"/>
      <c r="FPD223" s="28"/>
      <c r="FPE223" s="32"/>
      <c r="FPF223" s="20"/>
      <c r="FPG223" s="18"/>
      <c r="FPH223" s="19"/>
      <c r="FPI223" s="28"/>
      <c r="FPJ223" s="32"/>
      <c r="FPK223" s="20"/>
      <c r="FPL223" s="18"/>
      <c r="FPM223" s="19"/>
      <c r="FPN223" s="28"/>
      <c r="FPO223" s="32"/>
      <c r="FPP223" s="20"/>
      <c r="FPQ223" s="18"/>
      <c r="FPR223" s="19"/>
      <c r="FPS223" s="28"/>
      <c r="FPT223" s="32"/>
      <c r="FPU223" s="20"/>
      <c r="FPV223" s="18"/>
      <c r="FPW223" s="19"/>
      <c r="FPX223" s="28"/>
      <c r="FPY223" s="32"/>
      <c r="FPZ223" s="20"/>
      <c r="FQA223" s="18"/>
      <c r="FQB223" s="19"/>
      <c r="FQC223" s="28"/>
      <c r="FQD223" s="32"/>
      <c r="FQE223" s="20"/>
      <c r="FQF223" s="18"/>
      <c r="FQG223" s="19"/>
      <c r="FQH223" s="28"/>
      <c r="FQI223" s="32"/>
      <c r="FQJ223" s="20"/>
      <c r="FQK223" s="18"/>
      <c r="FQL223" s="19"/>
      <c r="FQM223" s="28"/>
      <c r="FQN223" s="32"/>
      <c r="FQO223" s="20"/>
      <c r="FQP223" s="18"/>
      <c r="FQQ223" s="19"/>
      <c r="FQR223" s="28"/>
      <c r="FQS223" s="32"/>
      <c r="FQT223" s="20"/>
      <c r="FQU223" s="18"/>
      <c r="FQV223" s="19"/>
      <c r="FQW223" s="28"/>
      <c r="FQX223" s="32"/>
      <c r="FQY223" s="20"/>
      <c r="FQZ223" s="18"/>
      <c r="FRA223" s="19"/>
      <c r="FRB223" s="28"/>
      <c r="FRC223" s="32"/>
      <c r="FRD223" s="20"/>
      <c r="FRE223" s="18"/>
      <c r="FRF223" s="19"/>
      <c r="FRG223" s="28"/>
      <c r="FRH223" s="32"/>
      <c r="FRI223" s="20"/>
      <c r="FRJ223" s="18"/>
      <c r="FRK223" s="19"/>
      <c r="FRL223" s="28"/>
      <c r="FRM223" s="32"/>
      <c r="FRN223" s="20"/>
      <c r="FRO223" s="18"/>
      <c r="FRP223" s="19"/>
      <c r="FRQ223" s="28"/>
      <c r="FRR223" s="32"/>
      <c r="FRS223" s="20"/>
      <c r="FRT223" s="18"/>
      <c r="FRU223" s="19"/>
      <c r="FRV223" s="28"/>
      <c r="FRW223" s="32"/>
      <c r="FRX223" s="20"/>
      <c r="FRY223" s="18"/>
      <c r="FRZ223" s="19"/>
      <c r="FSA223" s="28"/>
      <c r="FSB223" s="32"/>
      <c r="FSC223" s="20"/>
      <c r="FSD223" s="18"/>
      <c r="FSE223" s="19"/>
      <c r="FSF223" s="28"/>
      <c r="FSG223" s="32"/>
      <c r="FSH223" s="20"/>
      <c r="FSI223" s="18"/>
      <c r="FSJ223" s="19"/>
      <c r="FSK223" s="28"/>
      <c r="FSL223" s="32"/>
      <c r="FSM223" s="20"/>
      <c r="FSN223" s="18"/>
      <c r="FSO223" s="19"/>
      <c r="FSP223" s="28"/>
      <c r="FSQ223" s="32"/>
      <c r="FSR223" s="20"/>
      <c r="FSS223" s="18"/>
      <c r="FST223" s="19"/>
      <c r="FSU223" s="28"/>
      <c r="FSV223" s="32"/>
      <c r="FSW223" s="20"/>
      <c r="FSX223" s="18"/>
      <c r="FSY223" s="19"/>
      <c r="FSZ223" s="28"/>
      <c r="FTA223" s="32"/>
      <c r="FTB223" s="20"/>
      <c r="FTC223" s="18"/>
      <c r="FTD223" s="19"/>
      <c r="FTE223" s="28"/>
      <c r="FTF223" s="32"/>
      <c r="FTG223" s="20"/>
      <c r="FTH223" s="18"/>
      <c r="FTI223" s="19"/>
      <c r="FTJ223" s="28"/>
      <c r="FTK223" s="32"/>
      <c r="FTL223" s="20"/>
      <c r="FTM223" s="18"/>
      <c r="FTN223" s="19"/>
      <c r="FTO223" s="28"/>
      <c r="FTP223" s="32"/>
      <c r="FTQ223" s="20"/>
      <c r="FTR223" s="18"/>
      <c r="FTS223" s="19"/>
      <c r="FTT223" s="28"/>
      <c r="FTU223" s="32"/>
      <c r="FTV223" s="20"/>
      <c r="FTW223" s="18"/>
      <c r="FTX223" s="19"/>
      <c r="FTY223" s="28"/>
      <c r="FTZ223" s="32"/>
      <c r="FUA223" s="20"/>
      <c r="FUB223" s="18"/>
      <c r="FUC223" s="19"/>
      <c r="FUD223" s="28"/>
      <c r="FUE223" s="32"/>
      <c r="FUF223" s="20"/>
      <c r="FUG223" s="18"/>
      <c r="FUH223" s="19"/>
      <c r="FUI223" s="28"/>
      <c r="FUJ223" s="32"/>
      <c r="FUK223" s="20"/>
      <c r="FUL223" s="18"/>
      <c r="FUM223" s="19"/>
      <c r="FUN223" s="28"/>
      <c r="FUO223" s="32"/>
      <c r="FUP223" s="20"/>
      <c r="FUQ223" s="18"/>
      <c r="FUR223" s="19"/>
      <c r="FUS223" s="28"/>
      <c r="FUT223" s="32"/>
      <c r="FUU223" s="20"/>
      <c r="FUV223" s="18"/>
      <c r="FUW223" s="19"/>
      <c r="FUX223" s="28"/>
      <c r="FUY223" s="32"/>
      <c r="FUZ223" s="20"/>
      <c r="FVA223" s="18"/>
      <c r="FVB223" s="19"/>
      <c r="FVC223" s="28"/>
      <c r="FVD223" s="32"/>
      <c r="FVE223" s="20"/>
      <c r="FVF223" s="18"/>
      <c r="FVG223" s="19"/>
      <c r="FVH223" s="28"/>
      <c r="FVI223" s="32"/>
      <c r="FVJ223" s="20"/>
      <c r="FVK223" s="18"/>
      <c r="FVL223" s="19"/>
      <c r="FVM223" s="28"/>
      <c r="FVN223" s="32"/>
      <c r="FVO223" s="20"/>
      <c r="FVP223" s="18"/>
      <c r="FVQ223" s="19"/>
      <c r="FVR223" s="28"/>
      <c r="FVS223" s="32"/>
      <c r="FVT223" s="20"/>
      <c r="FVU223" s="18"/>
      <c r="FVV223" s="19"/>
      <c r="FVW223" s="28"/>
      <c r="FVX223" s="32"/>
      <c r="FVY223" s="20"/>
      <c r="FVZ223" s="18"/>
      <c r="FWA223" s="19"/>
      <c r="FWB223" s="28"/>
      <c r="FWC223" s="32"/>
      <c r="FWD223" s="20"/>
      <c r="FWE223" s="18"/>
      <c r="FWF223" s="19"/>
      <c r="FWG223" s="28"/>
      <c r="FWH223" s="32"/>
      <c r="FWI223" s="20"/>
      <c r="FWJ223" s="18"/>
      <c r="FWK223" s="19"/>
      <c r="FWL223" s="28"/>
      <c r="FWM223" s="32"/>
      <c r="FWN223" s="20"/>
      <c r="FWO223" s="18"/>
      <c r="FWP223" s="19"/>
      <c r="FWQ223" s="28"/>
      <c r="FWR223" s="32"/>
      <c r="FWS223" s="20"/>
      <c r="FWT223" s="18"/>
      <c r="FWU223" s="19"/>
      <c r="FWV223" s="28"/>
      <c r="FWW223" s="32"/>
      <c r="FWX223" s="20"/>
      <c r="FWY223" s="18"/>
      <c r="FWZ223" s="19"/>
      <c r="FXA223" s="28"/>
      <c r="FXB223" s="32"/>
      <c r="FXC223" s="20"/>
      <c r="FXD223" s="18"/>
      <c r="FXE223" s="19"/>
      <c r="FXF223" s="28"/>
      <c r="FXG223" s="32"/>
      <c r="FXH223" s="20"/>
      <c r="FXI223" s="18"/>
      <c r="FXJ223" s="19"/>
      <c r="FXK223" s="28"/>
      <c r="FXL223" s="32"/>
      <c r="FXM223" s="20"/>
      <c r="FXN223" s="18"/>
      <c r="FXO223" s="19"/>
      <c r="FXP223" s="28"/>
      <c r="FXQ223" s="32"/>
      <c r="FXR223" s="20"/>
      <c r="FXS223" s="18"/>
      <c r="FXT223" s="19"/>
      <c r="FXU223" s="28"/>
      <c r="FXV223" s="32"/>
      <c r="FXW223" s="20"/>
      <c r="FXX223" s="18"/>
      <c r="FXY223" s="19"/>
      <c r="FXZ223" s="28"/>
      <c r="FYA223" s="32"/>
      <c r="FYB223" s="20"/>
      <c r="FYC223" s="18"/>
      <c r="FYD223" s="19"/>
      <c r="FYE223" s="28"/>
      <c r="FYF223" s="32"/>
      <c r="FYG223" s="20"/>
      <c r="FYH223" s="18"/>
      <c r="FYI223" s="19"/>
      <c r="FYJ223" s="28"/>
      <c r="FYK223" s="32"/>
      <c r="FYL223" s="20"/>
      <c r="FYM223" s="18"/>
      <c r="FYN223" s="19"/>
      <c r="FYO223" s="28"/>
      <c r="FYP223" s="32"/>
      <c r="FYQ223" s="20"/>
      <c r="FYR223" s="18"/>
      <c r="FYS223" s="19"/>
      <c r="FYT223" s="28"/>
      <c r="FYU223" s="32"/>
      <c r="FYV223" s="20"/>
      <c r="FYW223" s="18"/>
      <c r="FYX223" s="19"/>
      <c r="FYY223" s="28"/>
      <c r="FYZ223" s="32"/>
      <c r="FZA223" s="20"/>
      <c r="FZB223" s="18"/>
      <c r="FZC223" s="19"/>
      <c r="FZD223" s="28"/>
      <c r="FZE223" s="32"/>
      <c r="FZF223" s="20"/>
      <c r="FZG223" s="18"/>
      <c r="FZH223" s="19"/>
      <c r="FZI223" s="28"/>
      <c r="FZJ223" s="32"/>
      <c r="FZK223" s="20"/>
      <c r="FZL223" s="18"/>
      <c r="FZM223" s="19"/>
      <c r="FZN223" s="28"/>
      <c r="FZO223" s="32"/>
      <c r="FZP223" s="20"/>
      <c r="FZQ223" s="18"/>
      <c r="FZR223" s="19"/>
      <c r="FZS223" s="28"/>
      <c r="FZT223" s="32"/>
      <c r="FZU223" s="20"/>
      <c r="FZV223" s="18"/>
      <c r="FZW223" s="19"/>
      <c r="FZX223" s="28"/>
      <c r="FZY223" s="32"/>
      <c r="FZZ223" s="20"/>
      <c r="GAA223" s="18"/>
      <c r="GAB223" s="19"/>
      <c r="GAC223" s="28"/>
      <c r="GAD223" s="32"/>
      <c r="GAE223" s="20"/>
      <c r="GAF223" s="18"/>
      <c r="GAG223" s="19"/>
      <c r="GAH223" s="28"/>
      <c r="GAI223" s="32"/>
      <c r="GAJ223" s="20"/>
      <c r="GAK223" s="18"/>
      <c r="GAL223" s="19"/>
      <c r="GAM223" s="28"/>
      <c r="GAN223" s="32"/>
      <c r="GAO223" s="20"/>
      <c r="GAP223" s="18"/>
      <c r="GAQ223" s="19"/>
      <c r="GAR223" s="28"/>
      <c r="GAS223" s="32"/>
      <c r="GAT223" s="20"/>
      <c r="GAU223" s="18"/>
      <c r="GAV223" s="19"/>
      <c r="GAW223" s="28"/>
      <c r="GAX223" s="32"/>
      <c r="GAY223" s="20"/>
      <c r="GAZ223" s="18"/>
      <c r="GBA223" s="19"/>
      <c r="GBB223" s="28"/>
      <c r="GBC223" s="32"/>
      <c r="GBD223" s="20"/>
      <c r="GBE223" s="18"/>
      <c r="GBF223" s="19"/>
      <c r="GBG223" s="28"/>
      <c r="GBH223" s="32"/>
      <c r="GBI223" s="20"/>
      <c r="GBJ223" s="18"/>
      <c r="GBK223" s="19"/>
      <c r="GBL223" s="28"/>
      <c r="GBM223" s="32"/>
      <c r="GBN223" s="20"/>
      <c r="GBO223" s="18"/>
      <c r="GBP223" s="19"/>
      <c r="GBQ223" s="28"/>
      <c r="GBR223" s="32"/>
      <c r="GBS223" s="20"/>
      <c r="GBT223" s="18"/>
      <c r="GBU223" s="19"/>
      <c r="GBV223" s="28"/>
      <c r="GBW223" s="32"/>
      <c r="GBX223" s="20"/>
      <c r="GBY223" s="18"/>
      <c r="GBZ223" s="19"/>
      <c r="GCA223" s="28"/>
      <c r="GCB223" s="32"/>
      <c r="GCC223" s="20"/>
      <c r="GCD223" s="18"/>
      <c r="GCE223" s="19"/>
      <c r="GCF223" s="28"/>
      <c r="GCG223" s="32"/>
      <c r="GCH223" s="20"/>
      <c r="GCI223" s="18"/>
      <c r="GCJ223" s="19"/>
      <c r="GCK223" s="28"/>
      <c r="GCL223" s="32"/>
      <c r="GCM223" s="20"/>
      <c r="GCN223" s="18"/>
      <c r="GCO223" s="19"/>
      <c r="GCP223" s="28"/>
      <c r="GCQ223" s="32"/>
      <c r="GCR223" s="20"/>
      <c r="GCS223" s="18"/>
      <c r="GCT223" s="19"/>
      <c r="GCU223" s="28"/>
      <c r="GCV223" s="32"/>
      <c r="GCW223" s="20"/>
      <c r="GCX223" s="18"/>
      <c r="GCY223" s="19"/>
      <c r="GCZ223" s="28"/>
      <c r="GDA223" s="32"/>
      <c r="GDB223" s="20"/>
      <c r="GDC223" s="18"/>
      <c r="GDD223" s="19"/>
      <c r="GDE223" s="28"/>
      <c r="GDF223" s="32"/>
      <c r="GDG223" s="20"/>
      <c r="GDH223" s="18"/>
      <c r="GDI223" s="19"/>
      <c r="GDJ223" s="28"/>
      <c r="GDK223" s="32"/>
      <c r="GDL223" s="20"/>
      <c r="GDM223" s="18"/>
      <c r="GDN223" s="19"/>
      <c r="GDO223" s="28"/>
      <c r="GDP223" s="32"/>
      <c r="GDQ223" s="20"/>
      <c r="GDR223" s="18"/>
      <c r="GDS223" s="19"/>
      <c r="GDT223" s="28"/>
      <c r="GDU223" s="32"/>
      <c r="GDV223" s="20"/>
      <c r="GDW223" s="18"/>
      <c r="GDX223" s="19"/>
      <c r="GDY223" s="28"/>
      <c r="GDZ223" s="32"/>
      <c r="GEA223" s="20"/>
      <c r="GEB223" s="18"/>
      <c r="GEC223" s="19"/>
      <c r="GED223" s="28"/>
      <c r="GEE223" s="32"/>
      <c r="GEF223" s="20"/>
      <c r="GEG223" s="18"/>
      <c r="GEH223" s="19"/>
      <c r="GEI223" s="28"/>
      <c r="GEJ223" s="32"/>
      <c r="GEK223" s="20"/>
      <c r="GEL223" s="18"/>
      <c r="GEM223" s="19"/>
      <c r="GEN223" s="28"/>
      <c r="GEO223" s="32"/>
      <c r="GEP223" s="20"/>
      <c r="GEQ223" s="18"/>
      <c r="GER223" s="19"/>
      <c r="GES223" s="28"/>
      <c r="GET223" s="32"/>
      <c r="GEU223" s="20"/>
      <c r="GEV223" s="18"/>
      <c r="GEW223" s="19"/>
      <c r="GEX223" s="28"/>
      <c r="GEY223" s="32"/>
      <c r="GEZ223" s="20"/>
      <c r="GFA223" s="18"/>
      <c r="GFB223" s="19"/>
      <c r="GFC223" s="28"/>
      <c r="GFD223" s="32"/>
      <c r="GFE223" s="20"/>
      <c r="GFF223" s="18"/>
      <c r="GFG223" s="19"/>
      <c r="GFH223" s="28"/>
      <c r="GFI223" s="32"/>
      <c r="GFJ223" s="20"/>
      <c r="GFK223" s="18"/>
      <c r="GFL223" s="19"/>
      <c r="GFM223" s="28"/>
      <c r="GFN223" s="32"/>
      <c r="GFO223" s="20"/>
      <c r="GFP223" s="18"/>
      <c r="GFQ223" s="19"/>
      <c r="GFR223" s="28"/>
      <c r="GFS223" s="32"/>
      <c r="GFT223" s="20"/>
      <c r="GFU223" s="18"/>
      <c r="GFV223" s="19"/>
      <c r="GFW223" s="28"/>
      <c r="GFX223" s="32"/>
      <c r="GFY223" s="20"/>
      <c r="GFZ223" s="18"/>
      <c r="GGA223" s="19"/>
      <c r="GGB223" s="28"/>
      <c r="GGC223" s="32"/>
      <c r="GGD223" s="20"/>
      <c r="GGE223" s="18"/>
      <c r="GGF223" s="19"/>
      <c r="GGG223" s="28"/>
      <c r="GGH223" s="32"/>
      <c r="GGI223" s="20"/>
      <c r="GGJ223" s="18"/>
      <c r="GGK223" s="19"/>
      <c r="GGL223" s="28"/>
      <c r="GGM223" s="32"/>
      <c r="GGN223" s="20"/>
      <c r="GGO223" s="18"/>
      <c r="GGP223" s="19"/>
      <c r="GGQ223" s="28"/>
      <c r="GGR223" s="32"/>
      <c r="GGS223" s="20"/>
      <c r="GGT223" s="18"/>
      <c r="GGU223" s="19"/>
      <c r="GGV223" s="28"/>
      <c r="GGW223" s="32"/>
      <c r="GGX223" s="20"/>
      <c r="GGY223" s="18"/>
      <c r="GGZ223" s="19"/>
      <c r="GHA223" s="28"/>
      <c r="GHB223" s="32"/>
      <c r="GHC223" s="20"/>
      <c r="GHD223" s="18"/>
      <c r="GHE223" s="19"/>
      <c r="GHF223" s="28"/>
      <c r="GHG223" s="32"/>
      <c r="GHH223" s="20"/>
      <c r="GHI223" s="18"/>
      <c r="GHJ223" s="19"/>
      <c r="GHK223" s="28"/>
      <c r="GHL223" s="32"/>
      <c r="GHM223" s="20"/>
      <c r="GHN223" s="18"/>
      <c r="GHO223" s="19"/>
      <c r="GHP223" s="28"/>
      <c r="GHQ223" s="32"/>
      <c r="GHR223" s="20"/>
      <c r="GHS223" s="18"/>
      <c r="GHT223" s="19"/>
      <c r="GHU223" s="28"/>
      <c r="GHV223" s="32"/>
      <c r="GHW223" s="20"/>
      <c r="GHX223" s="18"/>
      <c r="GHY223" s="19"/>
      <c r="GHZ223" s="28"/>
      <c r="GIA223" s="32"/>
      <c r="GIB223" s="20"/>
      <c r="GIC223" s="18"/>
      <c r="GID223" s="19"/>
      <c r="GIE223" s="28"/>
      <c r="GIF223" s="32"/>
      <c r="GIG223" s="20"/>
      <c r="GIH223" s="18"/>
      <c r="GII223" s="19"/>
      <c r="GIJ223" s="28"/>
      <c r="GIK223" s="32"/>
      <c r="GIL223" s="20"/>
      <c r="GIM223" s="18"/>
      <c r="GIN223" s="19"/>
      <c r="GIO223" s="28"/>
      <c r="GIP223" s="32"/>
      <c r="GIQ223" s="20"/>
      <c r="GIR223" s="18"/>
      <c r="GIS223" s="19"/>
      <c r="GIT223" s="28"/>
      <c r="GIU223" s="32"/>
      <c r="GIV223" s="20"/>
      <c r="GIW223" s="18"/>
      <c r="GIX223" s="19"/>
      <c r="GIY223" s="28"/>
      <c r="GIZ223" s="32"/>
      <c r="GJA223" s="20"/>
      <c r="GJB223" s="18"/>
      <c r="GJC223" s="19"/>
      <c r="GJD223" s="28"/>
      <c r="GJE223" s="32"/>
      <c r="GJF223" s="20"/>
      <c r="GJG223" s="18"/>
      <c r="GJH223" s="19"/>
      <c r="GJI223" s="28"/>
      <c r="GJJ223" s="32"/>
      <c r="GJK223" s="20"/>
      <c r="GJL223" s="18"/>
      <c r="GJM223" s="19"/>
      <c r="GJN223" s="28"/>
      <c r="GJO223" s="32"/>
      <c r="GJP223" s="20"/>
      <c r="GJQ223" s="18"/>
      <c r="GJR223" s="19"/>
      <c r="GJS223" s="28"/>
      <c r="GJT223" s="32"/>
      <c r="GJU223" s="20"/>
      <c r="GJV223" s="18"/>
      <c r="GJW223" s="19"/>
      <c r="GJX223" s="28"/>
      <c r="GJY223" s="32"/>
      <c r="GJZ223" s="20"/>
      <c r="GKA223" s="18"/>
      <c r="GKB223" s="19"/>
      <c r="GKC223" s="28"/>
      <c r="GKD223" s="32"/>
      <c r="GKE223" s="20"/>
      <c r="GKF223" s="18"/>
      <c r="GKG223" s="19"/>
      <c r="GKH223" s="28"/>
      <c r="GKI223" s="32"/>
      <c r="GKJ223" s="20"/>
      <c r="GKK223" s="18"/>
      <c r="GKL223" s="19"/>
      <c r="GKM223" s="28"/>
      <c r="GKN223" s="32"/>
      <c r="GKO223" s="20"/>
      <c r="GKP223" s="18"/>
      <c r="GKQ223" s="19"/>
      <c r="GKR223" s="28"/>
      <c r="GKS223" s="32"/>
      <c r="GKT223" s="20"/>
      <c r="GKU223" s="18"/>
      <c r="GKV223" s="19"/>
      <c r="GKW223" s="28"/>
      <c r="GKX223" s="32"/>
      <c r="GKY223" s="20"/>
      <c r="GKZ223" s="18"/>
      <c r="GLA223" s="19"/>
      <c r="GLB223" s="28"/>
      <c r="GLC223" s="32"/>
      <c r="GLD223" s="20"/>
      <c r="GLE223" s="18"/>
      <c r="GLF223" s="19"/>
      <c r="GLG223" s="28"/>
      <c r="GLH223" s="32"/>
      <c r="GLI223" s="20"/>
      <c r="GLJ223" s="18"/>
      <c r="GLK223" s="19"/>
      <c r="GLL223" s="28"/>
      <c r="GLM223" s="32"/>
      <c r="GLN223" s="20"/>
      <c r="GLO223" s="18"/>
      <c r="GLP223" s="19"/>
      <c r="GLQ223" s="28"/>
      <c r="GLR223" s="32"/>
      <c r="GLS223" s="20"/>
      <c r="GLT223" s="18"/>
      <c r="GLU223" s="19"/>
      <c r="GLV223" s="28"/>
      <c r="GLW223" s="32"/>
      <c r="GLX223" s="20"/>
      <c r="GLY223" s="18"/>
      <c r="GLZ223" s="19"/>
      <c r="GMA223" s="28"/>
      <c r="GMB223" s="32"/>
      <c r="GMC223" s="20"/>
      <c r="GMD223" s="18"/>
      <c r="GME223" s="19"/>
      <c r="GMF223" s="28"/>
      <c r="GMG223" s="32"/>
      <c r="GMH223" s="20"/>
      <c r="GMI223" s="18"/>
      <c r="GMJ223" s="19"/>
      <c r="GMK223" s="28"/>
      <c r="GML223" s="32"/>
      <c r="GMM223" s="20"/>
      <c r="GMN223" s="18"/>
      <c r="GMO223" s="19"/>
      <c r="GMP223" s="28"/>
      <c r="GMQ223" s="32"/>
      <c r="GMR223" s="20"/>
      <c r="GMS223" s="18"/>
      <c r="GMT223" s="19"/>
      <c r="GMU223" s="28"/>
      <c r="GMV223" s="32"/>
      <c r="GMW223" s="20"/>
      <c r="GMX223" s="18"/>
      <c r="GMY223" s="19"/>
      <c r="GMZ223" s="28"/>
      <c r="GNA223" s="32"/>
      <c r="GNB223" s="20"/>
      <c r="GNC223" s="18"/>
      <c r="GND223" s="19"/>
      <c r="GNE223" s="28"/>
      <c r="GNF223" s="32"/>
      <c r="GNG223" s="20"/>
      <c r="GNH223" s="18"/>
      <c r="GNI223" s="19"/>
      <c r="GNJ223" s="28"/>
      <c r="GNK223" s="32"/>
      <c r="GNL223" s="20"/>
      <c r="GNM223" s="18"/>
      <c r="GNN223" s="19"/>
      <c r="GNO223" s="28"/>
      <c r="GNP223" s="32"/>
      <c r="GNQ223" s="20"/>
      <c r="GNR223" s="18"/>
      <c r="GNS223" s="19"/>
      <c r="GNT223" s="28"/>
      <c r="GNU223" s="32"/>
      <c r="GNV223" s="20"/>
      <c r="GNW223" s="18"/>
      <c r="GNX223" s="19"/>
      <c r="GNY223" s="28"/>
      <c r="GNZ223" s="32"/>
      <c r="GOA223" s="20"/>
      <c r="GOB223" s="18"/>
      <c r="GOC223" s="19"/>
      <c r="GOD223" s="28"/>
      <c r="GOE223" s="32"/>
      <c r="GOF223" s="20"/>
      <c r="GOG223" s="18"/>
      <c r="GOH223" s="19"/>
      <c r="GOI223" s="28"/>
      <c r="GOJ223" s="32"/>
      <c r="GOK223" s="20"/>
      <c r="GOL223" s="18"/>
      <c r="GOM223" s="19"/>
      <c r="GON223" s="28"/>
      <c r="GOO223" s="32"/>
      <c r="GOP223" s="20"/>
      <c r="GOQ223" s="18"/>
      <c r="GOR223" s="19"/>
      <c r="GOS223" s="28"/>
      <c r="GOT223" s="32"/>
      <c r="GOU223" s="20"/>
      <c r="GOV223" s="18"/>
      <c r="GOW223" s="19"/>
      <c r="GOX223" s="28"/>
      <c r="GOY223" s="32"/>
      <c r="GOZ223" s="20"/>
      <c r="GPA223" s="18"/>
      <c r="GPB223" s="19"/>
      <c r="GPC223" s="28"/>
      <c r="GPD223" s="32"/>
      <c r="GPE223" s="20"/>
      <c r="GPF223" s="18"/>
      <c r="GPG223" s="19"/>
      <c r="GPH223" s="28"/>
      <c r="GPI223" s="32"/>
      <c r="GPJ223" s="20"/>
      <c r="GPK223" s="18"/>
      <c r="GPL223" s="19"/>
      <c r="GPM223" s="28"/>
      <c r="GPN223" s="32"/>
      <c r="GPO223" s="20"/>
      <c r="GPP223" s="18"/>
      <c r="GPQ223" s="19"/>
      <c r="GPR223" s="28"/>
      <c r="GPS223" s="32"/>
      <c r="GPT223" s="20"/>
      <c r="GPU223" s="18"/>
      <c r="GPV223" s="19"/>
      <c r="GPW223" s="28"/>
      <c r="GPX223" s="32"/>
      <c r="GPY223" s="20"/>
      <c r="GPZ223" s="18"/>
      <c r="GQA223" s="19"/>
      <c r="GQB223" s="28"/>
      <c r="GQC223" s="32"/>
      <c r="GQD223" s="20"/>
      <c r="GQE223" s="18"/>
      <c r="GQF223" s="19"/>
      <c r="GQG223" s="28"/>
      <c r="GQH223" s="32"/>
      <c r="GQI223" s="20"/>
      <c r="GQJ223" s="18"/>
      <c r="GQK223" s="19"/>
      <c r="GQL223" s="28"/>
      <c r="GQM223" s="32"/>
      <c r="GQN223" s="20"/>
      <c r="GQO223" s="18"/>
      <c r="GQP223" s="19"/>
      <c r="GQQ223" s="28"/>
      <c r="GQR223" s="32"/>
      <c r="GQS223" s="20"/>
      <c r="GQT223" s="18"/>
      <c r="GQU223" s="19"/>
      <c r="GQV223" s="28"/>
      <c r="GQW223" s="32"/>
      <c r="GQX223" s="20"/>
      <c r="GQY223" s="18"/>
      <c r="GQZ223" s="19"/>
      <c r="GRA223" s="28"/>
      <c r="GRB223" s="32"/>
      <c r="GRC223" s="20"/>
      <c r="GRD223" s="18"/>
      <c r="GRE223" s="19"/>
      <c r="GRF223" s="28"/>
      <c r="GRG223" s="32"/>
      <c r="GRH223" s="20"/>
      <c r="GRI223" s="18"/>
      <c r="GRJ223" s="19"/>
      <c r="GRK223" s="28"/>
      <c r="GRL223" s="32"/>
      <c r="GRM223" s="20"/>
      <c r="GRN223" s="18"/>
      <c r="GRO223" s="19"/>
      <c r="GRP223" s="28"/>
      <c r="GRQ223" s="32"/>
      <c r="GRR223" s="20"/>
      <c r="GRS223" s="18"/>
      <c r="GRT223" s="19"/>
      <c r="GRU223" s="28"/>
      <c r="GRV223" s="32"/>
      <c r="GRW223" s="20"/>
      <c r="GRX223" s="18"/>
      <c r="GRY223" s="19"/>
      <c r="GRZ223" s="28"/>
      <c r="GSA223" s="32"/>
      <c r="GSB223" s="20"/>
      <c r="GSC223" s="18"/>
      <c r="GSD223" s="19"/>
      <c r="GSE223" s="28"/>
      <c r="GSF223" s="32"/>
      <c r="GSG223" s="20"/>
      <c r="GSH223" s="18"/>
      <c r="GSI223" s="19"/>
      <c r="GSJ223" s="28"/>
      <c r="GSK223" s="32"/>
      <c r="GSL223" s="20"/>
      <c r="GSM223" s="18"/>
      <c r="GSN223" s="19"/>
      <c r="GSO223" s="28"/>
      <c r="GSP223" s="32"/>
      <c r="GSQ223" s="20"/>
      <c r="GSR223" s="18"/>
      <c r="GSS223" s="19"/>
      <c r="GST223" s="28"/>
      <c r="GSU223" s="32"/>
      <c r="GSV223" s="20"/>
      <c r="GSW223" s="18"/>
      <c r="GSX223" s="19"/>
      <c r="GSY223" s="28"/>
      <c r="GSZ223" s="32"/>
      <c r="GTA223" s="20"/>
      <c r="GTB223" s="18"/>
      <c r="GTC223" s="19"/>
      <c r="GTD223" s="28"/>
      <c r="GTE223" s="32"/>
      <c r="GTF223" s="20"/>
      <c r="GTG223" s="18"/>
      <c r="GTH223" s="19"/>
      <c r="GTI223" s="28"/>
      <c r="GTJ223" s="32"/>
      <c r="GTK223" s="20"/>
      <c r="GTL223" s="18"/>
      <c r="GTM223" s="19"/>
      <c r="GTN223" s="28"/>
      <c r="GTO223" s="32"/>
      <c r="GTP223" s="20"/>
      <c r="GTQ223" s="18"/>
      <c r="GTR223" s="19"/>
      <c r="GTS223" s="28"/>
      <c r="GTT223" s="32"/>
      <c r="GTU223" s="20"/>
      <c r="GTV223" s="18"/>
      <c r="GTW223" s="19"/>
      <c r="GTX223" s="28"/>
      <c r="GTY223" s="32"/>
      <c r="GTZ223" s="20"/>
      <c r="GUA223" s="18"/>
      <c r="GUB223" s="19"/>
      <c r="GUC223" s="28"/>
      <c r="GUD223" s="32"/>
      <c r="GUE223" s="20"/>
      <c r="GUF223" s="18"/>
      <c r="GUG223" s="19"/>
      <c r="GUH223" s="28"/>
      <c r="GUI223" s="32"/>
      <c r="GUJ223" s="20"/>
      <c r="GUK223" s="18"/>
      <c r="GUL223" s="19"/>
      <c r="GUM223" s="28"/>
      <c r="GUN223" s="32"/>
      <c r="GUO223" s="20"/>
      <c r="GUP223" s="18"/>
      <c r="GUQ223" s="19"/>
      <c r="GUR223" s="28"/>
      <c r="GUS223" s="32"/>
      <c r="GUT223" s="20"/>
      <c r="GUU223" s="18"/>
      <c r="GUV223" s="19"/>
      <c r="GUW223" s="28"/>
      <c r="GUX223" s="32"/>
      <c r="GUY223" s="20"/>
      <c r="GUZ223" s="18"/>
      <c r="GVA223" s="19"/>
      <c r="GVB223" s="28"/>
      <c r="GVC223" s="32"/>
      <c r="GVD223" s="20"/>
      <c r="GVE223" s="18"/>
      <c r="GVF223" s="19"/>
      <c r="GVG223" s="28"/>
      <c r="GVH223" s="32"/>
      <c r="GVI223" s="20"/>
      <c r="GVJ223" s="18"/>
      <c r="GVK223" s="19"/>
      <c r="GVL223" s="28"/>
      <c r="GVM223" s="32"/>
      <c r="GVN223" s="20"/>
      <c r="GVO223" s="18"/>
      <c r="GVP223" s="19"/>
      <c r="GVQ223" s="28"/>
      <c r="GVR223" s="32"/>
      <c r="GVS223" s="20"/>
      <c r="GVT223" s="18"/>
      <c r="GVU223" s="19"/>
      <c r="GVV223" s="28"/>
      <c r="GVW223" s="32"/>
      <c r="GVX223" s="20"/>
      <c r="GVY223" s="18"/>
      <c r="GVZ223" s="19"/>
      <c r="GWA223" s="28"/>
      <c r="GWB223" s="32"/>
      <c r="GWC223" s="20"/>
      <c r="GWD223" s="18"/>
      <c r="GWE223" s="19"/>
      <c r="GWF223" s="28"/>
      <c r="GWG223" s="32"/>
      <c r="GWH223" s="20"/>
      <c r="GWI223" s="18"/>
      <c r="GWJ223" s="19"/>
      <c r="GWK223" s="28"/>
      <c r="GWL223" s="32"/>
      <c r="GWM223" s="20"/>
      <c r="GWN223" s="18"/>
      <c r="GWO223" s="19"/>
      <c r="GWP223" s="28"/>
      <c r="GWQ223" s="32"/>
      <c r="GWR223" s="20"/>
      <c r="GWS223" s="18"/>
      <c r="GWT223" s="19"/>
      <c r="GWU223" s="28"/>
      <c r="GWV223" s="32"/>
      <c r="GWW223" s="20"/>
      <c r="GWX223" s="18"/>
      <c r="GWY223" s="19"/>
      <c r="GWZ223" s="28"/>
      <c r="GXA223" s="32"/>
      <c r="GXB223" s="20"/>
      <c r="GXC223" s="18"/>
      <c r="GXD223" s="19"/>
      <c r="GXE223" s="28"/>
      <c r="GXF223" s="32"/>
      <c r="GXG223" s="20"/>
      <c r="GXH223" s="18"/>
      <c r="GXI223" s="19"/>
      <c r="GXJ223" s="28"/>
      <c r="GXK223" s="32"/>
      <c r="GXL223" s="20"/>
      <c r="GXM223" s="18"/>
      <c r="GXN223" s="19"/>
      <c r="GXO223" s="28"/>
      <c r="GXP223" s="32"/>
      <c r="GXQ223" s="20"/>
      <c r="GXR223" s="18"/>
      <c r="GXS223" s="19"/>
      <c r="GXT223" s="28"/>
      <c r="GXU223" s="32"/>
      <c r="GXV223" s="20"/>
      <c r="GXW223" s="18"/>
      <c r="GXX223" s="19"/>
      <c r="GXY223" s="28"/>
      <c r="GXZ223" s="32"/>
      <c r="GYA223" s="20"/>
      <c r="GYB223" s="18"/>
      <c r="GYC223" s="19"/>
      <c r="GYD223" s="28"/>
      <c r="GYE223" s="32"/>
      <c r="GYF223" s="20"/>
      <c r="GYG223" s="18"/>
      <c r="GYH223" s="19"/>
      <c r="GYI223" s="28"/>
      <c r="GYJ223" s="32"/>
      <c r="GYK223" s="20"/>
      <c r="GYL223" s="18"/>
      <c r="GYM223" s="19"/>
      <c r="GYN223" s="28"/>
      <c r="GYO223" s="32"/>
      <c r="GYP223" s="20"/>
      <c r="GYQ223" s="18"/>
      <c r="GYR223" s="19"/>
      <c r="GYS223" s="28"/>
      <c r="GYT223" s="32"/>
      <c r="GYU223" s="20"/>
      <c r="GYV223" s="18"/>
      <c r="GYW223" s="19"/>
      <c r="GYX223" s="28"/>
      <c r="GYY223" s="32"/>
      <c r="GYZ223" s="20"/>
      <c r="GZA223" s="18"/>
      <c r="GZB223" s="19"/>
      <c r="GZC223" s="28"/>
      <c r="GZD223" s="32"/>
      <c r="GZE223" s="20"/>
      <c r="GZF223" s="18"/>
      <c r="GZG223" s="19"/>
      <c r="GZH223" s="28"/>
      <c r="GZI223" s="32"/>
      <c r="GZJ223" s="20"/>
      <c r="GZK223" s="18"/>
      <c r="GZL223" s="19"/>
      <c r="GZM223" s="28"/>
      <c r="GZN223" s="32"/>
      <c r="GZO223" s="20"/>
      <c r="GZP223" s="18"/>
      <c r="GZQ223" s="19"/>
      <c r="GZR223" s="28"/>
      <c r="GZS223" s="32"/>
      <c r="GZT223" s="20"/>
      <c r="GZU223" s="18"/>
      <c r="GZV223" s="19"/>
      <c r="GZW223" s="28"/>
      <c r="GZX223" s="32"/>
      <c r="GZY223" s="20"/>
      <c r="GZZ223" s="18"/>
      <c r="HAA223" s="19"/>
      <c r="HAB223" s="28"/>
      <c r="HAC223" s="32"/>
      <c r="HAD223" s="20"/>
      <c r="HAE223" s="18"/>
      <c r="HAF223" s="19"/>
      <c r="HAG223" s="28"/>
      <c r="HAH223" s="32"/>
      <c r="HAI223" s="20"/>
      <c r="HAJ223" s="18"/>
      <c r="HAK223" s="19"/>
      <c r="HAL223" s="28"/>
      <c r="HAM223" s="32"/>
      <c r="HAN223" s="20"/>
      <c r="HAO223" s="18"/>
      <c r="HAP223" s="19"/>
      <c r="HAQ223" s="28"/>
      <c r="HAR223" s="32"/>
      <c r="HAS223" s="20"/>
      <c r="HAT223" s="18"/>
      <c r="HAU223" s="19"/>
      <c r="HAV223" s="28"/>
      <c r="HAW223" s="32"/>
      <c r="HAX223" s="20"/>
      <c r="HAY223" s="18"/>
      <c r="HAZ223" s="19"/>
      <c r="HBA223" s="28"/>
      <c r="HBB223" s="32"/>
      <c r="HBC223" s="20"/>
      <c r="HBD223" s="18"/>
      <c r="HBE223" s="19"/>
      <c r="HBF223" s="28"/>
      <c r="HBG223" s="32"/>
      <c r="HBH223" s="20"/>
      <c r="HBI223" s="18"/>
      <c r="HBJ223" s="19"/>
      <c r="HBK223" s="28"/>
      <c r="HBL223" s="32"/>
      <c r="HBM223" s="20"/>
      <c r="HBN223" s="18"/>
      <c r="HBO223" s="19"/>
      <c r="HBP223" s="28"/>
      <c r="HBQ223" s="32"/>
      <c r="HBR223" s="20"/>
      <c r="HBS223" s="18"/>
      <c r="HBT223" s="19"/>
      <c r="HBU223" s="28"/>
      <c r="HBV223" s="32"/>
      <c r="HBW223" s="20"/>
      <c r="HBX223" s="18"/>
      <c r="HBY223" s="19"/>
      <c r="HBZ223" s="28"/>
      <c r="HCA223" s="32"/>
      <c r="HCB223" s="20"/>
      <c r="HCC223" s="18"/>
      <c r="HCD223" s="19"/>
      <c r="HCE223" s="28"/>
      <c r="HCF223" s="32"/>
      <c r="HCG223" s="20"/>
      <c r="HCH223" s="18"/>
      <c r="HCI223" s="19"/>
      <c r="HCJ223" s="28"/>
      <c r="HCK223" s="32"/>
      <c r="HCL223" s="20"/>
      <c r="HCM223" s="18"/>
      <c r="HCN223" s="19"/>
      <c r="HCO223" s="28"/>
      <c r="HCP223" s="32"/>
      <c r="HCQ223" s="20"/>
      <c r="HCR223" s="18"/>
      <c r="HCS223" s="19"/>
      <c r="HCT223" s="28"/>
      <c r="HCU223" s="32"/>
      <c r="HCV223" s="20"/>
      <c r="HCW223" s="18"/>
      <c r="HCX223" s="19"/>
      <c r="HCY223" s="28"/>
      <c r="HCZ223" s="32"/>
      <c r="HDA223" s="20"/>
      <c r="HDB223" s="18"/>
      <c r="HDC223" s="19"/>
      <c r="HDD223" s="28"/>
      <c r="HDE223" s="32"/>
      <c r="HDF223" s="20"/>
      <c r="HDG223" s="18"/>
      <c r="HDH223" s="19"/>
      <c r="HDI223" s="28"/>
      <c r="HDJ223" s="32"/>
      <c r="HDK223" s="20"/>
      <c r="HDL223" s="18"/>
      <c r="HDM223" s="19"/>
      <c r="HDN223" s="28"/>
      <c r="HDO223" s="32"/>
      <c r="HDP223" s="20"/>
      <c r="HDQ223" s="18"/>
      <c r="HDR223" s="19"/>
      <c r="HDS223" s="28"/>
      <c r="HDT223" s="32"/>
      <c r="HDU223" s="20"/>
      <c r="HDV223" s="18"/>
      <c r="HDW223" s="19"/>
      <c r="HDX223" s="28"/>
      <c r="HDY223" s="32"/>
      <c r="HDZ223" s="20"/>
      <c r="HEA223" s="18"/>
      <c r="HEB223" s="19"/>
      <c r="HEC223" s="28"/>
      <c r="HED223" s="32"/>
      <c r="HEE223" s="20"/>
      <c r="HEF223" s="18"/>
      <c r="HEG223" s="19"/>
      <c r="HEH223" s="28"/>
      <c r="HEI223" s="32"/>
      <c r="HEJ223" s="20"/>
      <c r="HEK223" s="18"/>
      <c r="HEL223" s="19"/>
      <c r="HEM223" s="28"/>
      <c r="HEN223" s="32"/>
      <c r="HEO223" s="20"/>
      <c r="HEP223" s="18"/>
      <c r="HEQ223" s="19"/>
      <c r="HER223" s="28"/>
      <c r="HES223" s="32"/>
      <c r="HET223" s="20"/>
      <c r="HEU223" s="18"/>
      <c r="HEV223" s="19"/>
      <c r="HEW223" s="28"/>
      <c r="HEX223" s="32"/>
      <c r="HEY223" s="20"/>
      <c r="HEZ223" s="18"/>
      <c r="HFA223" s="19"/>
      <c r="HFB223" s="28"/>
      <c r="HFC223" s="32"/>
      <c r="HFD223" s="20"/>
      <c r="HFE223" s="18"/>
      <c r="HFF223" s="19"/>
      <c r="HFG223" s="28"/>
      <c r="HFH223" s="32"/>
      <c r="HFI223" s="20"/>
      <c r="HFJ223" s="18"/>
      <c r="HFK223" s="19"/>
      <c r="HFL223" s="28"/>
      <c r="HFM223" s="32"/>
      <c r="HFN223" s="20"/>
      <c r="HFO223" s="18"/>
      <c r="HFP223" s="19"/>
      <c r="HFQ223" s="28"/>
      <c r="HFR223" s="32"/>
      <c r="HFS223" s="20"/>
      <c r="HFT223" s="18"/>
      <c r="HFU223" s="19"/>
      <c r="HFV223" s="28"/>
      <c r="HFW223" s="32"/>
      <c r="HFX223" s="20"/>
      <c r="HFY223" s="18"/>
      <c r="HFZ223" s="19"/>
      <c r="HGA223" s="28"/>
      <c r="HGB223" s="32"/>
      <c r="HGC223" s="20"/>
      <c r="HGD223" s="18"/>
      <c r="HGE223" s="19"/>
      <c r="HGF223" s="28"/>
      <c r="HGG223" s="32"/>
      <c r="HGH223" s="20"/>
      <c r="HGI223" s="18"/>
      <c r="HGJ223" s="19"/>
      <c r="HGK223" s="28"/>
      <c r="HGL223" s="32"/>
      <c r="HGM223" s="20"/>
      <c r="HGN223" s="18"/>
      <c r="HGO223" s="19"/>
      <c r="HGP223" s="28"/>
      <c r="HGQ223" s="32"/>
      <c r="HGR223" s="20"/>
      <c r="HGS223" s="18"/>
      <c r="HGT223" s="19"/>
      <c r="HGU223" s="28"/>
      <c r="HGV223" s="32"/>
      <c r="HGW223" s="20"/>
      <c r="HGX223" s="18"/>
      <c r="HGY223" s="19"/>
      <c r="HGZ223" s="28"/>
      <c r="HHA223" s="32"/>
      <c r="HHB223" s="20"/>
      <c r="HHC223" s="18"/>
      <c r="HHD223" s="19"/>
      <c r="HHE223" s="28"/>
      <c r="HHF223" s="32"/>
      <c r="HHG223" s="20"/>
      <c r="HHH223" s="18"/>
      <c r="HHI223" s="19"/>
      <c r="HHJ223" s="28"/>
      <c r="HHK223" s="32"/>
      <c r="HHL223" s="20"/>
      <c r="HHM223" s="18"/>
      <c r="HHN223" s="19"/>
      <c r="HHO223" s="28"/>
      <c r="HHP223" s="32"/>
      <c r="HHQ223" s="20"/>
      <c r="HHR223" s="18"/>
      <c r="HHS223" s="19"/>
      <c r="HHT223" s="28"/>
      <c r="HHU223" s="32"/>
      <c r="HHV223" s="20"/>
      <c r="HHW223" s="18"/>
      <c r="HHX223" s="19"/>
      <c r="HHY223" s="28"/>
      <c r="HHZ223" s="32"/>
      <c r="HIA223" s="20"/>
      <c r="HIB223" s="18"/>
      <c r="HIC223" s="19"/>
      <c r="HID223" s="28"/>
      <c r="HIE223" s="32"/>
      <c r="HIF223" s="20"/>
      <c r="HIG223" s="18"/>
      <c r="HIH223" s="19"/>
      <c r="HII223" s="28"/>
      <c r="HIJ223" s="32"/>
      <c r="HIK223" s="20"/>
      <c r="HIL223" s="18"/>
      <c r="HIM223" s="19"/>
      <c r="HIN223" s="28"/>
      <c r="HIO223" s="32"/>
      <c r="HIP223" s="20"/>
      <c r="HIQ223" s="18"/>
      <c r="HIR223" s="19"/>
      <c r="HIS223" s="28"/>
      <c r="HIT223" s="32"/>
      <c r="HIU223" s="20"/>
      <c r="HIV223" s="18"/>
      <c r="HIW223" s="19"/>
      <c r="HIX223" s="28"/>
      <c r="HIY223" s="32"/>
      <c r="HIZ223" s="20"/>
      <c r="HJA223" s="18"/>
      <c r="HJB223" s="19"/>
      <c r="HJC223" s="28"/>
      <c r="HJD223" s="32"/>
      <c r="HJE223" s="20"/>
      <c r="HJF223" s="18"/>
      <c r="HJG223" s="19"/>
      <c r="HJH223" s="28"/>
      <c r="HJI223" s="32"/>
      <c r="HJJ223" s="20"/>
      <c r="HJK223" s="18"/>
      <c r="HJL223" s="19"/>
      <c r="HJM223" s="28"/>
      <c r="HJN223" s="32"/>
      <c r="HJO223" s="20"/>
      <c r="HJP223" s="18"/>
      <c r="HJQ223" s="19"/>
      <c r="HJR223" s="28"/>
      <c r="HJS223" s="32"/>
      <c r="HJT223" s="20"/>
      <c r="HJU223" s="18"/>
      <c r="HJV223" s="19"/>
      <c r="HJW223" s="28"/>
      <c r="HJX223" s="32"/>
      <c r="HJY223" s="20"/>
      <c r="HJZ223" s="18"/>
      <c r="HKA223" s="19"/>
      <c r="HKB223" s="28"/>
      <c r="HKC223" s="32"/>
      <c r="HKD223" s="20"/>
      <c r="HKE223" s="18"/>
      <c r="HKF223" s="19"/>
      <c r="HKG223" s="28"/>
      <c r="HKH223" s="32"/>
      <c r="HKI223" s="20"/>
      <c r="HKJ223" s="18"/>
      <c r="HKK223" s="19"/>
      <c r="HKL223" s="28"/>
      <c r="HKM223" s="32"/>
      <c r="HKN223" s="20"/>
      <c r="HKO223" s="18"/>
      <c r="HKP223" s="19"/>
      <c r="HKQ223" s="28"/>
      <c r="HKR223" s="32"/>
      <c r="HKS223" s="20"/>
      <c r="HKT223" s="18"/>
      <c r="HKU223" s="19"/>
      <c r="HKV223" s="28"/>
      <c r="HKW223" s="32"/>
      <c r="HKX223" s="20"/>
      <c r="HKY223" s="18"/>
      <c r="HKZ223" s="19"/>
      <c r="HLA223" s="28"/>
      <c r="HLB223" s="32"/>
      <c r="HLC223" s="20"/>
      <c r="HLD223" s="18"/>
      <c r="HLE223" s="19"/>
      <c r="HLF223" s="28"/>
      <c r="HLG223" s="32"/>
      <c r="HLH223" s="20"/>
      <c r="HLI223" s="18"/>
      <c r="HLJ223" s="19"/>
      <c r="HLK223" s="28"/>
      <c r="HLL223" s="32"/>
      <c r="HLM223" s="20"/>
      <c r="HLN223" s="18"/>
      <c r="HLO223" s="19"/>
      <c r="HLP223" s="28"/>
      <c r="HLQ223" s="32"/>
      <c r="HLR223" s="20"/>
      <c r="HLS223" s="18"/>
      <c r="HLT223" s="19"/>
      <c r="HLU223" s="28"/>
      <c r="HLV223" s="32"/>
      <c r="HLW223" s="20"/>
      <c r="HLX223" s="18"/>
      <c r="HLY223" s="19"/>
      <c r="HLZ223" s="28"/>
      <c r="HMA223" s="32"/>
      <c r="HMB223" s="20"/>
      <c r="HMC223" s="18"/>
      <c r="HMD223" s="19"/>
      <c r="HME223" s="28"/>
      <c r="HMF223" s="32"/>
      <c r="HMG223" s="20"/>
      <c r="HMH223" s="18"/>
      <c r="HMI223" s="19"/>
      <c r="HMJ223" s="28"/>
      <c r="HMK223" s="32"/>
      <c r="HML223" s="20"/>
      <c r="HMM223" s="18"/>
      <c r="HMN223" s="19"/>
      <c r="HMO223" s="28"/>
      <c r="HMP223" s="32"/>
      <c r="HMQ223" s="20"/>
      <c r="HMR223" s="18"/>
      <c r="HMS223" s="19"/>
      <c r="HMT223" s="28"/>
      <c r="HMU223" s="32"/>
      <c r="HMV223" s="20"/>
      <c r="HMW223" s="18"/>
      <c r="HMX223" s="19"/>
      <c r="HMY223" s="28"/>
      <c r="HMZ223" s="32"/>
      <c r="HNA223" s="20"/>
      <c r="HNB223" s="18"/>
      <c r="HNC223" s="19"/>
      <c r="HND223" s="28"/>
      <c r="HNE223" s="32"/>
      <c r="HNF223" s="20"/>
      <c r="HNG223" s="18"/>
      <c r="HNH223" s="19"/>
      <c r="HNI223" s="28"/>
      <c r="HNJ223" s="32"/>
      <c r="HNK223" s="20"/>
      <c r="HNL223" s="18"/>
      <c r="HNM223" s="19"/>
      <c r="HNN223" s="28"/>
      <c r="HNO223" s="32"/>
      <c r="HNP223" s="20"/>
      <c r="HNQ223" s="18"/>
      <c r="HNR223" s="19"/>
      <c r="HNS223" s="28"/>
      <c r="HNT223" s="32"/>
      <c r="HNU223" s="20"/>
      <c r="HNV223" s="18"/>
      <c r="HNW223" s="19"/>
      <c r="HNX223" s="28"/>
      <c r="HNY223" s="32"/>
      <c r="HNZ223" s="20"/>
      <c r="HOA223" s="18"/>
      <c r="HOB223" s="19"/>
      <c r="HOC223" s="28"/>
      <c r="HOD223" s="32"/>
      <c r="HOE223" s="20"/>
      <c r="HOF223" s="18"/>
      <c r="HOG223" s="19"/>
      <c r="HOH223" s="28"/>
      <c r="HOI223" s="32"/>
      <c r="HOJ223" s="20"/>
      <c r="HOK223" s="18"/>
      <c r="HOL223" s="19"/>
      <c r="HOM223" s="28"/>
      <c r="HON223" s="32"/>
      <c r="HOO223" s="20"/>
      <c r="HOP223" s="18"/>
      <c r="HOQ223" s="19"/>
      <c r="HOR223" s="28"/>
      <c r="HOS223" s="32"/>
      <c r="HOT223" s="20"/>
      <c r="HOU223" s="18"/>
      <c r="HOV223" s="19"/>
      <c r="HOW223" s="28"/>
      <c r="HOX223" s="32"/>
      <c r="HOY223" s="20"/>
      <c r="HOZ223" s="18"/>
      <c r="HPA223" s="19"/>
      <c r="HPB223" s="28"/>
      <c r="HPC223" s="32"/>
      <c r="HPD223" s="20"/>
      <c r="HPE223" s="18"/>
      <c r="HPF223" s="19"/>
      <c r="HPG223" s="28"/>
      <c r="HPH223" s="32"/>
      <c r="HPI223" s="20"/>
      <c r="HPJ223" s="18"/>
      <c r="HPK223" s="19"/>
      <c r="HPL223" s="28"/>
      <c r="HPM223" s="32"/>
      <c r="HPN223" s="20"/>
      <c r="HPO223" s="18"/>
      <c r="HPP223" s="19"/>
      <c r="HPQ223" s="28"/>
      <c r="HPR223" s="32"/>
      <c r="HPS223" s="20"/>
      <c r="HPT223" s="18"/>
      <c r="HPU223" s="19"/>
      <c r="HPV223" s="28"/>
      <c r="HPW223" s="32"/>
      <c r="HPX223" s="20"/>
      <c r="HPY223" s="18"/>
      <c r="HPZ223" s="19"/>
      <c r="HQA223" s="28"/>
      <c r="HQB223" s="32"/>
      <c r="HQC223" s="20"/>
      <c r="HQD223" s="18"/>
      <c r="HQE223" s="19"/>
      <c r="HQF223" s="28"/>
      <c r="HQG223" s="32"/>
      <c r="HQH223" s="20"/>
      <c r="HQI223" s="18"/>
      <c r="HQJ223" s="19"/>
      <c r="HQK223" s="28"/>
      <c r="HQL223" s="32"/>
      <c r="HQM223" s="20"/>
      <c r="HQN223" s="18"/>
      <c r="HQO223" s="19"/>
      <c r="HQP223" s="28"/>
      <c r="HQQ223" s="32"/>
      <c r="HQR223" s="20"/>
      <c r="HQS223" s="18"/>
      <c r="HQT223" s="19"/>
      <c r="HQU223" s="28"/>
      <c r="HQV223" s="32"/>
      <c r="HQW223" s="20"/>
      <c r="HQX223" s="18"/>
      <c r="HQY223" s="19"/>
      <c r="HQZ223" s="28"/>
      <c r="HRA223" s="32"/>
      <c r="HRB223" s="20"/>
      <c r="HRC223" s="18"/>
      <c r="HRD223" s="19"/>
      <c r="HRE223" s="28"/>
      <c r="HRF223" s="32"/>
      <c r="HRG223" s="20"/>
      <c r="HRH223" s="18"/>
      <c r="HRI223" s="19"/>
      <c r="HRJ223" s="28"/>
      <c r="HRK223" s="32"/>
      <c r="HRL223" s="20"/>
      <c r="HRM223" s="18"/>
      <c r="HRN223" s="19"/>
      <c r="HRO223" s="28"/>
      <c r="HRP223" s="32"/>
      <c r="HRQ223" s="20"/>
      <c r="HRR223" s="18"/>
      <c r="HRS223" s="19"/>
      <c r="HRT223" s="28"/>
      <c r="HRU223" s="32"/>
      <c r="HRV223" s="20"/>
      <c r="HRW223" s="18"/>
      <c r="HRX223" s="19"/>
      <c r="HRY223" s="28"/>
      <c r="HRZ223" s="32"/>
      <c r="HSA223" s="20"/>
      <c r="HSB223" s="18"/>
      <c r="HSC223" s="19"/>
      <c r="HSD223" s="28"/>
      <c r="HSE223" s="32"/>
      <c r="HSF223" s="20"/>
      <c r="HSG223" s="18"/>
      <c r="HSH223" s="19"/>
      <c r="HSI223" s="28"/>
      <c r="HSJ223" s="32"/>
      <c r="HSK223" s="20"/>
      <c r="HSL223" s="18"/>
      <c r="HSM223" s="19"/>
      <c r="HSN223" s="28"/>
      <c r="HSO223" s="32"/>
      <c r="HSP223" s="20"/>
      <c r="HSQ223" s="18"/>
      <c r="HSR223" s="19"/>
      <c r="HSS223" s="28"/>
      <c r="HST223" s="32"/>
      <c r="HSU223" s="20"/>
      <c r="HSV223" s="18"/>
      <c r="HSW223" s="19"/>
      <c r="HSX223" s="28"/>
      <c r="HSY223" s="32"/>
      <c r="HSZ223" s="20"/>
      <c r="HTA223" s="18"/>
      <c r="HTB223" s="19"/>
      <c r="HTC223" s="28"/>
      <c r="HTD223" s="32"/>
      <c r="HTE223" s="20"/>
      <c r="HTF223" s="18"/>
      <c r="HTG223" s="19"/>
      <c r="HTH223" s="28"/>
      <c r="HTI223" s="32"/>
      <c r="HTJ223" s="20"/>
      <c r="HTK223" s="18"/>
      <c r="HTL223" s="19"/>
      <c r="HTM223" s="28"/>
      <c r="HTN223" s="32"/>
      <c r="HTO223" s="20"/>
      <c r="HTP223" s="18"/>
      <c r="HTQ223" s="19"/>
      <c r="HTR223" s="28"/>
      <c r="HTS223" s="32"/>
      <c r="HTT223" s="20"/>
      <c r="HTU223" s="18"/>
      <c r="HTV223" s="19"/>
      <c r="HTW223" s="28"/>
      <c r="HTX223" s="32"/>
      <c r="HTY223" s="20"/>
      <c r="HTZ223" s="18"/>
      <c r="HUA223" s="19"/>
      <c r="HUB223" s="28"/>
      <c r="HUC223" s="32"/>
      <c r="HUD223" s="20"/>
      <c r="HUE223" s="18"/>
      <c r="HUF223" s="19"/>
      <c r="HUG223" s="28"/>
      <c r="HUH223" s="32"/>
      <c r="HUI223" s="20"/>
      <c r="HUJ223" s="18"/>
      <c r="HUK223" s="19"/>
      <c r="HUL223" s="28"/>
      <c r="HUM223" s="32"/>
      <c r="HUN223" s="20"/>
      <c r="HUO223" s="18"/>
      <c r="HUP223" s="19"/>
      <c r="HUQ223" s="28"/>
      <c r="HUR223" s="32"/>
      <c r="HUS223" s="20"/>
      <c r="HUT223" s="18"/>
      <c r="HUU223" s="19"/>
      <c r="HUV223" s="28"/>
      <c r="HUW223" s="32"/>
      <c r="HUX223" s="20"/>
      <c r="HUY223" s="18"/>
      <c r="HUZ223" s="19"/>
      <c r="HVA223" s="28"/>
      <c r="HVB223" s="32"/>
      <c r="HVC223" s="20"/>
      <c r="HVD223" s="18"/>
      <c r="HVE223" s="19"/>
      <c r="HVF223" s="28"/>
      <c r="HVG223" s="32"/>
      <c r="HVH223" s="20"/>
      <c r="HVI223" s="18"/>
      <c r="HVJ223" s="19"/>
      <c r="HVK223" s="28"/>
      <c r="HVL223" s="32"/>
      <c r="HVM223" s="20"/>
      <c r="HVN223" s="18"/>
      <c r="HVO223" s="19"/>
      <c r="HVP223" s="28"/>
      <c r="HVQ223" s="32"/>
      <c r="HVR223" s="20"/>
      <c r="HVS223" s="18"/>
      <c r="HVT223" s="19"/>
      <c r="HVU223" s="28"/>
      <c r="HVV223" s="32"/>
      <c r="HVW223" s="20"/>
      <c r="HVX223" s="18"/>
      <c r="HVY223" s="19"/>
      <c r="HVZ223" s="28"/>
      <c r="HWA223" s="32"/>
      <c r="HWB223" s="20"/>
      <c r="HWC223" s="18"/>
      <c r="HWD223" s="19"/>
      <c r="HWE223" s="28"/>
      <c r="HWF223" s="32"/>
      <c r="HWG223" s="20"/>
      <c r="HWH223" s="18"/>
      <c r="HWI223" s="19"/>
      <c r="HWJ223" s="28"/>
      <c r="HWK223" s="32"/>
      <c r="HWL223" s="20"/>
      <c r="HWM223" s="18"/>
      <c r="HWN223" s="19"/>
      <c r="HWO223" s="28"/>
      <c r="HWP223" s="32"/>
      <c r="HWQ223" s="20"/>
      <c r="HWR223" s="18"/>
      <c r="HWS223" s="19"/>
      <c r="HWT223" s="28"/>
      <c r="HWU223" s="32"/>
      <c r="HWV223" s="20"/>
      <c r="HWW223" s="18"/>
      <c r="HWX223" s="19"/>
      <c r="HWY223" s="28"/>
      <c r="HWZ223" s="32"/>
      <c r="HXA223" s="20"/>
      <c r="HXB223" s="18"/>
      <c r="HXC223" s="19"/>
      <c r="HXD223" s="28"/>
      <c r="HXE223" s="32"/>
      <c r="HXF223" s="20"/>
      <c r="HXG223" s="18"/>
      <c r="HXH223" s="19"/>
      <c r="HXI223" s="28"/>
      <c r="HXJ223" s="32"/>
      <c r="HXK223" s="20"/>
      <c r="HXL223" s="18"/>
      <c r="HXM223" s="19"/>
      <c r="HXN223" s="28"/>
      <c r="HXO223" s="32"/>
      <c r="HXP223" s="20"/>
      <c r="HXQ223" s="18"/>
      <c r="HXR223" s="19"/>
      <c r="HXS223" s="28"/>
      <c r="HXT223" s="32"/>
      <c r="HXU223" s="20"/>
      <c r="HXV223" s="18"/>
      <c r="HXW223" s="19"/>
      <c r="HXX223" s="28"/>
      <c r="HXY223" s="32"/>
      <c r="HXZ223" s="20"/>
      <c r="HYA223" s="18"/>
      <c r="HYB223" s="19"/>
      <c r="HYC223" s="28"/>
      <c r="HYD223" s="32"/>
      <c r="HYE223" s="20"/>
      <c r="HYF223" s="18"/>
      <c r="HYG223" s="19"/>
      <c r="HYH223" s="28"/>
      <c r="HYI223" s="32"/>
      <c r="HYJ223" s="20"/>
      <c r="HYK223" s="18"/>
      <c r="HYL223" s="19"/>
      <c r="HYM223" s="28"/>
      <c r="HYN223" s="32"/>
      <c r="HYO223" s="20"/>
      <c r="HYP223" s="18"/>
      <c r="HYQ223" s="19"/>
      <c r="HYR223" s="28"/>
      <c r="HYS223" s="32"/>
      <c r="HYT223" s="20"/>
      <c r="HYU223" s="18"/>
      <c r="HYV223" s="19"/>
      <c r="HYW223" s="28"/>
      <c r="HYX223" s="32"/>
      <c r="HYY223" s="20"/>
      <c r="HYZ223" s="18"/>
      <c r="HZA223" s="19"/>
      <c r="HZB223" s="28"/>
      <c r="HZC223" s="32"/>
      <c r="HZD223" s="20"/>
      <c r="HZE223" s="18"/>
      <c r="HZF223" s="19"/>
      <c r="HZG223" s="28"/>
      <c r="HZH223" s="32"/>
      <c r="HZI223" s="20"/>
      <c r="HZJ223" s="18"/>
      <c r="HZK223" s="19"/>
      <c r="HZL223" s="28"/>
      <c r="HZM223" s="32"/>
      <c r="HZN223" s="20"/>
      <c r="HZO223" s="18"/>
      <c r="HZP223" s="19"/>
      <c r="HZQ223" s="28"/>
      <c r="HZR223" s="32"/>
      <c r="HZS223" s="20"/>
      <c r="HZT223" s="18"/>
      <c r="HZU223" s="19"/>
      <c r="HZV223" s="28"/>
      <c r="HZW223" s="32"/>
      <c r="HZX223" s="20"/>
      <c r="HZY223" s="18"/>
      <c r="HZZ223" s="19"/>
      <c r="IAA223" s="28"/>
      <c r="IAB223" s="32"/>
      <c r="IAC223" s="20"/>
      <c r="IAD223" s="18"/>
      <c r="IAE223" s="19"/>
      <c r="IAF223" s="28"/>
      <c r="IAG223" s="32"/>
      <c r="IAH223" s="20"/>
      <c r="IAI223" s="18"/>
      <c r="IAJ223" s="19"/>
      <c r="IAK223" s="28"/>
      <c r="IAL223" s="32"/>
      <c r="IAM223" s="20"/>
      <c r="IAN223" s="18"/>
      <c r="IAO223" s="19"/>
      <c r="IAP223" s="28"/>
      <c r="IAQ223" s="32"/>
      <c r="IAR223" s="20"/>
      <c r="IAS223" s="18"/>
      <c r="IAT223" s="19"/>
      <c r="IAU223" s="28"/>
      <c r="IAV223" s="32"/>
      <c r="IAW223" s="20"/>
      <c r="IAX223" s="18"/>
      <c r="IAY223" s="19"/>
      <c r="IAZ223" s="28"/>
      <c r="IBA223" s="32"/>
      <c r="IBB223" s="20"/>
      <c r="IBC223" s="18"/>
      <c r="IBD223" s="19"/>
      <c r="IBE223" s="28"/>
      <c r="IBF223" s="32"/>
      <c r="IBG223" s="20"/>
      <c r="IBH223" s="18"/>
      <c r="IBI223" s="19"/>
      <c r="IBJ223" s="28"/>
      <c r="IBK223" s="32"/>
      <c r="IBL223" s="20"/>
      <c r="IBM223" s="18"/>
      <c r="IBN223" s="19"/>
      <c r="IBO223" s="28"/>
      <c r="IBP223" s="32"/>
      <c r="IBQ223" s="20"/>
      <c r="IBR223" s="18"/>
      <c r="IBS223" s="19"/>
      <c r="IBT223" s="28"/>
      <c r="IBU223" s="32"/>
      <c r="IBV223" s="20"/>
      <c r="IBW223" s="18"/>
      <c r="IBX223" s="19"/>
      <c r="IBY223" s="28"/>
      <c r="IBZ223" s="32"/>
      <c r="ICA223" s="20"/>
      <c r="ICB223" s="18"/>
      <c r="ICC223" s="19"/>
      <c r="ICD223" s="28"/>
      <c r="ICE223" s="32"/>
      <c r="ICF223" s="20"/>
      <c r="ICG223" s="18"/>
      <c r="ICH223" s="19"/>
      <c r="ICI223" s="28"/>
      <c r="ICJ223" s="32"/>
      <c r="ICK223" s="20"/>
      <c r="ICL223" s="18"/>
      <c r="ICM223" s="19"/>
      <c r="ICN223" s="28"/>
      <c r="ICO223" s="32"/>
      <c r="ICP223" s="20"/>
      <c r="ICQ223" s="18"/>
      <c r="ICR223" s="19"/>
      <c r="ICS223" s="28"/>
      <c r="ICT223" s="32"/>
      <c r="ICU223" s="20"/>
      <c r="ICV223" s="18"/>
      <c r="ICW223" s="19"/>
      <c r="ICX223" s="28"/>
      <c r="ICY223" s="32"/>
      <c r="ICZ223" s="20"/>
      <c r="IDA223" s="18"/>
      <c r="IDB223" s="19"/>
      <c r="IDC223" s="28"/>
      <c r="IDD223" s="32"/>
      <c r="IDE223" s="20"/>
      <c r="IDF223" s="18"/>
      <c r="IDG223" s="19"/>
      <c r="IDH223" s="28"/>
      <c r="IDI223" s="32"/>
      <c r="IDJ223" s="20"/>
      <c r="IDK223" s="18"/>
      <c r="IDL223" s="19"/>
      <c r="IDM223" s="28"/>
      <c r="IDN223" s="32"/>
      <c r="IDO223" s="20"/>
      <c r="IDP223" s="18"/>
      <c r="IDQ223" s="19"/>
      <c r="IDR223" s="28"/>
      <c r="IDS223" s="32"/>
      <c r="IDT223" s="20"/>
      <c r="IDU223" s="18"/>
      <c r="IDV223" s="19"/>
      <c r="IDW223" s="28"/>
      <c r="IDX223" s="32"/>
      <c r="IDY223" s="20"/>
      <c r="IDZ223" s="18"/>
      <c r="IEA223" s="19"/>
      <c r="IEB223" s="28"/>
      <c r="IEC223" s="32"/>
      <c r="IED223" s="20"/>
      <c r="IEE223" s="18"/>
      <c r="IEF223" s="19"/>
      <c r="IEG223" s="28"/>
      <c r="IEH223" s="32"/>
      <c r="IEI223" s="20"/>
      <c r="IEJ223" s="18"/>
      <c r="IEK223" s="19"/>
      <c r="IEL223" s="28"/>
      <c r="IEM223" s="32"/>
      <c r="IEN223" s="20"/>
      <c r="IEO223" s="18"/>
      <c r="IEP223" s="19"/>
      <c r="IEQ223" s="28"/>
      <c r="IER223" s="32"/>
      <c r="IES223" s="20"/>
      <c r="IET223" s="18"/>
      <c r="IEU223" s="19"/>
      <c r="IEV223" s="28"/>
      <c r="IEW223" s="32"/>
      <c r="IEX223" s="20"/>
      <c r="IEY223" s="18"/>
      <c r="IEZ223" s="19"/>
      <c r="IFA223" s="28"/>
      <c r="IFB223" s="32"/>
      <c r="IFC223" s="20"/>
      <c r="IFD223" s="18"/>
      <c r="IFE223" s="19"/>
      <c r="IFF223" s="28"/>
      <c r="IFG223" s="32"/>
      <c r="IFH223" s="20"/>
      <c r="IFI223" s="18"/>
      <c r="IFJ223" s="19"/>
      <c r="IFK223" s="28"/>
      <c r="IFL223" s="32"/>
      <c r="IFM223" s="20"/>
      <c r="IFN223" s="18"/>
      <c r="IFO223" s="19"/>
      <c r="IFP223" s="28"/>
      <c r="IFQ223" s="32"/>
      <c r="IFR223" s="20"/>
      <c r="IFS223" s="18"/>
      <c r="IFT223" s="19"/>
      <c r="IFU223" s="28"/>
      <c r="IFV223" s="32"/>
      <c r="IFW223" s="20"/>
      <c r="IFX223" s="18"/>
      <c r="IFY223" s="19"/>
      <c r="IFZ223" s="28"/>
      <c r="IGA223" s="32"/>
      <c r="IGB223" s="20"/>
      <c r="IGC223" s="18"/>
      <c r="IGD223" s="19"/>
      <c r="IGE223" s="28"/>
      <c r="IGF223" s="32"/>
      <c r="IGG223" s="20"/>
      <c r="IGH223" s="18"/>
      <c r="IGI223" s="19"/>
      <c r="IGJ223" s="28"/>
      <c r="IGK223" s="32"/>
      <c r="IGL223" s="20"/>
      <c r="IGM223" s="18"/>
      <c r="IGN223" s="19"/>
      <c r="IGO223" s="28"/>
      <c r="IGP223" s="32"/>
      <c r="IGQ223" s="20"/>
      <c r="IGR223" s="18"/>
      <c r="IGS223" s="19"/>
      <c r="IGT223" s="28"/>
      <c r="IGU223" s="32"/>
      <c r="IGV223" s="20"/>
      <c r="IGW223" s="18"/>
      <c r="IGX223" s="19"/>
      <c r="IGY223" s="28"/>
      <c r="IGZ223" s="32"/>
      <c r="IHA223" s="20"/>
      <c r="IHB223" s="18"/>
      <c r="IHC223" s="19"/>
      <c r="IHD223" s="28"/>
      <c r="IHE223" s="32"/>
      <c r="IHF223" s="20"/>
      <c r="IHG223" s="18"/>
      <c r="IHH223" s="19"/>
      <c r="IHI223" s="28"/>
      <c r="IHJ223" s="32"/>
      <c r="IHK223" s="20"/>
      <c r="IHL223" s="18"/>
      <c r="IHM223" s="19"/>
      <c r="IHN223" s="28"/>
      <c r="IHO223" s="32"/>
      <c r="IHP223" s="20"/>
      <c r="IHQ223" s="18"/>
      <c r="IHR223" s="19"/>
      <c r="IHS223" s="28"/>
      <c r="IHT223" s="32"/>
      <c r="IHU223" s="20"/>
      <c r="IHV223" s="18"/>
      <c r="IHW223" s="19"/>
      <c r="IHX223" s="28"/>
      <c r="IHY223" s="32"/>
      <c r="IHZ223" s="20"/>
      <c r="IIA223" s="18"/>
      <c r="IIB223" s="19"/>
      <c r="IIC223" s="28"/>
      <c r="IID223" s="32"/>
      <c r="IIE223" s="20"/>
      <c r="IIF223" s="18"/>
      <c r="IIG223" s="19"/>
      <c r="IIH223" s="28"/>
      <c r="III223" s="32"/>
      <c r="IIJ223" s="20"/>
      <c r="IIK223" s="18"/>
      <c r="IIL223" s="19"/>
      <c r="IIM223" s="28"/>
      <c r="IIN223" s="32"/>
      <c r="IIO223" s="20"/>
      <c r="IIP223" s="18"/>
      <c r="IIQ223" s="19"/>
      <c r="IIR223" s="28"/>
      <c r="IIS223" s="32"/>
      <c r="IIT223" s="20"/>
      <c r="IIU223" s="18"/>
      <c r="IIV223" s="19"/>
      <c r="IIW223" s="28"/>
      <c r="IIX223" s="32"/>
      <c r="IIY223" s="20"/>
      <c r="IIZ223" s="18"/>
      <c r="IJA223" s="19"/>
      <c r="IJB223" s="28"/>
      <c r="IJC223" s="32"/>
      <c r="IJD223" s="20"/>
      <c r="IJE223" s="18"/>
      <c r="IJF223" s="19"/>
      <c r="IJG223" s="28"/>
      <c r="IJH223" s="32"/>
      <c r="IJI223" s="20"/>
      <c r="IJJ223" s="18"/>
      <c r="IJK223" s="19"/>
      <c r="IJL223" s="28"/>
      <c r="IJM223" s="32"/>
      <c r="IJN223" s="20"/>
      <c r="IJO223" s="18"/>
      <c r="IJP223" s="19"/>
      <c r="IJQ223" s="28"/>
      <c r="IJR223" s="32"/>
      <c r="IJS223" s="20"/>
      <c r="IJT223" s="18"/>
      <c r="IJU223" s="19"/>
      <c r="IJV223" s="28"/>
      <c r="IJW223" s="32"/>
      <c r="IJX223" s="20"/>
      <c r="IJY223" s="18"/>
      <c r="IJZ223" s="19"/>
      <c r="IKA223" s="28"/>
      <c r="IKB223" s="32"/>
      <c r="IKC223" s="20"/>
      <c r="IKD223" s="18"/>
      <c r="IKE223" s="19"/>
      <c r="IKF223" s="28"/>
      <c r="IKG223" s="32"/>
      <c r="IKH223" s="20"/>
      <c r="IKI223" s="18"/>
      <c r="IKJ223" s="19"/>
      <c r="IKK223" s="28"/>
      <c r="IKL223" s="32"/>
      <c r="IKM223" s="20"/>
      <c r="IKN223" s="18"/>
      <c r="IKO223" s="19"/>
      <c r="IKP223" s="28"/>
      <c r="IKQ223" s="32"/>
      <c r="IKR223" s="20"/>
      <c r="IKS223" s="18"/>
      <c r="IKT223" s="19"/>
      <c r="IKU223" s="28"/>
      <c r="IKV223" s="32"/>
      <c r="IKW223" s="20"/>
      <c r="IKX223" s="18"/>
      <c r="IKY223" s="19"/>
      <c r="IKZ223" s="28"/>
      <c r="ILA223" s="32"/>
      <c r="ILB223" s="20"/>
      <c r="ILC223" s="18"/>
      <c r="ILD223" s="19"/>
      <c r="ILE223" s="28"/>
      <c r="ILF223" s="32"/>
      <c r="ILG223" s="20"/>
      <c r="ILH223" s="18"/>
      <c r="ILI223" s="19"/>
      <c r="ILJ223" s="28"/>
      <c r="ILK223" s="32"/>
      <c r="ILL223" s="20"/>
      <c r="ILM223" s="18"/>
      <c r="ILN223" s="19"/>
      <c r="ILO223" s="28"/>
      <c r="ILP223" s="32"/>
      <c r="ILQ223" s="20"/>
      <c r="ILR223" s="18"/>
      <c r="ILS223" s="19"/>
      <c r="ILT223" s="28"/>
      <c r="ILU223" s="32"/>
      <c r="ILV223" s="20"/>
      <c r="ILW223" s="18"/>
      <c r="ILX223" s="19"/>
      <c r="ILY223" s="28"/>
      <c r="ILZ223" s="32"/>
      <c r="IMA223" s="20"/>
      <c r="IMB223" s="18"/>
      <c r="IMC223" s="19"/>
      <c r="IMD223" s="28"/>
      <c r="IME223" s="32"/>
      <c r="IMF223" s="20"/>
      <c r="IMG223" s="18"/>
      <c r="IMH223" s="19"/>
      <c r="IMI223" s="28"/>
      <c r="IMJ223" s="32"/>
      <c r="IMK223" s="20"/>
      <c r="IML223" s="18"/>
      <c r="IMM223" s="19"/>
      <c r="IMN223" s="28"/>
      <c r="IMO223" s="32"/>
      <c r="IMP223" s="20"/>
      <c r="IMQ223" s="18"/>
      <c r="IMR223" s="19"/>
      <c r="IMS223" s="28"/>
      <c r="IMT223" s="32"/>
      <c r="IMU223" s="20"/>
      <c r="IMV223" s="18"/>
      <c r="IMW223" s="19"/>
      <c r="IMX223" s="28"/>
      <c r="IMY223" s="32"/>
      <c r="IMZ223" s="20"/>
      <c r="INA223" s="18"/>
      <c r="INB223" s="19"/>
      <c r="INC223" s="28"/>
      <c r="IND223" s="32"/>
      <c r="INE223" s="20"/>
      <c r="INF223" s="18"/>
      <c r="ING223" s="19"/>
      <c r="INH223" s="28"/>
      <c r="INI223" s="32"/>
      <c r="INJ223" s="20"/>
      <c r="INK223" s="18"/>
      <c r="INL223" s="19"/>
      <c r="INM223" s="28"/>
      <c r="INN223" s="32"/>
      <c r="INO223" s="20"/>
      <c r="INP223" s="18"/>
      <c r="INQ223" s="19"/>
      <c r="INR223" s="28"/>
      <c r="INS223" s="32"/>
      <c r="INT223" s="20"/>
      <c r="INU223" s="18"/>
      <c r="INV223" s="19"/>
      <c r="INW223" s="28"/>
      <c r="INX223" s="32"/>
      <c r="INY223" s="20"/>
      <c r="INZ223" s="18"/>
      <c r="IOA223" s="19"/>
      <c r="IOB223" s="28"/>
      <c r="IOC223" s="32"/>
      <c r="IOD223" s="20"/>
      <c r="IOE223" s="18"/>
      <c r="IOF223" s="19"/>
      <c r="IOG223" s="28"/>
      <c r="IOH223" s="32"/>
      <c r="IOI223" s="20"/>
      <c r="IOJ223" s="18"/>
      <c r="IOK223" s="19"/>
      <c r="IOL223" s="28"/>
      <c r="IOM223" s="32"/>
      <c r="ION223" s="20"/>
      <c r="IOO223" s="18"/>
      <c r="IOP223" s="19"/>
      <c r="IOQ223" s="28"/>
      <c r="IOR223" s="32"/>
      <c r="IOS223" s="20"/>
      <c r="IOT223" s="18"/>
      <c r="IOU223" s="19"/>
      <c r="IOV223" s="28"/>
      <c r="IOW223" s="32"/>
      <c r="IOX223" s="20"/>
      <c r="IOY223" s="18"/>
      <c r="IOZ223" s="19"/>
      <c r="IPA223" s="28"/>
      <c r="IPB223" s="32"/>
      <c r="IPC223" s="20"/>
      <c r="IPD223" s="18"/>
      <c r="IPE223" s="19"/>
      <c r="IPF223" s="28"/>
      <c r="IPG223" s="32"/>
      <c r="IPH223" s="20"/>
      <c r="IPI223" s="18"/>
      <c r="IPJ223" s="19"/>
      <c r="IPK223" s="28"/>
      <c r="IPL223" s="32"/>
      <c r="IPM223" s="20"/>
      <c r="IPN223" s="18"/>
      <c r="IPO223" s="19"/>
      <c r="IPP223" s="28"/>
      <c r="IPQ223" s="32"/>
      <c r="IPR223" s="20"/>
      <c r="IPS223" s="18"/>
      <c r="IPT223" s="19"/>
      <c r="IPU223" s="28"/>
      <c r="IPV223" s="32"/>
      <c r="IPW223" s="20"/>
      <c r="IPX223" s="18"/>
      <c r="IPY223" s="19"/>
      <c r="IPZ223" s="28"/>
      <c r="IQA223" s="32"/>
      <c r="IQB223" s="20"/>
      <c r="IQC223" s="18"/>
      <c r="IQD223" s="19"/>
      <c r="IQE223" s="28"/>
      <c r="IQF223" s="32"/>
      <c r="IQG223" s="20"/>
      <c r="IQH223" s="18"/>
      <c r="IQI223" s="19"/>
      <c r="IQJ223" s="28"/>
      <c r="IQK223" s="32"/>
      <c r="IQL223" s="20"/>
      <c r="IQM223" s="18"/>
      <c r="IQN223" s="19"/>
      <c r="IQO223" s="28"/>
      <c r="IQP223" s="32"/>
      <c r="IQQ223" s="20"/>
      <c r="IQR223" s="18"/>
      <c r="IQS223" s="19"/>
      <c r="IQT223" s="28"/>
      <c r="IQU223" s="32"/>
      <c r="IQV223" s="20"/>
      <c r="IQW223" s="18"/>
      <c r="IQX223" s="19"/>
      <c r="IQY223" s="28"/>
      <c r="IQZ223" s="32"/>
      <c r="IRA223" s="20"/>
      <c r="IRB223" s="18"/>
      <c r="IRC223" s="19"/>
      <c r="IRD223" s="28"/>
      <c r="IRE223" s="32"/>
      <c r="IRF223" s="20"/>
      <c r="IRG223" s="18"/>
      <c r="IRH223" s="19"/>
      <c r="IRI223" s="28"/>
      <c r="IRJ223" s="32"/>
      <c r="IRK223" s="20"/>
      <c r="IRL223" s="18"/>
      <c r="IRM223" s="19"/>
      <c r="IRN223" s="28"/>
      <c r="IRO223" s="32"/>
      <c r="IRP223" s="20"/>
      <c r="IRQ223" s="18"/>
      <c r="IRR223" s="19"/>
      <c r="IRS223" s="28"/>
      <c r="IRT223" s="32"/>
      <c r="IRU223" s="20"/>
      <c r="IRV223" s="18"/>
      <c r="IRW223" s="19"/>
      <c r="IRX223" s="28"/>
      <c r="IRY223" s="32"/>
      <c r="IRZ223" s="20"/>
      <c r="ISA223" s="18"/>
      <c r="ISB223" s="19"/>
      <c r="ISC223" s="28"/>
      <c r="ISD223" s="32"/>
      <c r="ISE223" s="20"/>
      <c r="ISF223" s="18"/>
      <c r="ISG223" s="19"/>
      <c r="ISH223" s="28"/>
      <c r="ISI223" s="32"/>
      <c r="ISJ223" s="20"/>
      <c r="ISK223" s="18"/>
      <c r="ISL223" s="19"/>
      <c r="ISM223" s="28"/>
      <c r="ISN223" s="32"/>
      <c r="ISO223" s="20"/>
      <c r="ISP223" s="18"/>
      <c r="ISQ223" s="19"/>
      <c r="ISR223" s="28"/>
      <c r="ISS223" s="32"/>
      <c r="IST223" s="20"/>
      <c r="ISU223" s="18"/>
      <c r="ISV223" s="19"/>
      <c r="ISW223" s="28"/>
      <c r="ISX223" s="32"/>
      <c r="ISY223" s="20"/>
      <c r="ISZ223" s="18"/>
      <c r="ITA223" s="19"/>
      <c r="ITB223" s="28"/>
      <c r="ITC223" s="32"/>
      <c r="ITD223" s="20"/>
      <c r="ITE223" s="18"/>
      <c r="ITF223" s="19"/>
      <c r="ITG223" s="28"/>
      <c r="ITH223" s="32"/>
      <c r="ITI223" s="20"/>
      <c r="ITJ223" s="18"/>
      <c r="ITK223" s="19"/>
      <c r="ITL223" s="28"/>
      <c r="ITM223" s="32"/>
      <c r="ITN223" s="20"/>
      <c r="ITO223" s="18"/>
      <c r="ITP223" s="19"/>
      <c r="ITQ223" s="28"/>
      <c r="ITR223" s="32"/>
      <c r="ITS223" s="20"/>
      <c r="ITT223" s="18"/>
      <c r="ITU223" s="19"/>
      <c r="ITV223" s="28"/>
      <c r="ITW223" s="32"/>
      <c r="ITX223" s="20"/>
      <c r="ITY223" s="18"/>
      <c r="ITZ223" s="19"/>
      <c r="IUA223" s="28"/>
      <c r="IUB223" s="32"/>
      <c r="IUC223" s="20"/>
      <c r="IUD223" s="18"/>
      <c r="IUE223" s="19"/>
      <c r="IUF223" s="28"/>
      <c r="IUG223" s="32"/>
      <c r="IUH223" s="20"/>
      <c r="IUI223" s="18"/>
      <c r="IUJ223" s="19"/>
      <c r="IUK223" s="28"/>
      <c r="IUL223" s="32"/>
      <c r="IUM223" s="20"/>
      <c r="IUN223" s="18"/>
      <c r="IUO223" s="19"/>
      <c r="IUP223" s="28"/>
      <c r="IUQ223" s="32"/>
      <c r="IUR223" s="20"/>
      <c r="IUS223" s="18"/>
      <c r="IUT223" s="19"/>
      <c r="IUU223" s="28"/>
      <c r="IUV223" s="32"/>
      <c r="IUW223" s="20"/>
      <c r="IUX223" s="18"/>
      <c r="IUY223" s="19"/>
      <c r="IUZ223" s="28"/>
      <c r="IVA223" s="32"/>
      <c r="IVB223" s="20"/>
      <c r="IVC223" s="18"/>
      <c r="IVD223" s="19"/>
      <c r="IVE223" s="28"/>
      <c r="IVF223" s="32"/>
      <c r="IVG223" s="20"/>
      <c r="IVH223" s="18"/>
      <c r="IVI223" s="19"/>
      <c r="IVJ223" s="28"/>
      <c r="IVK223" s="32"/>
      <c r="IVL223" s="20"/>
      <c r="IVM223" s="18"/>
      <c r="IVN223" s="19"/>
      <c r="IVO223" s="28"/>
      <c r="IVP223" s="32"/>
      <c r="IVQ223" s="20"/>
      <c r="IVR223" s="18"/>
      <c r="IVS223" s="19"/>
      <c r="IVT223" s="28"/>
      <c r="IVU223" s="32"/>
      <c r="IVV223" s="20"/>
      <c r="IVW223" s="18"/>
      <c r="IVX223" s="19"/>
      <c r="IVY223" s="28"/>
      <c r="IVZ223" s="32"/>
      <c r="IWA223" s="20"/>
      <c r="IWB223" s="18"/>
      <c r="IWC223" s="19"/>
      <c r="IWD223" s="28"/>
      <c r="IWE223" s="32"/>
      <c r="IWF223" s="20"/>
      <c r="IWG223" s="18"/>
      <c r="IWH223" s="19"/>
      <c r="IWI223" s="28"/>
      <c r="IWJ223" s="32"/>
      <c r="IWK223" s="20"/>
      <c r="IWL223" s="18"/>
      <c r="IWM223" s="19"/>
      <c r="IWN223" s="28"/>
      <c r="IWO223" s="32"/>
      <c r="IWP223" s="20"/>
      <c r="IWQ223" s="18"/>
      <c r="IWR223" s="19"/>
      <c r="IWS223" s="28"/>
      <c r="IWT223" s="32"/>
      <c r="IWU223" s="20"/>
      <c r="IWV223" s="18"/>
      <c r="IWW223" s="19"/>
      <c r="IWX223" s="28"/>
      <c r="IWY223" s="32"/>
      <c r="IWZ223" s="20"/>
      <c r="IXA223" s="18"/>
      <c r="IXB223" s="19"/>
      <c r="IXC223" s="28"/>
      <c r="IXD223" s="32"/>
      <c r="IXE223" s="20"/>
      <c r="IXF223" s="18"/>
      <c r="IXG223" s="19"/>
      <c r="IXH223" s="28"/>
      <c r="IXI223" s="32"/>
      <c r="IXJ223" s="20"/>
      <c r="IXK223" s="18"/>
      <c r="IXL223" s="19"/>
      <c r="IXM223" s="28"/>
      <c r="IXN223" s="32"/>
      <c r="IXO223" s="20"/>
      <c r="IXP223" s="18"/>
      <c r="IXQ223" s="19"/>
      <c r="IXR223" s="28"/>
      <c r="IXS223" s="32"/>
      <c r="IXT223" s="20"/>
      <c r="IXU223" s="18"/>
      <c r="IXV223" s="19"/>
      <c r="IXW223" s="28"/>
      <c r="IXX223" s="32"/>
      <c r="IXY223" s="20"/>
      <c r="IXZ223" s="18"/>
      <c r="IYA223" s="19"/>
      <c r="IYB223" s="28"/>
      <c r="IYC223" s="32"/>
      <c r="IYD223" s="20"/>
      <c r="IYE223" s="18"/>
      <c r="IYF223" s="19"/>
      <c r="IYG223" s="28"/>
      <c r="IYH223" s="32"/>
      <c r="IYI223" s="20"/>
      <c r="IYJ223" s="18"/>
      <c r="IYK223" s="19"/>
      <c r="IYL223" s="28"/>
      <c r="IYM223" s="32"/>
      <c r="IYN223" s="20"/>
      <c r="IYO223" s="18"/>
      <c r="IYP223" s="19"/>
      <c r="IYQ223" s="28"/>
      <c r="IYR223" s="32"/>
      <c r="IYS223" s="20"/>
      <c r="IYT223" s="18"/>
      <c r="IYU223" s="19"/>
      <c r="IYV223" s="28"/>
      <c r="IYW223" s="32"/>
      <c r="IYX223" s="20"/>
      <c r="IYY223" s="18"/>
      <c r="IYZ223" s="19"/>
      <c r="IZA223" s="28"/>
      <c r="IZB223" s="32"/>
      <c r="IZC223" s="20"/>
      <c r="IZD223" s="18"/>
      <c r="IZE223" s="19"/>
      <c r="IZF223" s="28"/>
      <c r="IZG223" s="32"/>
      <c r="IZH223" s="20"/>
      <c r="IZI223" s="18"/>
      <c r="IZJ223" s="19"/>
      <c r="IZK223" s="28"/>
      <c r="IZL223" s="32"/>
      <c r="IZM223" s="20"/>
      <c r="IZN223" s="18"/>
      <c r="IZO223" s="19"/>
      <c r="IZP223" s="28"/>
      <c r="IZQ223" s="32"/>
      <c r="IZR223" s="20"/>
      <c r="IZS223" s="18"/>
      <c r="IZT223" s="19"/>
      <c r="IZU223" s="28"/>
      <c r="IZV223" s="32"/>
      <c r="IZW223" s="20"/>
      <c r="IZX223" s="18"/>
      <c r="IZY223" s="19"/>
      <c r="IZZ223" s="28"/>
      <c r="JAA223" s="32"/>
      <c r="JAB223" s="20"/>
      <c r="JAC223" s="18"/>
      <c r="JAD223" s="19"/>
      <c r="JAE223" s="28"/>
      <c r="JAF223" s="32"/>
      <c r="JAG223" s="20"/>
      <c r="JAH223" s="18"/>
      <c r="JAI223" s="19"/>
      <c r="JAJ223" s="28"/>
      <c r="JAK223" s="32"/>
      <c r="JAL223" s="20"/>
      <c r="JAM223" s="18"/>
      <c r="JAN223" s="19"/>
      <c r="JAO223" s="28"/>
      <c r="JAP223" s="32"/>
      <c r="JAQ223" s="20"/>
      <c r="JAR223" s="18"/>
      <c r="JAS223" s="19"/>
      <c r="JAT223" s="28"/>
      <c r="JAU223" s="32"/>
      <c r="JAV223" s="20"/>
      <c r="JAW223" s="18"/>
      <c r="JAX223" s="19"/>
      <c r="JAY223" s="28"/>
      <c r="JAZ223" s="32"/>
      <c r="JBA223" s="20"/>
      <c r="JBB223" s="18"/>
      <c r="JBC223" s="19"/>
      <c r="JBD223" s="28"/>
      <c r="JBE223" s="32"/>
      <c r="JBF223" s="20"/>
      <c r="JBG223" s="18"/>
      <c r="JBH223" s="19"/>
      <c r="JBI223" s="28"/>
      <c r="JBJ223" s="32"/>
      <c r="JBK223" s="20"/>
      <c r="JBL223" s="18"/>
      <c r="JBM223" s="19"/>
      <c r="JBN223" s="28"/>
      <c r="JBO223" s="32"/>
      <c r="JBP223" s="20"/>
      <c r="JBQ223" s="18"/>
      <c r="JBR223" s="19"/>
      <c r="JBS223" s="28"/>
      <c r="JBT223" s="32"/>
      <c r="JBU223" s="20"/>
      <c r="JBV223" s="18"/>
      <c r="JBW223" s="19"/>
      <c r="JBX223" s="28"/>
      <c r="JBY223" s="32"/>
      <c r="JBZ223" s="20"/>
      <c r="JCA223" s="18"/>
      <c r="JCB223" s="19"/>
      <c r="JCC223" s="28"/>
      <c r="JCD223" s="32"/>
      <c r="JCE223" s="20"/>
      <c r="JCF223" s="18"/>
      <c r="JCG223" s="19"/>
      <c r="JCH223" s="28"/>
      <c r="JCI223" s="32"/>
      <c r="JCJ223" s="20"/>
      <c r="JCK223" s="18"/>
      <c r="JCL223" s="19"/>
      <c r="JCM223" s="28"/>
      <c r="JCN223" s="32"/>
      <c r="JCO223" s="20"/>
      <c r="JCP223" s="18"/>
      <c r="JCQ223" s="19"/>
      <c r="JCR223" s="28"/>
      <c r="JCS223" s="32"/>
      <c r="JCT223" s="20"/>
      <c r="JCU223" s="18"/>
      <c r="JCV223" s="19"/>
      <c r="JCW223" s="28"/>
      <c r="JCX223" s="32"/>
      <c r="JCY223" s="20"/>
      <c r="JCZ223" s="18"/>
      <c r="JDA223" s="19"/>
      <c r="JDB223" s="28"/>
      <c r="JDC223" s="32"/>
      <c r="JDD223" s="20"/>
      <c r="JDE223" s="18"/>
      <c r="JDF223" s="19"/>
      <c r="JDG223" s="28"/>
      <c r="JDH223" s="32"/>
      <c r="JDI223" s="20"/>
      <c r="JDJ223" s="18"/>
      <c r="JDK223" s="19"/>
      <c r="JDL223" s="28"/>
      <c r="JDM223" s="32"/>
      <c r="JDN223" s="20"/>
      <c r="JDO223" s="18"/>
      <c r="JDP223" s="19"/>
      <c r="JDQ223" s="28"/>
      <c r="JDR223" s="32"/>
      <c r="JDS223" s="20"/>
      <c r="JDT223" s="18"/>
      <c r="JDU223" s="19"/>
      <c r="JDV223" s="28"/>
      <c r="JDW223" s="32"/>
      <c r="JDX223" s="20"/>
      <c r="JDY223" s="18"/>
      <c r="JDZ223" s="19"/>
      <c r="JEA223" s="28"/>
      <c r="JEB223" s="32"/>
      <c r="JEC223" s="20"/>
      <c r="JED223" s="18"/>
      <c r="JEE223" s="19"/>
      <c r="JEF223" s="28"/>
      <c r="JEG223" s="32"/>
      <c r="JEH223" s="20"/>
      <c r="JEI223" s="18"/>
      <c r="JEJ223" s="19"/>
      <c r="JEK223" s="28"/>
      <c r="JEL223" s="32"/>
      <c r="JEM223" s="20"/>
      <c r="JEN223" s="18"/>
      <c r="JEO223" s="19"/>
      <c r="JEP223" s="28"/>
      <c r="JEQ223" s="32"/>
      <c r="JER223" s="20"/>
      <c r="JES223" s="18"/>
      <c r="JET223" s="19"/>
      <c r="JEU223" s="28"/>
      <c r="JEV223" s="32"/>
      <c r="JEW223" s="20"/>
      <c r="JEX223" s="18"/>
      <c r="JEY223" s="19"/>
      <c r="JEZ223" s="28"/>
      <c r="JFA223" s="32"/>
      <c r="JFB223" s="20"/>
      <c r="JFC223" s="18"/>
      <c r="JFD223" s="19"/>
      <c r="JFE223" s="28"/>
      <c r="JFF223" s="32"/>
      <c r="JFG223" s="20"/>
      <c r="JFH223" s="18"/>
      <c r="JFI223" s="19"/>
      <c r="JFJ223" s="28"/>
      <c r="JFK223" s="32"/>
      <c r="JFL223" s="20"/>
      <c r="JFM223" s="18"/>
      <c r="JFN223" s="19"/>
      <c r="JFO223" s="28"/>
      <c r="JFP223" s="32"/>
      <c r="JFQ223" s="20"/>
      <c r="JFR223" s="18"/>
      <c r="JFS223" s="19"/>
      <c r="JFT223" s="28"/>
      <c r="JFU223" s="32"/>
      <c r="JFV223" s="20"/>
      <c r="JFW223" s="18"/>
      <c r="JFX223" s="19"/>
      <c r="JFY223" s="28"/>
      <c r="JFZ223" s="32"/>
      <c r="JGA223" s="20"/>
      <c r="JGB223" s="18"/>
      <c r="JGC223" s="19"/>
      <c r="JGD223" s="28"/>
      <c r="JGE223" s="32"/>
      <c r="JGF223" s="20"/>
      <c r="JGG223" s="18"/>
      <c r="JGH223" s="19"/>
      <c r="JGI223" s="28"/>
      <c r="JGJ223" s="32"/>
      <c r="JGK223" s="20"/>
      <c r="JGL223" s="18"/>
      <c r="JGM223" s="19"/>
      <c r="JGN223" s="28"/>
      <c r="JGO223" s="32"/>
      <c r="JGP223" s="20"/>
      <c r="JGQ223" s="18"/>
      <c r="JGR223" s="19"/>
      <c r="JGS223" s="28"/>
      <c r="JGT223" s="32"/>
      <c r="JGU223" s="20"/>
      <c r="JGV223" s="18"/>
      <c r="JGW223" s="19"/>
      <c r="JGX223" s="28"/>
      <c r="JGY223" s="32"/>
      <c r="JGZ223" s="20"/>
      <c r="JHA223" s="18"/>
      <c r="JHB223" s="19"/>
      <c r="JHC223" s="28"/>
      <c r="JHD223" s="32"/>
      <c r="JHE223" s="20"/>
      <c r="JHF223" s="18"/>
      <c r="JHG223" s="19"/>
      <c r="JHH223" s="28"/>
      <c r="JHI223" s="32"/>
      <c r="JHJ223" s="20"/>
      <c r="JHK223" s="18"/>
      <c r="JHL223" s="19"/>
      <c r="JHM223" s="28"/>
      <c r="JHN223" s="32"/>
      <c r="JHO223" s="20"/>
      <c r="JHP223" s="18"/>
      <c r="JHQ223" s="19"/>
      <c r="JHR223" s="28"/>
      <c r="JHS223" s="32"/>
      <c r="JHT223" s="20"/>
      <c r="JHU223" s="18"/>
      <c r="JHV223" s="19"/>
      <c r="JHW223" s="28"/>
      <c r="JHX223" s="32"/>
      <c r="JHY223" s="20"/>
      <c r="JHZ223" s="18"/>
      <c r="JIA223" s="19"/>
      <c r="JIB223" s="28"/>
      <c r="JIC223" s="32"/>
      <c r="JID223" s="20"/>
      <c r="JIE223" s="18"/>
      <c r="JIF223" s="19"/>
      <c r="JIG223" s="28"/>
      <c r="JIH223" s="32"/>
      <c r="JII223" s="20"/>
      <c r="JIJ223" s="18"/>
      <c r="JIK223" s="19"/>
      <c r="JIL223" s="28"/>
      <c r="JIM223" s="32"/>
      <c r="JIN223" s="20"/>
      <c r="JIO223" s="18"/>
      <c r="JIP223" s="19"/>
      <c r="JIQ223" s="28"/>
      <c r="JIR223" s="32"/>
      <c r="JIS223" s="20"/>
      <c r="JIT223" s="18"/>
      <c r="JIU223" s="19"/>
      <c r="JIV223" s="28"/>
      <c r="JIW223" s="32"/>
      <c r="JIX223" s="20"/>
      <c r="JIY223" s="18"/>
      <c r="JIZ223" s="19"/>
      <c r="JJA223" s="28"/>
      <c r="JJB223" s="32"/>
      <c r="JJC223" s="20"/>
      <c r="JJD223" s="18"/>
      <c r="JJE223" s="19"/>
      <c r="JJF223" s="28"/>
      <c r="JJG223" s="32"/>
      <c r="JJH223" s="20"/>
      <c r="JJI223" s="18"/>
      <c r="JJJ223" s="19"/>
      <c r="JJK223" s="28"/>
      <c r="JJL223" s="32"/>
      <c r="JJM223" s="20"/>
      <c r="JJN223" s="18"/>
      <c r="JJO223" s="19"/>
      <c r="JJP223" s="28"/>
      <c r="JJQ223" s="32"/>
      <c r="JJR223" s="20"/>
      <c r="JJS223" s="18"/>
      <c r="JJT223" s="19"/>
      <c r="JJU223" s="28"/>
      <c r="JJV223" s="32"/>
      <c r="JJW223" s="20"/>
      <c r="JJX223" s="18"/>
      <c r="JJY223" s="19"/>
      <c r="JJZ223" s="28"/>
      <c r="JKA223" s="32"/>
      <c r="JKB223" s="20"/>
      <c r="JKC223" s="18"/>
      <c r="JKD223" s="19"/>
      <c r="JKE223" s="28"/>
      <c r="JKF223" s="32"/>
      <c r="JKG223" s="20"/>
      <c r="JKH223" s="18"/>
      <c r="JKI223" s="19"/>
      <c r="JKJ223" s="28"/>
      <c r="JKK223" s="32"/>
      <c r="JKL223" s="20"/>
      <c r="JKM223" s="18"/>
      <c r="JKN223" s="19"/>
      <c r="JKO223" s="28"/>
      <c r="JKP223" s="32"/>
      <c r="JKQ223" s="20"/>
      <c r="JKR223" s="18"/>
      <c r="JKS223" s="19"/>
      <c r="JKT223" s="28"/>
      <c r="JKU223" s="32"/>
      <c r="JKV223" s="20"/>
      <c r="JKW223" s="18"/>
      <c r="JKX223" s="19"/>
      <c r="JKY223" s="28"/>
      <c r="JKZ223" s="32"/>
      <c r="JLA223" s="20"/>
      <c r="JLB223" s="18"/>
      <c r="JLC223" s="19"/>
      <c r="JLD223" s="28"/>
      <c r="JLE223" s="32"/>
      <c r="JLF223" s="20"/>
      <c r="JLG223" s="18"/>
      <c r="JLH223" s="19"/>
      <c r="JLI223" s="28"/>
      <c r="JLJ223" s="32"/>
      <c r="JLK223" s="20"/>
      <c r="JLL223" s="18"/>
      <c r="JLM223" s="19"/>
      <c r="JLN223" s="28"/>
      <c r="JLO223" s="32"/>
      <c r="JLP223" s="20"/>
      <c r="JLQ223" s="18"/>
      <c r="JLR223" s="19"/>
      <c r="JLS223" s="28"/>
      <c r="JLT223" s="32"/>
      <c r="JLU223" s="20"/>
      <c r="JLV223" s="18"/>
      <c r="JLW223" s="19"/>
      <c r="JLX223" s="28"/>
      <c r="JLY223" s="32"/>
      <c r="JLZ223" s="20"/>
      <c r="JMA223" s="18"/>
      <c r="JMB223" s="19"/>
      <c r="JMC223" s="28"/>
      <c r="JMD223" s="32"/>
      <c r="JME223" s="20"/>
      <c r="JMF223" s="18"/>
      <c r="JMG223" s="19"/>
      <c r="JMH223" s="28"/>
      <c r="JMI223" s="32"/>
      <c r="JMJ223" s="20"/>
      <c r="JMK223" s="18"/>
      <c r="JML223" s="19"/>
      <c r="JMM223" s="28"/>
      <c r="JMN223" s="32"/>
      <c r="JMO223" s="20"/>
      <c r="JMP223" s="18"/>
      <c r="JMQ223" s="19"/>
      <c r="JMR223" s="28"/>
      <c r="JMS223" s="32"/>
      <c r="JMT223" s="20"/>
      <c r="JMU223" s="18"/>
      <c r="JMV223" s="19"/>
      <c r="JMW223" s="28"/>
      <c r="JMX223" s="32"/>
      <c r="JMY223" s="20"/>
      <c r="JMZ223" s="18"/>
      <c r="JNA223" s="19"/>
      <c r="JNB223" s="28"/>
      <c r="JNC223" s="32"/>
      <c r="JND223" s="20"/>
      <c r="JNE223" s="18"/>
      <c r="JNF223" s="19"/>
      <c r="JNG223" s="28"/>
      <c r="JNH223" s="32"/>
      <c r="JNI223" s="20"/>
      <c r="JNJ223" s="18"/>
      <c r="JNK223" s="19"/>
      <c r="JNL223" s="28"/>
      <c r="JNM223" s="32"/>
      <c r="JNN223" s="20"/>
      <c r="JNO223" s="18"/>
      <c r="JNP223" s="19"/>
      <c r="JNQ223" s="28"/>
      <c r="JNR223" s="32"/>
      <c r="JNS223" s="20"/>
      <c r="JNT223" s="18"/>
      <c r="JNU223" s="19"/>
      <c r="JNV223" s="28"/>
      <c r="JNW223" s="32"/>
      <c r="JNX223" s="20"/>
      <c r="JNY223" s="18"/>
      <c r="JNZ223" s="19"/>
      <c r="JOA223" s="28"/>
      <c r="JOB223" s="32"/>
      <c r="JOC223" s="20"/>
      <c r="JOD223" s="18"/>
      <c r="JOE223" s="19"/>
      <c r="JOF223" s="28"/>
      <c r="JOG223" s="32"/>
      <c r="JOH223" s="20"/>
      <c r="JOI223" s="18"/>
      <c r="JOJ223" s="19"/>
      <c r="JOK223" s="28"/>
      <c r="JOL223" s="32"/>
      <c r="JOM223" s="20"/>
      <c r="JON223" s="18"/>
      <c r="JOO223" s="19"/>
      <c r="JOP223" s="28"/>
      <c r="JOQ223" s="32"/>
      <c r="JOR223" s="20"/>
      <c r="JOS223" s="18"/>
      <c r="JOT223" s="19"/>
      <c r="JOU223" s="28"/>
      <c r="JOV223" s="32"/>
      <c r="JOW223" s="20"/>
      <c r="JOX223" s="18"/>
      <c r="JOY223" s="19"/>
      <c r="JOZ223" s="28"/>
      <c r="JPA223" s="32"/>
      <c r="JPB223" s="20"/>
      <c r="JPC223" s="18"/>
      <c r="JPD223" s="19"/>
      <c r="JPE223" s="28"/>
      <c r="JPF223" s="32"/>
      <c r="JPG223" s="20"/>
      <c r="JPH223" s="18"/>
      <c r="JPI223" s="19"/>
      <c r="JPJ223" s="28"/>
      <c r="JPK223" s="32"/>
      <c r="JPL223" s="20"/>
      <c r="JPM223" s="18"/>
      <c r="JPN223" s="19"/>
      <c r="JPO223" s="28"/>
      <c r="JPP223" s="32"/>
      <c r="JPQ223" s="20"/>
      <c r="JPR223" s="18"/>
      <c r="JPS223" s="19"/>
      <c r="JPT223" s="28"/>
      <c r="JPU223" s="32"/>
      <c r="JPV223" s="20"/>
      <c r="JPW223" s="18"/>
      <c r="JPX223" s="19"/>
      <c r="JPY223" s="28"/>
      <c r="JPZ223" s="32"/>
      <c r="JQA223" s="20"/>
      <c r="JQB223" s="18"/>
      <c r="JQC223" s="19"/>
      <c r="JQD223" s="28"/>
      <c r="JQE223" s="32"/>
      <c r="JQF223" s="20"/>
      <c r="JQG223" s="18"/>
      <c r="JQH223" s="19"/>
      <c r="JQI223" s="28"/>
      <c r="JQJ223" s="32"/>
      <c r="JQK223" s="20"/>
      <c r="JQL223" s="18"/>
      <c r="JQM223" s="19"/>
      <c r="JQN223" s="28"/>
      <c r="JQO223" s="32"/>
      <c r="JQP223" s="20"/>
      <c r="JQQ223" s="18"/>
      <c r="JQR223" s="19"/>
      <c r="JQS223" s="28"/>
      <c r="JQT223" s="32"/>
      <c r="JQU223" s="20"/>
      <c r="JQV223" s="18"/>
      <c r="JQW223" s="19"/>
      <c r="JQX223" s="28"/>
      <c r="JQY223" s="32"/>
      <c r="JQZ223" s="20"/>
      <c r="JRA223" s="18"/>
      <c r="JRB223" s="19"/>
      <c r="JRC223" s="28"/>
      <c r="JRD223" s="32"/>
      <c r="JRE223" s="20"/>
      <c r="JRF223" s="18"/>
      <c r="JRG223" s="19"/>
      <c r="JRH223" s="28"/>
      <c r="JRI223" s="32"/>
      <c r="JRJ223" s="20"/>
      <c r="JRK223" s="18"/>
      <c r="JRL223" s="19"/>
      <c r="JRM223" s="28"/>
      <c r="JRN223" s="32"/>
      <c r="JRO223" s="20"/>
      <c r="JRP223" s="18"/>
      <c r="JRQ223" s="19"/>
      <c r="JRR223" s="28"/>
      <c r="JRS223" s="32"/>
      <c r="JRT223" s="20"/>
      <c r="JRU223" s="18"/>
      <c r="JRV223" s="19"/>
      <c r="JRW223" s="28"/>
      <c r="JRX223" s="32"/>
      <c r="JRY223" s="20"/>
      <c r="JRZ223" s="18"/>
      <c r="JSA223" s="19"/>
      <c r="JSB223" s="28"/>
      <c r="JSC223" s="32"/>
      <c r="JSD223" s="20"/>
      <c r="JSE223" s="18"/>
      <c r="JSF223" s="19"/>
      <c r="JSG223" s="28"/>
      <c r="JSH223" s="32"/>
      <c r="JSI223" s="20"/>
      <c r="JSJ223" s="18"/>
      <c r="JSK223" s="19"/>
      <c r="JSL223" s="28"/>
      <c r="JSM223" s="32"/>
      <c r="JSN223" s="20"/>
      <c r="JSO223" s="18"/>
      <c r="JSP223" s="19"/>
      <c r="JSQ223" s="28"/>
      <c r="JSR223" s="32"/>
      <c r="JSS223" s="20"/>
      <c r="JST223" s="18"/>
      <c r="JSU223" s="19"/>
      <c r="JSV223" s="28"/>
      <c r="JSW223" s="32"/>
      <c r="JSX223" s="20"/>
      <c r="JSY223" s="18"/>
      <c r="JSZ223" s="19"/>
      <c r="JTA223" s="28"/>
      <c r="JTB223" s="32"/>
      <c r="JTC223" s="20"/>
      <c r="JTD223" s="18"/>
      <c r="JTE223" s="19"/>
      <c r="JTF223" s="28"/>
      <c r="JTG223" s="32"/>
      <c r="JTH223" s="20"/>
      <c r="JTI223" s="18"/>
      <c r="JTJ223" s="19"/>
      <c r="JTK223" s="28"/>
      <c r="JTL223" s="32"/>
      <c r="JTM223" s="20"/>
      <c r="JTN223" s="18"/>
      <c r="JTO223" s="19"/>
      <c r="JTP223" s="28"/>
      <c r="JTQ223" s="32"/>
      <c r="JTR223" s="20"/>
      <c r="JTS223" s="18"/>
      <c r="JTT223" s="19"/>
      <c r="JTU223" s="28"/>
      <c r="JTV223" s="32"/>
      <c r="JTW223" s="20"/>
      <c r="JTX223" s="18"/>
      <c r="JTY223" s="19"/>
      <c r="JTZ223" s="28"/>
      <c r="JUA223" s="32"/>
      <c r="JUB223" s="20"/>
      <c r="JUC223" s="18"/>
      <c r="JUD223" s="19"/>
      <c r="JUE223" s="28"/>
      <c r="JUF223" s="32"/>
      <c r="JUG223" s="20"/>
      <c r="JUH223" s="18"/>
      <c r="JUI223" s="19"/>
      <c r="JUJ223" s="28"/>
      <c r="JUK223" s="32"/>
      <c r="JUL223" s="20"/>
      <c r="JUM223" s="18"/>
      <c r="JUN223" s="19"/>
      <c r="JUO223" s="28"/>
      <c r="JUP223" s="32"/>
      <c r="JUQ223" s="20"/>
      <c r="JUR223" s="18"/>
      <c r="JUS223" s="19"/>
      <c r="JUT223" s="28"/>
      <c r="JUU223" s="32"/>
      <c r="JUV223" s="20"/>
      <c r="JUW223" s="18"/>
      <c r="JUX223" s="19"/>
      <c r="JUY223" s="28"/>
      <c r="JUZ223" s="32"/>
      <c r="JVA223" s="20"/>
      <c r="JVB223" s="18"/>
      <c r="JVC223" s="19"/>
      <c r="JVD223" s="28"/>
      <c r="JVE223" s="32"/>
      <c r="JVF223" s="20"/>
      <c r="JVG223" s="18"/>
      <c r="JVH223" s="19"/>
      <c r="JVI223" s="28"/>
      <c r="JVJ223" s="32"/>
      <c r="JVK223" s="20"/>
      <c r="JVL223" s="18"/>
      <c r="JVM223" s="19"/>
      <c r="JVN223" s="28"/>
      <c r="JVO223" s="32"/>
      <c r="JVP223" s="20"/>
      <c r="JVQ223" s="18"/>
      <c r="JVR223" s="19"/>
      <c r="JVS223" s="28"/>
      <c r="JVT223" s="32"/>
      <c r="JVU223" s="20"/>
      <c r="JVV223" s="18"/>
      <c r="JVW223" s="19"/>
      <c r="JVX223" s="28"/>
      <c r="JVY223" s="32"/>
      <c r="JVZ223" s="20"/>
      <c r="JWA223" s="18"/>
      <c r="JWB223" s="19"/>
      <c r="JWC223" s="28"/>
      <c r="JWD223" s="32"/>
      <c r="JWE223" s="20"/>
      <c r="JWF223" s="18"/>
      <c r="JWG223" s="19"/>
      <c r="JWH223" s="28"/>
      <c r="JWI223" s="32"/>
      <c r="JWJ223" s="20"/>
      <c r="JWK223" s="18"/>
      <c r="JWL223" s="19"/>
      <c r="JWM223" s="28"/>
      <c r="JWN223" s="32"/>
      <c r="JWO223" s="20"/>
      <c r="JWP223" s="18"/>
      <c r="JWQ223" s="19"/>
      <c r="JWR223" s="28"/>
      <c r="JWS223" s="32"/>
      <c r="JWT223" s="20"/>
      <c r="JWU223" s="18"/>
      <c r="JWV223" s="19"/>
      <c r="JWW223" s="28"/>
      <c r="JWX223" s="32"/>
      <c r="JWY223" s="20"/>
      <c r="JWZ223" s="18"/>
      <c r="JXA223" s="19"/>
      <c r="JXB223" s="28"/>
      <c r="JXC223" s="32"/>
      <c r="JXD223" s="20"/>
      <c r="JXE223" s="18"/>
      <c r="JXF223" s="19"/>
      <c r="JXG223" s="28"/>
      <c r="JXH223" s="32"/>
      <c r="JXI223" s="20"/>
      <c r="JXJ223" s="18"/>
      <c r="JXK223" s="19"/>
      <c r="JXL223" s="28"/>
      <c r="JXM223" s="32"/>
      <c r="JXN223" s="20"/>
      <c r="JXO223" s="18"/>
      <c r="JXP223" s="19"/>
      <c r="JXQ223" s="28"/>
      <c r="JXR223" s="32"/>
      <c r="JXS223" s="20"/>
      <c r="JXT223" s="18"/>
      <c r="JXU223" s="19"/>
      <c r="JXV223" s="28"/>
      <c r="JXW223" s="32"/>
      <c r="JXX223" s="20"/>
      <c r="JXY223" s="18"/>
      <c r="JXZ223" s="19"/>
      <c r="JYA223" s="28"/>
      <c r="JYB223" s="32"/>
      <c r="JYC223" s="20"/>
      <c r="JYD223" s="18"/>
      <c r="JYE223" s="19"/>
      <c r="JYF223" s="28"/>
      <c r="JYG223" s="32"/>
      <c r="JYH223" s="20"/>
      <c r="JYI223" s="18"/>
      <c r="JYJ223" s="19"/>
      <c r="JYK223" s="28"/>
      <c r="JYL223" s="32"/>
      <c r="JYM223" s="20"/>
      <c r="JYN223" s="18"/>
      <c r="JYO223" s="19"/>
      <c r="JYP223" s="28"/>
      <c r="JYQ223" s="32"/>
      <c r="JYR223" s="20"/>
      <c r="JYS223" s="18"/>
      <c r="JYT223" s="19"/>
      <c r="JYU223" s="28"/>
      <c r="JYV223" s="32"/>
      <c r="JYW223" s="20"/>
      <c r="JYX223" s="18"/>
      <c r="JYY223" s="19"/>
      <c r="JYZ223" s="28"/>
      <c r="JZA223" s="32"/>
      <c r="JZB223" s="20"/>
      <c r="JZC223" s="18"/>
      <c r="JZD223" s="19"/>
      <c r="JZE223" s="28"/>
      <c r="JZF223" s="32"/>
      <c r="JZG223" s="20"/>
      <c r="JZH223" s="18"/>
      <c r="JZI223" s="19"/>
      <c r="JZJ223" s="28"/>
      <c r="JZK223" s="32"/>
      <c r="JZL223" s="20"/>
      <c r="JZM223" s="18"/>
      <c r="JZN223" s="19"/>
      <c r="JZO223" s="28"/>
      <c r="JZP223" s="32"/>
      <c r="JZQ223" s="20"/>
      <c r="JZR223" s="18"/>
      <c r="JZS223" s="19"/>
      <c r="JZT223" s="28"/>
      <c r="JZU223" s="32"/>
      <c r="JZV223" s="20"/>
      <c r="JZW223" s="18"/>
      <c r="JZX223" s="19"/>
      <c r="JZY223" s="28"/>
      <c r="JZZ223" s="32"/>
      <c r="KAA223" s="20"/>
      <c r="KAB223" s="18"/>
      <c r="KAC223" s="19"/>
      <c r="KAD223" s="28"/>
      <c r="KAE223" s="32"/>
      <c r="KAF223" s="20"/>
      <c r="KAG223" s="18"/>
      <c r="KAH223" s="19"/>
      <c r="KAI223" s="28"/>
      <c r="KAJ223" s="32"/>
      <c r="KAK223" s="20"/>
      <c r="KAL223" s="18"/>
      <c r="KAM223" s="19"/>
      <c r="KAN223" s="28"/>
      <c r="KAO223" s="32"/>
      <c r="KAP223" s="20"/>
      <c r="KAQ223" s="18"/>
      <c r="KAR223" s="19"/>
      <c r="KAS223" s="28"/>
      <c r="KAT223" s="32"/>
      <c r="KAU223" s="20"/>
      <c r="KAV223" s="18"/>
      <c r="KAW223" s="19"/>
      <c r="KAX223" s="28"/>
      <c r="KAY223" s="32"/>
      <c r="KAZ223" s="20"/>
      <c r="KBA223" s="18"/>
      <c r="KBB223" s="19"/>
      <c r="KBC223" s="28"/>
      <c r="KBD223" s="32"/>
      <c r="KBE223" s="20"/>
      <c r="KBF223" s="18"/>
      <c r="KBG223" s="19"/>
      <c r="KBH223" s="28"/>
      <c r="KBI223" s="32"/>
      <c r="KBJ223" s="20"/>
      <c r="KBK223" s="18"/>
      <c r="KBL223" s="19"/>
      <c r="KBM223" s="28"/>
      <c r="KBN223" s="32"/>
      <c r="KBO223" s="20"/>
      <c r="KBP223" s="18"/>
      <c r="KBQ223" s="19"/>
      <c r="KBR223" s="28"/>
      <c r="KBS223" s="32"/>
      <c r="KBT223" s="20"/>
      <c r="KBU223" s="18"/>
      <c r="KBV223" s="19"/>
      <c r="KBW223" s="28"/>
      <c r="KBX223" s="32"/>
      <c r="KBY223" s="20"/>
      <c r="KBZ223" s="18"/>
      <c r="KCA223" s="19"/>
      <c r="KCB223" s="28"/>
      <c r="KCC223" s="32"/>
      <c r="KCD223" s="20"/>
      <c r="KCE223" s="18"/>
      <c r="KCF223" s="19"/>
      <c r="KCG223" s="28"/>
      <c r="KCH223" s="32"/>
      <c r="KCI223" s="20"/>
      <c r="KCJ223" s="18"/>
      <c r="KCK223" s="19"/>
      <c r="KCL223" s="28"/>
      <c r="KCM223" s="32"/>
      <c r="KCN223" s="20"/>
      <c r="KCO223" s="18"/>
      <c r="KCP223" s="19"/>
      <c r="KCQ223" s="28"/>
      <c r="KCR223" s="32"/>
      <c r="KCS223" s="20"/>
      <c r="KCT223" s="18"/>
      <c r="KCU223" s="19"/>
      <c r="KCV223" s="28"/>
      <c r="KCW223" s="32"/>
      <c r="KCX223" s="20"/>
      <c r="KCY223" s="18"/>
      <c r="KCZ223" s="19"/>
      <c r="KDA223" s="28"/>
      <c r="KDB223" s="32"/>
      <c r="KDC223" s="20"/>
      <c r="KDD223" s="18"/>
      <c r="KDE223" s="19"/>
      <c r="KDF223" s="28"/>
      <c r="KDG223" s="32"/>
      <c r="KDH223" s="20"/>
      <c r="KDI223" s="18"/>
      <c r="KDJ223" s="19"/>
      <c r="KDK223" s="28"/>
      <c r="KDL223" s="32"/>
      <c r="KDM223" s="20"/>
      <c r="KDN223" s="18"/>
      <c r="KDO223" s="19"/>
      <c r="KDP223" s="28"/>
      <c r="KDQ223" s="32"/>
      <c r="KDR223" s="20"/>
      <c r="KDS223" s="18"/>
      <c r="KDT223" s="19"/>
      <c r="KDU223" s="28"/>
      <c r="KDV223" s="32"/>
      <c r="KDW223" s="20"/>
      <c r="KDX223" s="18"/>
      <c r="KDY223" s="19"/>
      <c r="KDZ223" s="28"/>
      <c r="KEA223" s="32"/>
      <c r="KEB223" s="20"/>
      <c r="KEC223" s="18"/>
      <c r="KED223" s="19"/>
      <c r="KEE223" s="28"/>
      <c r="KEF223" s="32"/>
      <c r="KEG223" s="20"/>
      <c r="KEH223" s="18"/>
      <c r="KEI223" s="19"/>
      <c r="KEJ223" s="28"/>
      <c r="KEK223" s="32"/>
      <c r="KEL223" s="20"/>
      <c r="KEM223" s="18"/>
      <c r="KEN223" s="19"/>
      <c r="KEO223" s="28"/>
      <c r="KEP223" s="32"/>
      <c r="KEQ223" s="20"/>
      <c r="KER223" s="18"/>
      <c r="KES223" s="19"/>
      <c r="KET223" s="28"/>
      <c r="KEU223" s="32"/>
      <c r="KEV223" s="20"/>
      <c r="KEW223" s="18"/>
      <c r="KEX223" s="19"/>
      <c r="KEY223" s="28"/>
      <c r="KEZ223" s="32"/>
      <c r="KFA223" s="20"/>
      <c r="KFB223" s="18"/>
      <c r="KFC223" s="19"/>
      <c r="KFD223" s="28"/>
      <c r="KFE223" s="32"/>
      <c r="KFF223" s="20"/>
      <c r="KFG223" s="18"/>
      <c r="KFH223" s="19"/>
      <c r="KFI223" s="28"/>
      <c r="KFJ223" s="32"/>
      <c r="KFK223" s="20"/>
      <c r="KFL223" s="18"/>
      <c r="KFM223" s="19"/>
      <c r="KFN223" s="28"/>
      <c r="KFO223" s="32"/>
      <c r="KFP223" s="20"/>
      <c r="KFQ223" s="18"/>
      <c r="KFR223" s="19"/>
      <c r="KFS223" s="28"/>
      <c r="KFT223" s="32"/>
      <c r="KFU223" s="20"/>
      <c r="KFV223" s="18"/>
      <c r="KFW223" s="19"/>
      <c r="KFX223" s="28"/>
      <c r="KFY223" s="32"/>
      <c r="KFZ223" s="20"/>
      <c r="KGA223" s="18"/>
      <c r="KGB223" s="19"/>
      <c r="KGC223" s="28"/>
      <c r="KGD223" s="32"/>
      <c r="KGE223" s="20"/>
      <c r="KGF223" s="18"/>
      <c r="KGG223" s="19"/>
      <c r="KGH223" s="28"/>
      <c r="KGI223" s="32"/>
      <c r="KGJ223" s="20"/>
      <c r="KGK223" s="18"/>
      <c r="KGL223" s="19"/>
      <c r="KGM223" s="28"/>
      <c r="KGN223" s="32"/>
      <c r="KGO223" s="20"/>
      <c r="KGP223" s="18"/>
      <c r="KGQ223" s="19"/>
      <c r="KGR223" s="28"/>
      <c r="KGS223" s="32"/>
      <c r="KGT223" s="20"/>
      <c r="KGU223" s="18"/>
      <c r="KGV223" s="19"/>
      <c r="KGW223" s="28"/>
      <c r="KGX223" s="32"/>
      <c r="KGY223" s="20"/>
      <c r="KGZ223" s="18"/>
      <c r="KHA223" s="19"/>
      <c r="KHB223" s="28"/>
      <c r="KHC223" s="32"/>
      <c r="KHD223" s="20"/>
      <c r="KHE223" s="18"/>
      <c r="KHF223" s="19"/>
      <c r="KHG223" s="28"/>
      <c r="KHH223" s="32"/>
      <c r="KHI223" s="20"/>
      <c r="KHJ223" s="18"/>
      <c r="KHK223" s="19"/>
      <c r="KHL223" s="28"/>
      <c r="KHM223" s="32"/>
      <c r="KHN223" s="20"/>
      <c r="KHO223" s="18"/>
      <c r="KHP223" s="19"/>
      <c r="KHQ223" s="28"/>
      <c r="KHR223" s="32"/>
      <c r="KHS223" s="20"/>
      <c r="KHT223" s="18"/>
      <c r="KHU223" s="19"/>
      <c r="KHV223" s="28"/>
      <c r="KHW223" s="32"/>
      <c r="KHX223" s="20"/>
      <c r="KHY223" s="18"/>
      <c r="KHZ223" s="19"/>
      <c r="KIA223" s="28"/>
      <c r="KIB223" s="32"/>
      <c r="KIC223" s="20"/>
      <c r="KID223" s="18"/>
      <c r="KIE223" s="19"/>
      <c r="KIF223" s="28"/>
      <c r="KIG223" s="32"/>
      <c r="KIH223" s="20"/>
      <c r="KII223" s="18"/>
      <c r="KIJ223" s="19"/>
      <c r="KIK223" s="28"/>
      <c r="KIL223" s="32"/>
      <c r="KIM223" s="20"/>
      <c r="KIN223" s="18"/>
      <c r="KIO223" s="19"/>
      <c r="KIP223" s="28"/>
      <c r="KIQ223" s="32"/>
      <c r="KIR223" s="20"/>
      <c r="KIS223" s="18"/>
      <c r="KIT223" s="19"/>
      <c r="KIU223" s="28"/>
      <c r="KIV223" s="32"/>
      <c r="KIW223" s="20"/>
      <c r="KIX223" s="18"/>
      <c r="KIY223" s="19"/>
      <c r="KIZ223" s="28"/>
      <c r="KJA223" s="32"/>
      <c r="KJB223" s="20"/>
      <c r="KJC223" s="18"/>
      <c r="KJD223" s="19"/>
      <c r="KJE223" s="28"/>
      <c r="KJF223" s="32"/>
      <c r="KJG223" s="20"/>
      <c r="KJH223" s="18"/>
      <c r="KJI223" s="19"/>
      <c r="KJJ223" s="28"/>
      <c r="KJK223" s="32"/>
      <c r="KJL223" s="20"/>
      <c r="KJM223" s="18"/>
      <c r="KJN223" s="19"/>
      <c r="KJO223" s="28"/>
      <c r="KJP223" s="32"/>
      <c r="KJQ223" s="20"/>
      <c r="KJR223" s="18"/>
      <c r="KJS223" s="19"/>
      <c r="KJT223" s="28"/>
      <c r="KJU223" s="32"/>
      <c r="KJV223" s="20"/>
      <c r="KJW223" s="18"/>
      <c r="KJX223" s="19"/>
      <c r="KJY223" s="28"/>
      <c r="KJZ223" s="32"/>
      <c r="KKA223" s="20"/>
      <c r="KKB223" s="18"/>
      <c r="KKC223" s="19"/>
      <c r="KKD223" s="28"/>
      <c r="KKE223" s="32"/>
      <c r="KKF223" s="20"/>
      <c r="KKG223" s="18"/>
      <c r="KKH223" s="19"/>
      <c r="KKI223" s="28"/>
      <c r="KKJ223" s="32"/>
      <c r="KKK223" s="20"/>
      <c r="KKL223" s="18"/>
      <c r="KKM223" s="19"/>
      <c r="KKN223" s="28"/>
      <c r="KKO223" s="32"/>
      <c r="KKP223" s="20"/>
      <c r="KKQ223" s="18"/>
      <c r="KKR223" s="19"/>
      <c r="KKS223" s="28"/>
      <c r="KKT223" s="32"/>
      <c r="KKU223" s="20"/>
      <c r="KKV223" s="18"/>
      <c r="KKW223" s="19"/>
      <c r="KKX223" s="28"/>
      <c r="KKY223" s="32"/>
      <c r="KKZ223" s="20"/>
      <c r="KLA223" s="18"/>
      <c r="KLB223" s="19"/>
      <c r="KLC223" s="28"/>
      <c r="KLD223" s="32"/>
      <c r="KLE223" s="20"/>
      <c r="KLF223" s="18"/>
      <c r="KLG223" s="19"/>
      <c r="KLH223" s="28"/>
      <c r="KLI223" s="32"/>
      <c r="KLJ223" s="20"/>
      <c r="KLK223" s="18"/>
      <c r="KLL223" s="19"/>
      <c r="KLM223" s="28"/>
      <c r="KLN223" s="32"/>
      <c r="KLO223" s="20"/>
      <c r="KLP223" s="18"/>
      <c r="KLQ223" s="19"/>
      <c r="KLR223" s="28"/>
      <c r="KLS223" s="32"/>
      <c r="KLT223" s="20"/>
      <c r="KLU223" s="18"/>
      <c r="KLV223" s="19"/>
      <c r="KLW223" s="28"/>
      <c r="KLX223" s="32"/>
      <c r="KLY223" s="20"/>
      <c r="KLZ223" s="18"/>
      <c r="KMA223" s="19"/>
      <c r="KMB223" s="28"/>
      <c r="KMC223" s="32"/>
      <c r="KMD223" s="20"/>
      <c r="KME223" s="18"/>
      <c r="KMF223" s="19"/>
      <c r="KMG223" s="28"/>
      <c r="KMH223" s="32"/>
      <c r="KMI223" s="20"/>
      <c r="KMJ223" s="18"/>
      <c r="KMK223" s="19"/>
      <c r="KML223" s="28"/>
      <c r="KMM223" s="32"/>
      <c r="KMN223" s="20"/>
      <c r="KMO223" s="18"/>
      <c r="KMP223" s="19"/>
      <c r="KMQ223" s="28"/>
      <c r="KMR223" s="32"/>
      <c r="KMS223" s="20"/>
      <c r="KMT223" s="18"/>
      <c r="KMU223" s="19"/>
      <c r="KMV223" s="28"/>
      <c r="KMW223" s="32"/>
      <c r="KMX223" s="20"/>
      <c r="KMY223" s="18"/>
      <c r="KMZ223" s="19"/>
      <c r="KNA223" s="28"/>
      <c r="KNB223" s="32"/>
      <c r="KNC223" s="20"/>
      <c r="KND223" s="18"/>
      <c r="KNE223" s="19"/>
      <c r="KNF223" s="28"/>
      <c r="KNG223" s="32"/>
      <c r="KNH223" s="20"/>
      <c r="KNI223" s="18"/>
      <c r="KNJ223" s="19"/>
      <c r="KNK223" s="28"/>
      <c r="KNL223" s="32"/>
      <c r="KNM223" s="20"/>
      <c r="KNN223" s="18"/>
      <c r="KNO223" s="19"/>
      <c r="KNP223" s="28"/>
      <c r="KNQ223" s="32"/>
      <c r="KNR223" s="20"/>
      <c r="KNS223" s="18"/>
      <c r="KNT223" s="19"/>
      <c r="KNU223" s="28"/>
      <c r="KNV223" s="32"/>
      <c r="KNW223" s="20"/>
      <c r="KNX223" s="18"/>
      <c r="KNY223" s="19"/>
      <c r="KNZ223" s="28"/>
      <c r="KOA223" s="32"/>
      <c r="KOB223" s="20"/>
      <c r="KOC223" s="18"/>
      <c r="KOD223" s="19"/>
      <c r="KOE223" s="28"/>
      <c r="KOF223" s="32"/>
      <c r="KOG223" s="20"/>
      <c r="KOH223" s="18"/>
      <c r="KOI223" s="19"/>
      <c r="KOJ223" s="28"/>
      <c r="KOK223" s="32"/>
      <c r="KOL223" s="20"/>
      <c r="KOM223" s="18"/>
      <c r="KON223" s="19"/>
      <c r="KOO223" s="28"/>
      <c r="KOP223" s="32"/>
      <c r="KOQ223" s="20"/>
      <c r="KOR223" s="18"/>
      <c r="KOS223" s="19"/>
      <c r="KOT223" s="28"/>
      <c r="KOU223" s="32"/>
      <c r="KOV223" s="20"/>
      <c r="KOW223" s="18"/>
      <c r="KOX223" s="19"/>
      <c r="KOY223" s="28"/>
      <c r="KOZ223" s="32"/>
      <c r="KPA223" s="20"/>
      <c r="KPB223" s="18"/>
      <c r="KPC223" s="19"/>
      <c r="KPD223" s="28"/>
      <c r="KPE223" s="32"/>
      <c r="KPF223" s="20"/>
      <c r="KPG223" s="18"/>
      <c r="KPH223" s="19"/>
      <c r="KPI223" s="28"/>
      <c r="KPJ223" s="32"/>
      <c r="KPK223" s="20"/>
      <c r="KPL223" s="18"/>
      <c r="KPM223" s="19"/>
      <c r="KPN223" s="28"/>
      <c r="KPO223" s="32"/>
      <c r="KPP223" s="20"/>
      <c r="KPQ223" s="18"/>
      <c r="KPR223" s="19"/>
      <c r="KPS223" s="28"/>
      <c r="KPT223" s="32"/>
      <c r="KPU223" s="20"/>
      <c r="KPV223" s="18"/>
      <c r="KPW223" s="19"/>
      <c r="KPX223" s="28"/>
      <c r="KPY223" s="32"/>
      <c r="KPZ223" s="20"/>
      <c r="KQA223" s="18"/>
      <c r="KQB223" s="19"/>
      <c r="KQC223" s="28"/>
      <c r="KQD223" s="32"/>
      <c r="KQE223" s="20"/>
      <c r="KQF223" s="18"/>
      <c r="KQG223" s="19"/>
      <c r="KQH223" s="28"/>
      <c r="KQI223" s="32"/>
      <c r="KQJ223" s="20"/>
      <c r="KQK223" s="18"/>
      <c r="KQL223" s="19"/>
      <c r="KQM223" s="28"/>
      <c r="KQN223" s="32"/>
      <c r="KQO223" s="20"/>
      <c r="KQP223" s="18"/>
      <c r="KQQ223" s="19"/>
      <c r="KQR223" s="28"/>
      <c r="KQS223" s="32"/>
      <c r="KQT223" s="20"/>
      <c r="KQU223" s="18"/>
      <c r="KQV223" s="19"/>
      <c r="KQW223" s="28"/>
      <c r="KQX223" s="32"/>
      <c r="KQY223" s="20"/>
      <c r="KQZ223" s="18"/>
      <c r="KRA223" s="19"/>
      <c r="KRB223" s="28"/>
      <c r="KRC223" s="32"/>
      <c r="KRD223" s="20"/>
      <c r="KRE223" s="18"/>
      <c r="KRF223" s="19"/>
      <c r="KRG223" s="28"/>
      <c r="KRH223" s="32"/>
      <c r="KRI223" s="20"/>
      <c r="KRJ223" s="18"/>
      <c r="KRK223" s="19"/>
      <c r="KRL223" s="28"/>
      <c r="KRM223" s="32"/>
      <c r="KRN223" s="20"/>
      <c r="KRO223" s="18"/>
      <c r="KRP223" s="19"/>
      <c r="KRQ223" s="28"/>
      <c r="KRR223" s="32"/>
      <c r="KRS223" s="20"/>
      <c r="KRT223" s="18"/>
      <c r="KRU223" s="19"/>
      <c r="KRV223" s="28"/>
      <c r="KRW223" s="32"/>
      <c r="KRX223" s="20"/>
      <c r="KRY223" s="18"/>
      <c r="KRZ223" s="19"/>
      <c r="KSA223" s="28"/>
      <c r="KSB223" s="32"/>
      <c r="KSC223" s="20"/>
      <c r="KSD223" s="18"/>
      <c r="KSE223" s="19"/>
      <c r="KSF223" s="28"/>
      <c r="KSG223" s="32"/>
      <c r="KSH223" s="20"/>
      <c r="KSI223" s="18"/>
      <c r="KSJ223" s="19"/>
      <c r="KSK223" s="28"/>
      <c r="KSL223" s="32"/>
      <c r="KSM223" s="20"/>
      <c r="KSN223" s="18"/>
      <c r="KSO223" s="19"/>
      <c r="KSP223" s="28"/>
      <c r="KSQ223" s="32"/>
      <c r="KSR223" s="20"/>
      <c r="KSS223" s="18"/>
      <c r="KST223" s="19"/>
      <c r="KSU223" s="28"/>
      <c r="KSV223" s="32"/>
      <c r="KSW223" s="20"/>
      <c r="KSX223" s="18"/>
      <c r="KSY223" s="19"/>
      <c r="KSZ223" s="28"/>
      <c r="KTA223" s="32"/>
      <c r="KTB223" s="20"/>
      <c r="KTC223" s="18"/>
      <c r="KTD223" s="19"/>
      <c r="KTE223" s="28"/>
      <c r="KTF223" s="32"/>
      <c r="KTG223" s="20"/>
      <c r="KTH223" s="18"/>
      <c r="KTI223" s="19"/>
      <c r="KTJ223" s="28"/>
      <c r="KTK223" s="32"/>
      <c r="KTL223" s="20"/>
      <c r="KTM223" s="18"/>
      <c r="KTN223" s="19"/>
      <c r="KTO223" s="28"/>
      <c r="KTP223" s="32"/>
      <c r="KTQ223" s="20"/>
      <c r="KTR223" s="18"/>
      <c r="KTS223" s="19"/>
      <c r="KTT223" s="28"/>
      <c r="KTU223" s="32"/>
      <c r="KTV223" s="20"/>
      <c r="KTW223" s="18"/>
      <c r="KTX223" s="19"/>
      <c r="KTY223" s="28"/>
      <c r="KTZ223" s="32"/>
      <c r="KUA223" s="20"/>
      <c r="KUB223" s="18"/>
      <c r="KUC223" s="19"/>
      <c r="KUD223" s="28"/>
      <c r="KUE223" s="32"/>
      <c r="KUF223" s="20"/>
      <c r="KUG223" s="18"/>
      <c r="KUH223" s="19"/>
      <c r="KUI223" s="28"/>
      <c r="KUJ223" s="32"/>
      <c r="KUK223" s="20"/>
      <c r="KUL223" s="18"/>
      <c r="KUM223" s="19"/>
      <c r="KUN223" s="28"/>
      <c r="KUO223" s="32"/>
      <c r="KUP223" s="20"/>
      <c r="KUQ223" s="18"/>
      <c r="KUR223" s="19"/>
      <c r="KUS223" s="28"/>
      <c r="KUT223" s="32"/>
      <c r="KUU223" s="20"/>
      <c r="KUV223" s="18"/>
      <c r="KUW223" s="19"/>
      <c r="KUX223" s="28"/>
      <c r="KUY223" s="32"/>
      <c r="KUZ223" s="20"/>
      <c r="KVA223" s="18"/>
      <c r="KVB223" s="19"/>
      <c r="KVC223" s="28"/>
      <c r="KVD223" s="32"/>
      <c r="KVE223" s="20"/>
      <c r="KVF223" s="18"/>
      <c r="KVG223" s="19"/>
      <c r="KVH223" s="28"/>
      <c r="KVI223" s="32"/>
      <c r="KVJ223" s="20"/>
      <c r="KVK223" s="18"/>
      <c r="KVL223" s="19"/>
      <c r="KVM223" s="28"/>
      <c r="KVN223" s="32"/>
      <c r="KVO223" s="20"/>
      <c r="KVP223" s="18"/>
      <c r="KVQ223" s="19"/>
      <c r="KVR223" s="28"/>
      <c r="KVS223" s="32"/>
      <c r="KVT223" s="20"/>
      <c r="KVU223" s="18"/>
      <c r="KVV223" s="19"/>
      <c r="KVW223" s="28"/>
      <c r="KVX223" s="32"/>
      <c r="KVY223" s="20"/>
      <c r="KVZ223" s="18"/>
      <c r="KWA223" s="19"/>
      <c r="KWB223" s="28"/>
      <c r="KWC223" s="32"/>
      <c r="KWD223" s="20"/>
      <c r="KWE223" s="18"/>
      <c r="KWF223" s="19"/>
      <c r="KWG223" s="28"/>
      <c r="KWH223" s="32"/>
      <c r="KWI223" s="20"/>
      <c r="KWJ223" s="18"/>
      <c r="KWK223" s="19"/>
      <c r="KWL223" s="28"/>
      <c r="KWM223" s="32"/>
      <c r="KWN223" s="20"/>
      <c r="KWO223" s="18"/>
      <c r="KWP223" s="19"/>
      <c r="KWQ223" s="28"/>
      <c r="KWR223" s="32"/>
      <c r="KWS223" s="20"/>
      <c r="KWT223" s="18"/>
      <c r="KWU223" s="19"/>
      <c r="KWV223" s="28"/>
      <c r="KWW223" s="32"/>
      <c r="KWX223" s="20"/>
      <c r="KWY223" s="18"/>
      <c r="KWZ223" s="19"/>
      <c r="KXA223" s="28"/>
      <c r="KXB223" s="32"/>
      <c r="KXC223" s="20"/>
      <c r="KXD223" s="18"/>
      <c r="KXE223" s="19"/>
      <c r="KXF223" s="28"/>
      <c r="KXG223" s="32"/>
      <c r="KXH223" s="20"/>
      <c r="KXI223" s="18"/>
      <c r="KXJ223" s="19"/>
      <c r="KXK223" s="28"/>
      <c r="KXL223" s="32"/>
      <c r="KXM223" s="20"/>
      <c r="KXN223" s="18"/>
      <c r="KXO223" s="19"/>
      <c r="KXP223" s="28"/>
      <c r="KXQ223" s="32"/>
      <c r="KXR223" s="20"/>
      <c r="KXS223" s="18"/>
      <c r="KXT223" s="19"/>
      <c r="KXU223" s="28"/>
      <c r="KXV223" s="32"/>
      <c r="KXW223" s="20"/>
      <c r="KXX223" s="18"/>
      <c r="KXY223" s="19"/>
      <c r="KXZ223" s="28"/>
      <c r="KYA223" s="32"/>
      <c r="KYB223" s="20"/>
      <c r="KYC223" s="18"/>
      <c r="KYD223" s="19"/>
      <c r="KYE223" s="28"/>
      <c r="KYF223" s="32"/>
      <c r="KYG223" s="20"/>
      <c r="KYH223" s="18"/>
      <c r="KYI223" s="19"/>
      <c r="KYJ223" s="28"/>
      <c r="KYK223" s="32"/>
      <c r="KYL223" s="20"/>
      <c r="KYM223" s="18"/>
      <c r="KYN223" s="19"/>
      <c r="KYO223" s="28"/>
      <c r="KYP223" s="32"/>
      <c r="KYQ223" s="20"/>
      <c r="KYR223" s="18"/>
      <c r="KYS223" s="19"/>
      <c r="KYT223" s="28"/>
      <c r="KYU223" s="32"/>
      <c r="KYV223" s="20"/>
      <c r="KYW223" s="18"/>
      <c r="KYX223" s="19"/>
      <c r="KYY223" s="28"/>
      <c r="KYZ223" s="32"/>
      <c r="KZA223" s="20"/>
      <c r="KZB223" s="18"/>
      <c r="KZC223" s="19"/>
      <c r="KZD223" s="28"/>
      <c r="KZE223" s="32"/>
      <c r="KZF223" s="20"/>
      <c r="KZG223" s="18"/>
      <c r="KZH223" s="19"/>
      <c r="KZI223" s="28"/>
      <c r="KZJ223" s="32"/>
      <c r="KZK223" s="20"/>
      <c r="KZL223" s="18"/>
      <c r="KZM223" s="19"/>
      <c r="KZN223" s="28"/>
      <c r="KZO223" s="32"/>
      <c r="KZP223" s="20"/>
      <c r="KZQ223" s="18"/>
      <c r="KZR223" s="19"/>
      <c r="KZS223" s="28"/>
      <c r="KZT223" s="32"/>
      <c r="KZU223" s="20"/>
      <c r="KZV223" s="18"/>
      <c r="KZW223" s="19"/>
      <c r="KZX223" s="28"/>
      <c r="KZY223" s="32"/>
      <c r="KZZ223" s="20"/>
      <c r="LAA223" s="18"/>
      <c r="LAB223" s="19"/>
      <c r="LAC223" s="28"/>
      <c r="LAD223" s="32"/>
      <c r="LAE223" s="20"/>
      <c r="LAF223" s="18"/>
      <c r="LAG223" s="19"/>
      <c r="LAH223" s="28"/>
      <c r="LAI223" s="32"/>
      <c r="LAJ223" s="20"/>
      <c r="LAK223" s="18"/>
      <c r="LAL223" s="19"/>
      <c r="LAM223" s="28"/>
      <c r="LAN223" s="32"/>
      <c r="LAO223" s="20"/>
      <c r="LAP223" s="18"/>
      <c r="LAQ223" s="19"/>
      <c r="LAR223" s="28"/>
      <c r="LAS223" s="32"/>
      <c r="LAT223" s="20"/>
      <c r="LAU223" s="18"/>
      <c r="LAV223" s="19"/>
      <c r="LAW223" s="28"/>
      <c r="LAX223" s="32"/>
      <c r="LAY223" s="20"/>
      <c r="LAZ223" s="18"/>
      <c r="LBA223" s="19"/>
      <c r="LBB223" s="28"/>
      <c r="LBC223" s="32"/>
      <c r="LBD223" s="20"/>
      <c r="LBE223" s="18"/>
      <c r="LBF223" s="19"/>
      <c r="LBG223" s="28"/>
      <c r="LBH223" s="32"/>
      <c r="LBI223" s="20"/>
      <c r="LBJ223" s="18"/>
      <c r="LBK223" s="19"/>
      <c r="LBL223" s="28"/>
      <c r="LBM223" s="32"/>
      <c r="LBN223" s="20"/>
      <c r="LBO223" s="18"/>
      <c r="LBP223" s="19"/>
      <c r="LBQ223" s="28"/>
      <c r="LBR223" s="32"/>
      <c r="LBS223" s="20"/>
      <c r="LBT223" s="18"/>
      <c r="LBU223" s="19"/>
      <c r="LBV223" s="28"/>
      <c r="LBW223" s="32"/>
      <c r="LBX223" s="20"/>
      <c r="LBY223" s="18"/>
      <c r="LBZ223" s="19"/>
      <c r="LCA223" s="28"/>
      <c r="LCB223" s="32"/>
      <c r="LCC223" s="20"/>
      <c r="LCD223" s="18"/>
      <c r="LCE223" s="19"/>
      <c r="LCF223" s="28"/>
      <c r="LCG223" s="32"/>
      <c r="LCH223" s="20"/>
      <c r="LCI223" s="18"/>
      <c r="LCJ223" s="19"/>
      <c r="LCK223" s="28"/>
      <c r="LCL223" s="32"/>
      <c r="LCM223" s="20"/>
      <c r="LCN223" s="18"/>
      <c r="LCO223" s="19"/>
      <c r="LCP223" s="28"/>
      <c r="LCQ223" s="32"/>
      <c r="LCR223" s="20"/>
      <c r="LCS223" s="18"/>
      <c r="LCT223" s="19"/>
      <c r="LCU223" s="28"/>
      <c r="LCV223" s="32"/>
      <c r="LCW223" s="20"/>
      <c r="LCX223" s="18"/>
      <c r="LCY223" s="19"/>
      <c r="LCZ223" s="28"/>
      <c r="LDA223" s="32"/>
      <c r="LDB223" s="20"/>
      <c r="LDC223" s="18"/>
      <c r="LDD223" s="19"/>
      <c r="LDE223" s="28"/>
      <c r="LDF223" s="32"/>
      <c r="LDG223" s="20"/>
      <c r="LDH223" s="18"/>
      <c r="LDI223" s="19"/>
      <c r="LDJ223" s="28"/>
      <c r="LDK223" s="32"/>
      <c r="LDL223" s="20"/>
      <c r="LDM223" s="18"/>
      <c r="LDN223" s="19"/>
      <c r="LDO223" s="28"/>
      <c r="LDP223" s="32"/>
      <c r="LDQ223" s="20"/>
      <c r="LDR223" s="18"/>
      <c r="LDS223" s="19"/>
      <c r="LDT223" s="28"/>
      <c r="LDU223" s="32"/>
      <c r="LDV223" s="20"/>
      <c r="LDW223" s="18"/>
      <c r="LDX223" s="19"/>
      <c r="LDY223" s="28"/>
      <c r="LDZ223" s="32"/>
      <c r="LEA223" s="20"/>
      <c r="LEB223" s="18"/>
      <c r="LEC223" s="19"/>
      <c r="LED223" s="28"/>
      <c r="LEE223" s="32"/>
      <c r="LEF223" s="20"/>
      <c r="LEG223" s="18"/>
      <c r="LEH223" s="19"/>
      <c r="LEI223" s="28"/>
      <c r="LEJ223" s="32"/>
      <c r="LEK223" s="20"/>
      <c r="LEL223" s="18"/>
      <c r="LEM223" s="19"/>
      <c r="LEN223" s="28"/>
      <c r="LEO223" s="32"/>
      <c r="LEP223" s="20"/>
      <c r="LEQ223" s="18"/>
      <c r="LER223" s="19"/>
      <c r="LES223" s="28"/>
      <c r="LET223" s="32"/>
      <c r="LEU223" s="20"/>
      <c r="LEV223" s="18"/>
      <c r="LEW223" s="19"/>
      <c r="LEX223" s="28"/>
      <c r="LEY223" s="32"/>
      <c r="LEZ223" s="20"/>
      <c r="LFA223" s="18"/>
      <c r="LFB223" s="19"/>
      <c r="LFC223" s="28"/>
      <c r="LFD223" s="32"/>
      <c r="LFE223" s="20"/>
      <c r="LFF223" s="18"/>
      <c r="LFG223" s="19"/>
      <c r="LFH223" s="28"/>
      <c r="LFI223" s="32"/>
      <c r="LFJ223" s="20"/>
      <c r="LFK223" s="18"/>
      <c r="LFL223" s="19"/>
      <c r="LFM223" s="28"/>
      <c r="LFN223" s="32"/>
      <c r="LFO223" s="20"/>
      <c r="LFP223" s="18"/>
      <c r="LFQ223" s="19"/>
      <c r="LFR223" s="28"/>
      <c r="LFS223" s="32"/>
      <c r="LFT223" s="20"/>
      <c r="LFU223" s="18"/>
      <c r="LFV223" s="19"/>
      <c r="LFW223" s="28"/>
      <c r="LFX223" s="32"/>
      <c r="LFY223" s="20"/>
      <c r="LFZ223" s="18"/>
      <c r="LGA223" s="19"/>
      <c r="LGB223" s="28"/>
      <c r="LGC223" s="32"/>
      <c r="LGD223" s="20"/>
      <c r="LGE223" s="18"/>
      <c r="LGF223" s="19"/>
      <c r="LGG223" s="28"/>
      <c r="LGH223" s="32"/>
      <c r="LGI223" s="20"/>
      <c r="LGJ223" s="18"/>
      <c r="LGK223" s="19"/>
      <c r="LGL223" s="28"/>
      <c r="LGM223" s="32"/>
      <c r="LGN223" s="20"/>
      <c r="LGO223" s="18"/>
      <c r="LGP223" s="19"/>
      <c r="LGQ223" s="28"/>
      <c r="LGR223" s="32"/>
      <c r="LGS223" s="20"/>
      <c r="LGT223" s="18"/>
      <c r="LGU223" s="19"/>
      <c r="LGV223" s="28"/>
      <c r="LGW223" s="32"/>
      <c r="LGX223" s="20"/>
      <c r="LGY223" s="18"/>
      <c r="LGZ223" s="19"/>
      <c r="LHA223" s="28"/>
      <c r="LHB223" s="32"/>
      <c r="LHC223" s="20"/>
      <c r="LHD223" s="18"/>
      <c r="LHE223" s="19"/>
      <c r="LHF223" s="28"/>
      <c r="LHG223" s="32"/>
      <c r="LHH223" s="20"/>
      <c r="LHI223" s="18"/>
      <c r="LHJ223" s="19"/>
      <c r="LHK223" s="28"/>
      <c r="LHL223" s="32"/>
      <c r="LHM223" s="20"/>
      <c r="LHN223" s="18"/>
      <c r="LHO223" s="19"/>
      <c r="LHP223" s="28"/>
      <c r="LHQ223" s="32"/>
      <c r="LHR223" s="20"/>
      <c r="LHS223" s="18"/>
      <c r="LHT223" s="19"/>
      <c r="LHU223" s="28"/>
      <c r="LHV223" s="32"/>
      <c r="LHW223" s="20"/>
      <c r="LHX223" s="18"/>
      <c r="LHY223" s="19"/>
      <c r="LHZ223" s="28"/>
      <c r="LIA223" s="32"/>
      <c r="LIB223" s="20"/>
      <c r="LIC223" s="18"/>
      <c r="LID223" s="19"/>
      <c r="LIE223" s="28"/>
      <c r="LIF223" s="32"/>
      <c r="LIG223" s="20"/>
      <c r="LIH223" s="18"/>
      <c r="LII223" s="19"/>
      <c r="LIJ223" s="28"/>
      <c r="LIK223" s="32"/>
      <c r="LIL223" s="20"/>
      <c r="LIM223" s="18"/>
      <c r="LIN223" s="19"/>
      <c r="LIO223" s="28"/>
      <c r="LIP223" s="32"/>
      <c r="LIQ223" s="20"/>
      <c r="LIR223" s="18"/>
      <c r="LIS223" s="19"/>
      <c r="LIT223" s="28"/>
      <c r="LIU223" s="32"/>
      <c r="LIV223" s="20"/>
      <c r="LIW223" s="18"/>
      <c r="LIX223" s="19"/>
      <c r="LIY223" s="28"/>
      <c r="LIZ223" s="32"/>
      <c r="LJA223" s="20"/>
      <c r="LJB223" s="18"/>
      <c r="LJC223" s="19"/>
      <c r="LJD223" s="28"/>
      <c r="LJE223" s="32"/>
      <c r="LJF223" s="20"/>
      <c r="LJG223" s="18"/>
      <c r="LJH223" s="19"/>
      <c r="LJI223" s="28"/>
      <c r="LJJ223" s="32"/>
      <c r="LJK223" s="20"/>
      <c r="LJL223" s="18"/>
      <c r="LJM223" s="19"/>
      <c r="LJN223" s="28"/>
      <c r="LJO223" s="32"/>
      <c r="LJP223" s="20"/>
      <c r="LJQ223" s="18"/>
      <c r="LJR223" s="19"/>
      <c r="LJS223" s="28"/>
      <c r="LJT223" s="32"/>
      <c r="LJU223" s="20"/>
      <c r="LJV223" s="18"/>
      <c r="LJW223" s="19"/>
      <c r="LJX223" s="28"/>
      <c r="LJY223" s="32"/>
      <c r="LJZ223" s="20"/>
      <c r="LKA223" s="18"/>
      <c r="LKB223" s="19"/>
      <c r="LKC223" s="28"/>
      <c r="LKD223" s="32"/>
      <c r="LKE223" s="20"/>
      <c r="LKF223" s="18"/>
      <c r="LKG223" s="19"/>
      <c r="LKH223" s="28"/>
      <c r="LKI223" s="32"/>
      <c r="LKJ223" s="20"/>
      <c r="LKK223" s="18"/>
      <c r="LKL223" s="19"/>
      <c r="LKM223" s="28"/>
      <c r="LKN223" s="32"/>
      <c r="LKO223" s="20"/>
      <c r="LKP223" s="18"/>
      <c r="LKQ223" s="19"/>
      <c r="LKR223" s="28"/>
      <c r="LKS223" s="32"/>
      <c r="LKT223" s="20"/>
      <c r="LKU223" s="18"/>
      <c r="LKV223" s="19"/>
      <c r="LKW223" s="28"/>
      <c r="LKX223" s="32"/>
      <c r="LKY223" s="20"/>
      <c r="LKZ223" s="18"/>
      <c r="LLA223" s="19"/>
      <c r="LLB223" s="28"/>
      <c r="LLC223" s="32"/>
      <c r="LLD223" s="20"/>
      <c r="LLE223" s="18"/>
      <c r="LLF223" s="19"/>
      <c r="LLG223" s="28"/>
      <c r="LLH223" s="32"/>
      <c r="LLI223" s="20"/>
      <c r="LLJ223" s="18"/>
      <c r="LLK223" s="19"/>
      <c r="LLL223" s="28"/>
      <c r="LLM223" s="32"/>
      <c r="LLN223" s="20"/>
      <c r="LLO223" s="18"/>
      <c r="LLP223" s="19"/>
      <c r="LLQ223" s="28"/>
      <c r="LLR223" s="32"/>
      <c r="LLS223" s="20"/>
      <c r="LLT223" s="18"/>
      <c r="LLU223" s="19"/>
      <c r="LLV223" s="28"/>
      <c r="LLW223" s="32"/>
      <c r="LLX223" s="20"/>
      <c r="LLY223" s="18"/>
      <c r="LLZ223" s="19"/>
      <c r="LMA223" s="28"/>
      <c r="LMB223" s="32"/>
      <c r="LMC223" s="20"/>
      <c r="LMD223" s="18"/>
      <c r="LME223" s="19"/>
      <c r="LMF223" s="28"/>
      <c r="LMG223" s="32"/>
      <c r="LMH223" s="20"/>
      <c r="LMI223" s="18"/>
      <c r="LMJ223" s="19"/>
      <c r="LMK223" s="28"/>
      <c r="LML223" s="32"/>
      <c r="LMM223" s="20"/>
      <c r="LMN223" s="18"/>
      <c r="LMO223" s="19"/>
      <c r="LMP223" s="28"/>
      <c r="LMQ223" s="32"/>
      <c r="LMR223" s="20"/>
      <c r="LMS223" s="18"/>
      <c r="LMT223" s="19"/>
      <c r="LMU223" s="28"/>
      <c r="LMV223" s="32"/>
      <c r="LMW223" s="20"/>
      <c r="LMX223" s="18"/>
      <c r="LMY223" s="19"/>
      <c r="LMZ223" s="28"/>
      <c r="LNA223" s="32"/>
      <c r="LNB223" s="20"/>
      <c r="LNC223" s="18"/>
      <c r="LND223" s="19"/>
      <c r="LNE223" s="28"/>
      <c r="LNF223" s="32"/>
      <c r="LNG223" s="20"/>
      <c r="LNH223" s="18"/>
      <c r="LNI223" s="19"/>
      <c r="LNJ223" s="28"/>
      <c r="LNK223" s="32"/>
      <c r="LNL223" s="20"/>
      <c r="LNM223" s="18"/>
      <c r="LNN223" s="19"/>
      <c r="LNO223" s="28"/>
      <c r="LNP223" s="32"/>
      <c r="LNQ223" s="20"/>
      <c r="LNR223" s="18"/>
      <c r="LNS223" s="19"/>
      <c r="LNT223" s="28"/>
      <c r="LNU223" s="32"/>
      <c r="LNV223" s="20"/>
      <c r="LNW223" s="18"/>
      <c r="LNX223" s="19"/>
      <c r="LNY223" s="28"/>
      <c r="LNZ223" s="32"/>
      <c r="LOA223" s="20"/>
      <c r="LOB223" s="18"/>
      <c r="LOC223" s="19"/>
      <c r="LOD223" s="28"/>
      <c r="LOE223" s="32"/>
      <c r="LOF223" s="20"/>
      <c r="LOG223" s="18"/>
      <c r="LOH223" s="19"/>
      <c r="LOI223" s="28"/>
      <c r="LOJ223" s="32"/>
      <c r="LOK223" s="20"/>
      <c r="LOL223" s="18"/>
      <c r="LOM223" s="19"/>
      <c r="LON223" s="28"/>
      <c r="LOO223" s="32"/>
      <c r="LOP223" s="20"/>
      <c r="LOQ223" s="18"/>
      <c r="LOR223" s="19"/>
      <c r="LOS223" s="28"/>
      <c r="LOT223" s="32"/>
      <c r="LOU223" s="20"/>
      <c r="LOV223" s="18"/>
      <c r="LOW223" s="19"/>
      <c r="LOX223" s="28"/>
      <c r="LOY223" s="32"/>
      <c r="LOZ223" s="20"/>
      <c r="LPA223" s="18"/>
      <c r="LPB223" s="19"/>
      <c r="LPC223" s="28"/>
      <c r="LPD223" s="32"/>
      <c r="LPE223" s="20"/>
      <c r="LPF223" s="18"/>
      <c r="LPG223" s="19"/>
      <c r="LPH223" s="28"/>
      <c r="LPI223" s="32"/>
      <c r="LPJ223" s="20"/>
      <c r="LPK223" s="18"/>
      <c r="LPL223" s="19"/>
      <c r="LPM223" s="28"/>
      <c r="LPN223" s="32"/>
      <c r="LPO223" s="20"/>
      <c r="LPP223" s="18"/>
      <c r="LPQ223" s="19"/>
      <c r="LPR223" s="28"/>
      <c r="LPS223" s="32"/>
      <c r="LPT223" s="20"/>
      <c r="LPU223" s="18"/>
      <c r="LPV223" s="19"/>
      <c r="LPW223" s="28"/>
      <c r="LPX223" s="32"/>
      <c r="LPY223" s="20"/>
      <c r="LPZ223" s="18"/>
      <c r="LQA223" s="19"/>
      <c r="LQB223" s="28"/>
      <c r="LQC223" s="32"/>
      <c r="LQD223" s="20"/>
      <c r="LQE223" s="18"/>
      <c r="LQF223" s="19"/>
      <c r="LQG223" s="28"/>
      <c r="LQH223" s="32"/>
      <c r="LQI223" s="20"/>
      <c r="LQJ223" s="18"/>
      <c r="LQK223" s="19"/>
      <c r="LQL223" s="28"/>
      <c r="LQM223" s="32"/>
      <c r="LQN223" s="20"/>
      <c r="LQO223" s="18"/>
      <c r="LQP223" s="19"/>
      <c r="LQQ223" s="28"/>
      <c r="LQR223" s="32"/>
      <c r="LQS223" s="20"/>
      <c r="LQT223" s="18"/>
      <c r="LQU223" s="19"/>
      <c r="LQV223" s="28"/>
      <c r="LQW223" s="32"/>
      <c r="LQX223" s="20"/>
      <c r="LQY223" s="18"/>
      <c r="LQZ223" s="19"/>
      <c r="LRA223" s="28"/>
      <c r="LRB223" s="32"/>
      <c r="LRC223" s="20"/>
      <c r="LRD223" s="18"/>
      <c r="LRE223" s="19"/>
      <c r="LRF223" s="28"/>
      <c r="LRG223" s="32"/>
      <c r="LRH223" s="20"/>
      <c r="LRI223" s="18"/>
      <c r="LRJ223" s="19"/>
      <c r="LRK223" s="28"/>
      <c r="LRL223" s="32"/>
      <c r="LRM223" s="20"/>
      <c r="LRN223" s="18"/>
      <c r="LRO223" s="19"/>
      <c r="LRP223" s="28"/>
      <c r="LRQ223" s="32"/>
      <c r="LRR223" s="20"/>
      <c r="LRS223" s="18"/>
      <c r="LRT223" s="19"/>
      <c r="LRU223" s="28"/>
      <c r="LRV223" s="32"/>
      <c r="LRW223" s="20"/>
      <c r="LRX223" s="18"/>
      <c r="LRY223" s="19"/>
      <c r="LRZ223" s="28"/>
      <c r="LSA223" s="32"/>
      <c r="LSB223" s="20"/>
      <c r="LSC223" s="18"/>
      <c r="LSD223" s="19"/>
      <c r="LSE223" s="28"/>
      <c r="LSF223" s="32"/>
      <c r="LSG223" s="20"/>
      <c r="LSH223" s="18"/>
      <c r="LSI223" s="19"/>
      <c r="LSJ223" s="28"/>
      <c r="LSK223" s="32"/>
      <c r="LSL223" s="20"/>
      <c r="LSM223" s="18"/>
      <c r="LSN223" s="19"/>
      <c r="LSO223" s="28"/>
      <c r="LSP223" s="32"/>
      <c r="LSQ223" s="20"/>
      <c r="LSR223" s="18"/>
      <c r="LSS223" s="19"/>
      <c r="LST223" s="28"/>
      <c r="LSU223" s="32"/>
      <c r="LSV223" s="20"/>
      <c r="LSW223" s="18"/>
      <c r="LSX223" s="19"/>
      <c r="LSY223" s="28"/>
      <c r="LSZ223" s="32"/>
      <c r="LTA223" s="20"/>
      <c r="LTB223" s="18"/>
      <c r="LTC223" s="19"/>
      <c r="LTD223" s="28"/>
      <c r="LTE223" s="32"/>
      <c r="LTF223" s="20"/>
      <c r="LTG223" s="18"/>
      <c r="LTH223" s="19"/>
      <c r="LTI223" s="28"/>
      <c r="LTJ223" s="32"/>
      <c r="LTK223" s="20"/>
      <c r="LTL223" s="18"/>
      <c r="LTM223" s="19"/>
      <c r="LTN223" s="28"/>
      <c r="LTO223" s="32"/>
      <c r="LTP223" s="20"/>
      <c r="LTQ223" s="18"/>
      <c r="LTR223" s="19"/>
      <c r="LTS223" s="28"/>
      <c r="LTT223" s="32"/>
      <c r="LTU223" s="20"/>
      <c r="LTV223" s="18"/>
      <c r="LTW223" s="19"/>
      <c r="LTX223" s="28"/>
      <c r="LTY223" s="32"/>
      <c r="LTZ223" s="20"/>
      <c r="LUA223" s="18"/>
      <c r="LUB223" s="19"/>
      <c r="LUC223" s="28"/>
      <c r="LUD223" s="32"/>
      <c r="LUE223" s="20"/>
      <c r="LUF223" s="18"/>
      <c r="LUG223" s="19"/>
      <c r="LUH223" s="28"/>
      <c r="LUI223" s="32"/>
      <c r="LUJ223" s="20"/>
      <c r="LUK223" s="18"/>
      <c r="LUL223" s="19"/>
      <c r="LUM223" s="28"/>
      <c r="LUN223" s="32"/>
      <c r="LUO223" s="20"/>
      <c r="LUP223" s="18"/>
      <c r="LUQ223" s="19"/>
      <c r="LUR223" s="28"/>
      <c r="LUS223" s="32"/>
      <c r="LUT223" s="20"/>
      <c r="LUU223" s="18"/>
      <c r="LUV223" s="19"/>
      <c r="LUW223" s="28"/>
      <c r="LUX223" s="32"/>
      <c r="LUY223" s="20"/>
      <c r="LUZ223" s="18"/>
      <c r="LVA223" s="19"/>
      <c r="LVB223" s="28"/>
      <c r="LVC223" s="32"/>
      <c r="LVD223" s="20"/>
      <c r="LVE223" s="18"/>
      <c r="LVF223" s="19"/>
      <c r="LVG223" s="28"/>
      <c r="LVH223" s="32"/>
      <c r="LVI223" s="20"/>
      <c r="LVJ223" s="18"/>
      <c r="LVK223" s="19"/>
      <c r="LVL223" s="28"/>
      <c r="LVM223" s="32"/>
      <c r="LVN223" s="20"/>
      <c r="LVO223" s="18"/>
      <c r="LVP223" s="19"/>
      <c r="LVQ223" s="28"/>
      <c r="LVR223" s="32"/>
      <c r="LVS223" s="20"/>
      <c r="LVT223" s="18"/>
      <c r="LVU223" s="19"/>
      <c r="LVV223" s="28"/>
      <c r="LVW223" s="32"/>
      <c r="LVX223" s="20"/>
      <c r="LVY223" s="18"/>
      <c r="LVZ223" s="19"/>
      <c r="LWA223" s="28"/>
      <c r="LWB223" s="32"/>
      <c r="LWC223" s="20"/>
      <c r="LWD223" s="18"/>
      <c r="LWE223" s="19"/>
      <c r="LWF223" s="28"/>
      <c r="LWG223" s="32"/>
      <c r="LWH223" s="20"/>
      <c r="LWI223" s="18"/>
      <c r="LWJ223" s="19"/>
      <c r="LWK223" s="28"/>
      <c r="LWL223" s="32"/>
      <c r="LWM223" s="20"/>
      <c r="LWN223" s="18"/>
      <c r="LWO223" s="19"/>
      <c r="LWP223" s="28"/>
      <c r="LWQ223" s="32"/>
      <c r="LWR223" s="20"/>
      <c r="LWS223" s="18"/>
      <c r="LWT223" s="19"/>
      <c r="LWU223" s="28"/>
      <c r="LWV223" s="32"/>
      <c r="LWW223" s="20"/>
      <c r="LWX223" s="18"/>
      <c r="LWY223" s="19"/>
      <c r="LWZ223" s="28"/>
      <c r="LXA223" s="32"/>
      <c r="LXB223" s="20"/>
      <c r="LXC223" s="18"/>
      <c r="LXD223" s="19"/>
      <c r="LXE223" s="28"/>
      <c r="LXF223" s="32"/>
      <c r="LXG223" s="20"/>
      <c r="LXH223" s="18"/>
      <c r="LXI223" s="19"/>
      <c r="LXJ223" s="28"/>
      <c r="LXK223" s="32"/>
      <c r="LXL223" s="20"/>
      <c r="LXM223" s="18"/>
      <c r="LXN223" s="19"/>
      <c r="LXO223" s="28"/>
      <c r="LXP223" s="32"/>
      <c r="LXQ223" s="20"/>
      <c r="LXR223" s="18"/>
      <c r="LXS223" s="19"/>
      <c r="LXT223" s="28"/>
      <c r="LXU223" s="32"/>
      <c r="LXV223" s="20"/>
      <c r="LXW223" s="18"/>
      <c r="LXX223" s="19"/>
      <c r="LXY223" s="28"/>
      <c r="LXZ223" s="32"/>
      <c r="LYA223" s="20"/>
      <c r="LYB223" s="18"/>
      <c r="LYC223" s="19"/>
      <c r="LYD223" s="28"/>
      <c r="LYE223" s="32"/>
      <c r="LYF223" s="20"/>
      <c r="LYG223" s="18"/>
      <c r="LYH223" s="19"/>
      <c r="LYI223" s="28"/>
      <c r="LYJ223" s="32"/>
      <c r="LYK223" s="20"/>
      <c r="LYL223" s="18"/>
      <c r="LYM223" s="19"/>
      <c r="LYN223" s="28"/>
      <c r="LYO223" s="32"/>
      <c r="LYP223" s="20"/>
      <c r="LYQ223" s="18"/>
      <c r="LYR223" s="19"/>
      <c r="LYS223" s="28"/>
      <c r="LYT223" s="32"/>
      <c r="LYU223" s="20"/>
      <c r="LYV223" s="18"/>
      <c r="LYW223" s="19"/>
      <c r="LYX223" s="28"/>
      <c r="LYY223" s="32"/>
      <c r="LYZ223" s="20"/>
      <c r="LZA223" s="18"/>
      <c r="LZB223" s="19"/>
      <c r="LZC223" s="28"/>
      <c r="LZD223" s="32"/>
      <c r="LZE223" s="20"/>
      <c r="LZF223" s="18"/>
      <c r="LZG223" s="19"/>
      <c r="LZH223" s="28"/>
      <c r="LZI223" s="32"/>
      <c r="LZJ223" s="20"/>
      <c r="LZK223" s="18"/>
      <c r="LZL223" s="19"/>
      <c r="LZM223" s="28"/>
      <c r="LZN223" s="32"/>
      <c r="LZO223" s="20"/>
      <c r="LZP223" s="18"/>
      <c r="LZQ223" s="19"/>
      <c r="LZR223" s="28"/>
      <c r="LZS223" s="32"/>
      <c r="LZT223" s="20"/>
      <c r="LZU223" s="18"/>
      <c r="LZV223" s="19"/>
      <c r="LZW223" s="28"/>
      <c r="LZX223" s="32"/>
      <c r="LZY223" s="20"/>
      <c r="LZZ223" s="18"/>
      <c r="MAA223" s="19"/>
      <c r="MAB223" s="28"/>
      <c r="MAC223" s="32"/>
      <c r="MAD223" s="20"/>
      <c r="MAE223" s="18"/>
      <c r="MAF223" s="19"/>
      <c r="MAG223" s="28"/>
      <c r="MAH223" s="32"/>
      <c r="MAI223" s="20"/>
      <c r="MAJ223" s="18"/>
      <c r="MAK223" s="19"/>
      <c r="MAL223" s="28"/>
      <c r="MAM223" s="32"/>
      <c r="MAN223" s="20"/>
      <c r="MAO223" s="18"/>
      <c r="MAP223" s="19"/>
      <c r="MAQ223" s="28"/>
      <c r="MAR223" s="32"/>
      <c r="MAS223" s="20"/>
      <c r="MAT223" s="18"/>
      <c r="MAU223" s="19"/>
      <c r="MAV223" s="28"/>
      <c r="MAW223" s="32"/>
      <c r="MAX223" s="20"/>
      <c r="MAY223" s="18"/>
      <c r="MAZ223" s="19"/>
      <c r="MBA223" s="28"/>
      <c r="MBB223" s="32"/>
      <c r="MBC223" s="20"/>
      <c r="MBD223" s="18"/>
      <c r="MBE223" s="19"/>
      <c r="MBF223" s="28"/>
      <c r="MBG223" s="32"/>
      <c r="MBH223" s="20"/>
      <c r="MBI223" s="18"/>
      <c r="MBJ223" s="19"/>
      <c r="MBK223" s="28"/>
      <c r="MBL223" s="32"/>
      <c r="MBM223" s="20"/>
      <c r="MBN223" s="18"/>
      <c r="MBO223" s="19"/>
      <c r="MBP223" s="28"/>
      <c r="MBQ223" s="32"/>
      <c r="MBR223" s="20"/>
      <c r="MBS223" s="18"/>
      <c r="MBT223" s="19"/>
      <c r="MBU223" s="28"/>
      <c r="MBV223" s="32"/>
      <c r="MBW223" s="20"/>
      <c r="MBX223" s="18"/>
      <c r="MBY223" s="19"/>
      <c r="MBZ223" s="28"/>
      <c r="MCA223" s="32"/>
      <c r="MCB223" s="20"/>
      <c r="MCC223" s="18"/>
      <c r="MCD223" s="19"/>
      <c r="MCE223" s="28"/>
      <c r="MCF223" s="32"/>
      <c r="MCG223" s="20"/>
      <c r="MCH223" s="18"/>
      <c r="MCI223" s="19"/>
      <c r="MCJ223" s="28"/>
      <c r="MCK223" s="32"/>
      <c r="MCL223" s="20"/>
      <c r="MCM223" s="18"/>
      <c r="MCN223" s="19"/>
      <c r="MCO223" s="28"/>
      <c r="MCP223" s="32"/>
      <c r="MCQ223" s="20"/>
      <c r="MCR223" s="18"/>
      <c r="MCS223" s="19"/>
      <c r="MCT223" s="28"/>
      <c r="MCU223" s="32"/>
      <c r="MCV223" s="20"/>
      <c r="MCW223" s="18"/>
      <c r="MCX223" s="19"/>
      <c r="MCY223" s="28"/>
      <c r="MCZ223" s="32"/>
      <c r="MDA223" s="20"/>
      <c r="MDB223" s="18"/>
      <c r="MDC223" s="19"/>
      <c r="MDD223" s="28"/>
      <c r="MDE223" s="32"/>
      <c r="MDF223" s="20"/>
      <c r="MDG223" s="18"/>
      <c r="MDH223" s="19"/>
      <c r="MDI223" s="28"/>
      <c r="MDJ223" s="32"/>
      <c r="MDK223" s="20"/>
      <c r="MDL223" s="18"/>
      <c r="MDM223" s="19"/>
      <c r="MDN223" s="28"/>
      <c r="MDO223" s="32"/>
      <c r="MDP223" s="20"/>
      <c r="MDQ223" s="18"/>
      <c r="MDR223" s="19"/>
      <c r="MDS223" s="28"/>
      <c r="MDT223" s="32"/>
      <c r="MDU223" s="20"/>
      <c r="MDV223" s="18"/>
      <c r="MDW223" s="19"/>
      <c r="MDX223" s="28"/>
      <c r="MDY223" s="32"/>
      <c r="MDZ223" s="20"/>
      <c r="MEA223" s="18"/>
      <c r="MEB223" s="19"/>
      <c r="MEC223" s="28"/>
      <c r="MED223" s="32"/>
      <c r="MEE223" s="20"/>
      <c r="MEF223" s="18"/>
      <c r="MEG223" s="19"/>
      <c r="MEH223" s="28"/>
      <c r="MEI223" s="32"/>
      <c r="MEJ223" s="20"/>
      <c r="MEK223" s="18"/>
      <c r="MEL223" s="19"/>
      <c r="MEM223" s="28"/>
      <c r="MEN223" s="32"/>
      <c r="MEO223" s="20"/>
      <c r="MEP223" s="18"/>
      <c r="MEQ223" s="19"/>
      <c r="MER223" s="28"/>
      <c r="MES223" s="32"/>
      <c r="MET223" s="20"/>
      <c r="MEU223" s="18"/>
      <c r="MEV223" s="19"/>
      <c r="MEW223" s="28"/>
      <c r="MEX223" s="32"/>
      <c r="MEY223" s="20"/>
      <c r="MEZ223" s="18"/>
      <c r="MFA223" s="19"/>
      <c r="MFB223" s="28"/>
      <c r="MFC223" s="32"/>
      <c r="MFD223" s="20"/>
      <c r="MFE223" s="18"/>
      <c r="MFF223" s="19"/>
      <c r="MFG223" s="28"/>
      <c r="MFH223" s="32"/>
      <c r="MFI223" s="20"/>
      <c r="MFJ223" s="18"/>
      <c r="MFK223" s="19"/>
      <c r="MFL223" s="28"/>
      <c r="MFM223" s="32"/>
      <c r="MFN223" s="20"/>
      <c r="MFO223" s="18"/>
      <c r="MFP223" s="19"/>
      <c r="MFQ223" s="28"/>
      <c r="MFR223" s="32"/>
      <c r="MFS223" s="20"/>
      <c r="MFT223" s="18"/>
      <c r="MFU223" s="19"/>
      <c r="MFV223" s="28"/>
      <c r="MFW223" s="32"/>
      <c r="MFX223" s="20"/>
      <c r="MFY223" s="18"/>
      <c r="MFZ223" s="19"/>
      <c r="MGA223" s="28"/>
      <c r="MGB223" s="32"/>
      <c r="MGC223" s="20"/>
      <c r="MGD223" s="18"/>
      <c r="MGE223" s="19"/>
      <c r="MGF223" s="28"/>
      <c r="MGG223" s="32"/>
      <c r="MGH223" s="20"/>
      <c r="MGI223" s="18"/>
      <c r="MGJ223" s="19"/>
      <c r="MGK223" s="28"/>
      <c r="MGL223" s="32"/>
      <c r="MGM223" s="20"/>
      <c r="MGN223" s="18"/>
      <c r="MGO223" s="19"/>
      <c r="MGP223" s="28"/>
      <c r="MGQ223" s="32"/>
      <c r="MGR223" s="20"/>
      <c r="MGS223" s="18"/>
      <c r="MGT223" s="19"/>
      <c r="MGU223" s="28"/>
      <c r="MGV223" s="32"/>
      <c r="MGW223" s="20"/>
      <c r="MGX223" s="18"/>
      <c r="MGY223" s="19"/>
      <c r="MGZ223" s="28"/>
      <c r="MHA223" s="32"/>
      <c r="MHB223" s="20"/>
      <c r="MHC223" s="18"/>
      <c r="MHD223" s="19"/>
      <c r="MHE223" s="28"/>
      <c r="MHF223" s="32"/>
      <c r="MHG223" s="20"/>
      <c r="MHH223" s="18"/>
      <c r="MHI223" s="19"/>
      <c r="MHJ223" s="28"/>
      <c r="MHK223" s="32"/>
      <c r="MHL223" s="20"/>
      <c r="MHM223" s="18"/>
      <c r="MHN223" s="19"/>
      <c r="MHO223" s="28"/>
      <c r="MHP223" s="32"/>
      <c r="MHQ223" s="20"/>
      <c r="MHR223" s="18"/>
      <c r="MHS223" s="19"/>
      <c r="MHT223" s="28"/>
      <c r="MHU223" s="32"/>
      <c r="MHV223" s="20"/>
      <c r="MHW223" s="18"/>
      <c r="MHX223" s="19"/>
      <c r="MHY223" s="28"/>
      <c r="MHZ223" s="32"/>
      <c r="MIA223" s="20"/>
      <c r="MIB223" s="18"/>
      <c r="MIC223" s="19"/>
      <c r="MID223" s="28"/>
      <c r="MIE223" s="32"/>
      <c r="MIF223" s="20"/>
      <c r="MIG223" s="18"/>
      <c r="MIH223" s="19"/>
      <c r="MII223" s="28"/>
      <c r="MIJ223" s="32"/>
      <c r="MIK223" s="20"/>
      <c r="MIL223" s="18"/>
      <c r="MIM223" s="19"/>
      <c r="MIN223" s="28"/>
      <c r="MIO223" s="32"/>
      <c r="MIP223" s="20"/>
      <c r="MIQ223" s="18"/>
      <c r="MIR223" s="19"/>
      <c r="MIS223" s="28"/>
      <c r="MIT223" s="32"/>
      <c r="MIU223" s="20"/>
      <c r="MIV223" s="18"/>
      <c r="MIW223" s="19"/>
      <c r="MIX223" s="28"/>
      <c r="MIY223" s="32"/>
      <c r="MIZ223" s="20"/>
      <c r="MJA223" s="18"/>
      <c r="MJB223" s="19"/>
      <c r="MJC223" s="28"/>
      <c r="MJD223" s="32"/>
      <c r="MJE223" s="20"/>
      <c r="MJF223" s="18"/>
      <c r="MJG223" s="19"/>
      <c r="MJH223" s="28"/>
      <c r="MJI223" s="32"/>
      <c r="MJJ223" s="20"/>
      <c r="MJK223" s="18"/>
      <c r="MJL223" s="19"/>
      <c r="MJM223" s="28"/>
      <c r="MJN223" s="32"/>
      <c r="MJO223" s="20"/>
      <c r="MJP223" s="18"/>
      <c r="MJQ223" s="19"/>
      <c r="MJR223" s="28"/>
      <c r="MJS223" s="32"/>
      <c r="MJT223" s="20"/>
      <c r="MJU223" s="18"/>
      <c r="MJV223" s="19"/>
      <c r="MJW223" s="28"/>
      <c r="MJX223" s="32"/>
      <c r="MJY223" s="20"/>
      <c r="MJZ223" s="18"/>
      <c r="MKA223" s="19"/>
      <c r="MKB223" s="28"/>
      <c r="MKC223" s="32"/>
      <c r="MKD223" s="20"/>
      <c r="MKE223" s="18"/>
      <c r="MKF223" s="19"/>
      <c r="MKG223" s="28"/>
      <c r="MKH223" s="32"/>
      <c r="MKI223" s="20"/>
      <c r="MKJ223" s="18"/>
      <c r="MKK223" s="19"/>
      <c r="MKL223" s="28"/>
      <c r="MKM223" s="32"/>
      <c r="MKN223" s="20"/>
      <c r="MKO223" s="18"/>
      <c r="MKP223" s="19"/>
      <c r="MKQ223" s="28"/>
      <c r="MKR223" s="32"/>
      <c r="MKS223" s="20"/>
      <c r="MKT223" s="18"/>
      <c r="MKU223" s="19"/>
      <c r="MKV223" s="28"/>
      <c r="MKW223" s="32"/>
      <c r="MKX223" s="20"/>
      <c r="MKY223" s="18"/>
      <c r="MKZ223" s="19"/>
      <c r="MLA223" s="28"/>
      <c r="MLB223" s="32"/>
      <c r="MLC223" s="20"/>
      <c r="MLD223" s="18"/>
      <c r="MLE223" s="19"/>
      <c r="MLF223" s="28"/>
      <c r="MLG223" s="32"/>
      <c r="MLH223" s="20"/>
      <c r="MLI223" s="18"/>
      <c r="MLJ223" s="19"/>
      <c r="MLK223" s="28"/>
      <c r="MLL223" s="32"/>
      <c r="MLM223" s="20"/>
      <c r="MLN223" s="18"/>
      <c r="MLO223" s="19"/>
      <c r="MLP223" s="28"/>
      <c r="MLQ223" s="32"/>
      <c r="MLR223" s="20"/>
      <c r="MLS223" s="18"/>
      <c r="MLT223" s="19"/>
      <c r="MLU223" s="28"/>
      <c r="MLV223" s="32"/>
      <c r="MLW223" s="20"/>
      <c r="MLX223" s="18"/>
      <c r="MLY223" s="19"/>
      <c r="MLZ223" s="28"/>
      <c r="MMA223" s="32"/>
      <c r="MMB223" s="20"/>
      <c r="MMC223" s="18"/>
      <c r="MMD223" s="19"/>
      <c r="MME223" s="28"/>
      <c r="MMF223" s="32"/>
      <c r="MMG223" s="20"/>
      <c r="MMH223" s="18"/>
      <c r="MMI223" s="19"/>
      <c r="MMJ223" s="28"/>
      <c r="MMK223" s="32"/>
      <c r="MML223" s="20"/>
      <c r="MMM223" s="18"/>
      <c r="MMN223" s="19"/>
      <c r="MMO223" s="28"/>
      <c r="MMP223" s="32"/>
      <c r="MMQ223" s="20"/>
      <c r="MMR223" s="18"/>
      <c r="MMS223" s="19"/>
      <c r="MMT223" s="28"/>
      <c r="MMU223" s="32"/>
      <c r="MMV223" s="20"/>
      <c r="MMW223" s="18"/>
      <c r="MMX223" s="19"/>
      <c r="MMY223" s="28"/>
      <c r="MMZ223" s="32"/>
      <c r="MNA223" s="20"/>
      <c r="MNB223" s="18"/>
      <c r="MNC223" s="19"/>
      <c r="MND223" s="28"/>
      <c r="MNE223" s="32"/>
      <c r="MNF223" s="20"/>
      <c r="MNG223" s="18"/>
      <c r="MNH223" s="19"/>
      <c r="MNI223" s="28"/>
      <c r="MNJ223" s="32"/>
      <c r="MNK223" s="20"/>
      <c r="MNL223" s="18"/>
      <c r="MNM223" s="19"/>
      <c r="MNN223" s="28"/>
      <c r="MNO223" s="32"/>
      <c r="MNP223" s="20"/>
      <c r="MNQ223" s="18"/>
      <c r="MNR223" s="19"/>
      <c r="MNS223" s="28"/>
      <c r="MNT223" s="32"/>
      <c r="MNU223" s="20"/>
      <c r="MNV223" s="18"/>
      <c r="MNW223" s="19"/>
      <c r="MNX223" s="28"/>
      <c r="MNY223" s="32"/>
      <c r="MNZ223" s="20"/>
      <c r="MOA223" s="18"/>
      <c r="MOB223" s="19"/>
      <c r="MOC223" s="28"/>
      <c r="MOD223" s="32"/>
      <c r="MOE223" s="20"/>
      <c r="MOF223" s="18"/>
      <c r="MOG223" s="19"/>
      <c r="MOH223" s="28"/>
      <c r="MOI223" s="32"/>
      <c r="MOJ223" s="20"/>
      <c r="MOK223" s="18"/>
      <c r="MOL223" s="19"/>
      <c r="MOM223" s="28"/>
      <c r="MON223" s="32"/>
      <c r="MOO223" s="20"/>
      <c r="MOP223" s="18"/>
      <c r="MOQ223" s="19"/>
      <c r="MOR223" s="28"/>
      <c r="MOS223" s="32"/>
      <c r="MOT223" s="20"/>
      <c r="MOU223" s="18"/>
      <c r="MOV223" s="19"/>
      <c r="MOW223" s="28"/>
      <c r="MOX223" s="32"/>
      <c r="MOY223" s="20"/>
      <c r="MOZ223" s="18"/>
      <c r="MPA223" s="19"/>
      <c r="MPB223" s="28"/>
      <c r="MPC223" s="32"/>
      <c r="MPD223" s="20"/>
      <c r="MPE223" s="18"/>
      <c r="MPF223" s="19"/>
      <c r="MPG223" s="28"/>
      <c r="MPH223" s="32"/>
      <c r="MPI223" s="20"/>
      <c r="MPJ223" s="18"/>
      <c r="MPK223" s="19"/>
      <c r="MPL223" s="28"/>
      <c r="MPM223" s="32"/>
      <c r="MPN223" s="20"/>
      <c r="MPO223" s="18"/>
      <c r="MPP223" s="19"/>
      <c r="MPQ223" s="28"/>
      <c r="MPR223" s="32"/>
      <c r="MPS223" s="20"/>
      <c r="MPT223" s="18"/>
      <c r="MPU223" s="19"/>
      <c r="MPV223" s="28"/>
      <c r="MPW223" s="32"/>
      <c r="MPX223" s="20"/>
      <c r="MPY223" s="18"/>
      <c r="MPZ223" s="19"/>
      <c r="MQA223" s="28"/>
      <c r="MQB223" s="32"/>
      <c r="MQC223" s="20"/>
      <c r="MQD223" s="18"/>
      <c r="MQE223" s="19"/>
      <c r="MQF223" s="28"/>
      <c r="MQG223" s="32"/>
      <c r="MQH223" s="20"/>
      <c r="MQI223" s="18"/>
      <c r="MQJ223" s="19"/>
      <c r="MQK223" s="28"/>
      <c r="MQL223" s="32"/>
      <c r="MQM223" s="20"/>
      <c r="MQN223" s="18"/>
      <c r="MQO223" s="19"/>
      <c r="MQP223" s="28"/>
      <c r="MQQ223" s="32"/>
      <c r="MQR223" s="20"/>
      <c r="MQS223" s="18"/>
      <c r="MQT223" s="19"/>
      <c r="MQU223" s="28"/>
      <c r="MQV223" s="32"/>
      <c r="MQW223" s="20"/>
      <c r="MQX223" s="18"/>
      <c r="MQY223" s="19"/>
      <c r="MQZ223" s="28"/>
      <c r="MRA223" s="32"/>
      <c r="MRB223" s="20"/>
      <c r="MRC223" s="18"/>
      <c r="MRD223" s="19"/>
      <c r="MRE223" s="28"/>
      <c r="MRF223" s="32"/>
      <c r="MRG223" s="20"/>
      <c r="MRH223" s="18"/>
      <c r="MRI223" s="19"/>
      <c r="MRJ223" s="28"/>
      <c r="MRK223" s="32"/>
      <c r="MRL223" s="20"/>
      <c r="MRM223" s="18"/>
      <c r="MRN223" s="19"/>
      <c r="MRO223" s="28"/>
      <c r="MRP223" s="32"/>
      <c r="MRQ223" s="20"/>
      <c r="MRR223" s="18"/>
      <c r="MRS223" s="19"/>
      <c r="MRT223" s="28"/>
      <c r="MRU223" s="32"/>
      <c r="MRV223" s="20"/>
      <c r="MRW223" s="18"/>
      <c r="MRX223" s="19"/>
      <c r="MRY223" s="28"/>
      <c r="MRZ223" s="32"/>
      <c r="MSA223" s="20"/>
      <c r="MSB223" s="18"/>
      <c r="MSC223" s="19"/>
      <c r="MSD223" s="28"/>
      <c r="MSE223" s="32"/>
      <c r="MSF223" s="20"/>
      <c r="MSG223" s="18"/>
      <c r="MSH223" s="19"/>
      <c r="MSI223" s="28"/>
      <c r="MSJ223" s="32"/>
      <c r="MSK223" s="20"/>
      <c r="MSL223" s="18"/>
      <c r="MSM223" s="19"/>
      <c r="MSN223" s="28"/>
      <c r="MSO223" s="32"/>
      <c r="MSP223" s="20"/>
      <c r="MSQ223" s="18"/>
      <c r="MSR223" s="19"/>
      <c r="MSS223" s="28"/>
      <c r="MST223" s="32"/>
      <c r="MSU223" s="20"/>
      <c r="MSV223" s="18"/>
      <c r="MSW223" s="19"/>
      <c r="MSX223" s="28"/>
      <c r="MSY223" s="32"/>
      <c r="MSZ223" s="20"/>
      <c r="MTA223" s="18"/>
      <c r="MTB223" s="19"/>
      <c r="MTC223" s="28"/>
      <c r="MTD223" s="32"/>
      <c r="MTE223" s="20"/>
      <c r="MTF223" s="18"/>
      <c r="MTG223" s="19"/>
      <c r="MTH223" s="28"/>
      <c r="MTI223" s="32"/>
      <c r="MTJ223" s="20"/>
      <c r="MTK223" s="18"/>
      <c r="MTL223" s="19"/>
      <c r="MTM223" s="28"/>
      <c r="MTN223" s="32"/>
      <c r="MTO223" s="20"/>
      <c r="MTP223" s="18"/>
      <c r="MTQ223" s="19"/>
      <c r="MTR223" s="28"/>
      <c r="MTS223" s="32"/>
      <c r="MTT223" s="20"/>
      <c r="MTU223" s="18"/>
      <c r="MTV223" s="19"/>
      <c r="MTW223" s="28"/>
      <c r="MTX223" s="32"/>
      <c r="MTY223" s="20"/>
      <c r="MTZ223" s="18"/>
      <c r="MUA223" s="19"/>
      <c r="MUB223" s="28"/>
      <c r="MUC223" s="32"/>
      <c r="MUD223" s="20"/>
      <c r="MUE223" s="18"/>
      <c r="MUF223" s="19"/>
      <c r="MUG223" s="28"/>
      <c r="MUH223" s="32"/>
      <c r="MUI223" s="20"/>
      <c r="MUJ223" s="18"/>
      <c r="MUK223" s="19"/>
      <c r="MUL223" s="28"/>
      <c r="MUM223" s="32"/>
      <c r="MUN223" s="20"/>
      <c r="MUO223" s="18"/>
      <c r="MUP223" s="19"/>
      <c r="MUQ223" s="28"/>
      <c r="MUR223" s="32"/>
      <c r="MUS223" s="20"/>
      <c r="MUT223" s="18"/>
      <c r="MUU223" s="19"/>
      <c r="MUV223" s="28"/>
      <c r="MUW223" s="32"/>
      <c r="MUX223" s="20"/>
      <c r="MUY223" s="18"/>
      <c r="MUZ223" s="19"/>
      <c r="MVA223" s="28"/>
      <c r="MVB223" s="32"/>
      <c r="MVC223" s="20"/>
      <c r="MVD223" s="18"/>
      <c r="MVE223" s="19"/>
      <c r="MVF223" s="28"/>
      <c r="MVG223" s="32"/>
      <c r="MVH223" s="20"/>
      <c r="MVI223" s="18"/>
      <c r="MVJ223" s="19"/>
      <c r="MVK223" s="28"/>
      <c r="MVL223" s="32"/>
      <c r="MVM223" s="20"/>
      <c r="MVN223" s="18"/>
      <c r="MVO223" s="19"/>
      <c r="MVP223" s="28"/>
      <c r="MVQ223" s="32"/>
      <c r="MVR223" s="20"/>
      <c r="MVS223" s="18"/>
      <c r="MVT223" s="19"/>
      <c r="MVU223" s="28"/>
      <c r="MVV223" s="32"/>
      <c r="MVW223" s="20"/>
      <c r="MVX223" s="18"/>
      <c r="MVY223" s="19"/>
      <c r="MVZ223" s="28"/>
      <c r="MWA223" s="32"/>
      <c r="MWB223" s="20"/>
      <c r="MWC223" s="18"/>
      <c r="MWD223" s="19"/>
      <c r="MWE223" s="28"/>
      <c r="MWF223" s="32"/>
      <c r="MWG223" s="20"/>
      <c r="MWH223" s="18"/>
      <c r="MWI223" s="19"/>
      <c r="MWJ223" s="28"/>
      <c r="MWK223" s="32"/>
      <c r="MWL223" s="20"/>
      <c r="MWM223" s="18"/>
      <c r="MWN223" s="19"/>
      <c r="MWO223" s="28"/>
      <c r="MWP223" s="32"/>
      <c r="MWQ223" s="20"/>
      <c r="MWR223" s="18"/>
      <c r="MWS223" s="19"/>
      <c r="MWT223" s="28"/>
      <c r="MWU223" s="32"/>
      <c r="MWV223" s="20"/>
      <c r="MWW223" s="18"/>
      <c r="MWX223" s="19"/>
      <c r="MWY223" s="28"/>
      <c r="MWZ223" s="32"/>
      <c r="MXA223" s="20"/>
      <c r="MXB223" s="18"/>
      <c r="MXC223" s="19"/>
      <c r="MXD223" s="28"/>
      <c r="MXE223" s="32"/>
      <c r="MXF223" s="20"/>
      <c r="MXG223" s="18"/>
      <c r="MXH223" s="19"/>
      <c r="MXI223" s="28"/>
      <c r="MXJ223" s="32"/>
      <c r="MXK223" s="20"/>
      <c r="MXL223" s="18"/>
      <c r="MXM223" s="19"/>
      <c r="MXN223" s="28"/>
      <c r="MXO223" s="32"/>
      <c r="MXP223" s="20"/>
      <c r="MXQ223" s="18"/>
      <c r="MXR223" s="19"/>
      <c r="MXS223" s="28"/>
      <c r="MXT223" s="32"/>
      <c r="MXU223" s="20"/>
      <c r="MXV223" s="18"/>
      <c r="MXW223" s="19"/>
      <c r="MXX223" s="28"/>
      <c r="MXY223" s="32"/>
      <c r="MXZ223" s="20"/>
      <c r="MYA223" s="18"/>
      <c r="MYB223" s="19"/>
      <c r="MYC223" s="28"/>
      <c r="MYD223" s="32"/>
      <c r="MYE223" s="20"/>
      <c r="MYF223" s="18"/>
      <c r="MYG223" s="19"/>
      <c r="MYH223" s="28"/>
      <c r="MYI223" s="32"/>
      <c r="MYJ223" s="20"/>
      <c r="MYK223" s="18"/>
      <c r="MYL223" s="19"/>
      <c r="MYM223" s="28"/>
      <c r="MYN223" s="32"/>
      <c r="MYO223" s="20"/>
      <c r="MYP223" s="18"/>
      <c r="MYQ223" s="19"/>
      <c r="MYR223" s="28"/>
      <c r="MYS223" s="32"/>
      <c r="MYT223" s="20"/>
      <c r="MYU223" s="18"/>
      <c r="MYV223" s="19"/>
      <c r="MYW223" s="28"/>
      <c r="MYX223" s="32"/>
      <c r="MYY223" s="20"/>
      <c r="MYZ223" s="18"/>
      <c r="MZA223" s="19"/>
      <c r="MZB223" s="28"/>
      <c r="MZC223" s="32"/>
      <c r="MZD223" s="20"/>
      <c r="MZE223" s="18"/>
      <c r="MZF223" s="19"/>
      <c r="MZG223" s="28"/>
      <c r="MZH223" s="32"/>
      <c r="MZI223" s="20"/>
      <c r="MZJ223" s="18"/>
      <c r="MZK223" s="19"/>
      <c r="MZL223" s="28"/>
      <c r="MZM223" s="32"/>
      <c r="MZN223" s="20"/>
      <c r="MZO223" s="18"/>
      <c r="MZP223" s="19"/>
      <c r="MZQ223" s="28"/>
      <c r="MZR223" s="32"/>
      <c r="MZS223" s="20"/>
      <c r="MZT223" s="18"/>
      <c r="MZU223" s="19"/>
      <c r="MZV223" s="28"/>
      <c r="MZW223" s="32"/>
      <c r="MZX223" s="20"/>
      <c r="MZY223" s="18"/>
      <c r="MZZ223" s="19"/>
      <c r="NAA223" s="28"/>
      <c r="NAB223" s="32"/>
      <c r="NAC223" s="20"/>
      <c r="NAD223" s="18"/>
      <c r="NAE223" s="19"/>
      <c r="NAF223" s="28"/>
      <c r="NAG223" s="32"/>
      <c r="NAH223" s="20"/>
      <c r="NAI223" s="18"/>
      <c r="NAJ223" s="19"/>
      <c r="NAK223" s="28"/>
      <c r="NAL223" s="32"/>
      <c r="NAM223" s="20"/>
      <c r="NAN223" s="18"/>
      <c r="NAO223" s="19"/>
      <c r="NAP223" s="28"/>
      <c r="NAQ223" s="32"/>
      <c r="NAR223" s="20"/>
      <c r="NAS223" s="18"/>
      <c r="NAT223" s="19"/>
      <c r="NAU223" s="28"/>
      <c r="NAV223" s="32"/>
      <c r="NAW223" s="20"/>
      <c r="NAX223" s="18"/>
      <c r="NAY223" s="19"/>
      <c r="NAZ223" s="28"/>
      <c r="NBA223" s="32"/>
      <c r="NBB223" s="20"/>
      <c r="NBC223" s="18"/>
      <c r="NBD223" s="19"/>
      <c r="NBE223" s="28"/>
      <c r="NBF223" s="32"/>
      <c r="NBG223" s="20"/>
      <c r="NBH223" s="18"/>
      <c r="NBI223" s="19"/>
      <c r="NBJ223" s="28"/>
      <c r="NBK223" s="32"/>
      <c r="NBL223" s="20"/>
      <c r="NBM223" s="18"/>
      <c r="NBN223" s="19"/>
      <c r="NBO223" s="28"/>
      <c r="NBP223" s="32"/>
      <c r="NBQ223" s="20"/>
      <c r="NBR223" s="18"/>
      <c r="NBS223" s="19"/>
      <c r="NBT223" s="28"/>
      <c r="NBU223" s="32"/>
      <c r="NBV223" s="20"/>
      <c r="NBW223" s="18"/>
      <c r="NBX223" s="19"/>
      <c r="NBY223" s="28"/>
      <c r="NBZ223" s="32"/>
      <c r="NCA223" s="20"/>
      <c r="NCB223" s="18"/>
      <c r="NCC223" s="19"/>
      <c r="NCD223" s="28"/>
      <c r="NCE223" s="32"/>
      <c r="NCF223" s="20"/>
      <c r="NCG223" s="18"/>
      <c r="NCH223" s="19"/>
      <c r="NCI223" s="28"/>
      <c r="NCJ223" s="32"/>
      <c r="NCK223" s="20"/>
      <c r="NCL223" s="18"/>
      <c r="NCM223" s="19"/>
      <c r="NCN223" s="28"/>
      <c r="NCO223" s="32"/>
      <c r="NCP223" s="20"/>
      <c r="NCQ223" s="18"/>
      <c r="NCR223" s="19"/>
      <c r="NCS223" s="28"/>
      <c r="NCT223" s="32"/>
      <c r="NCU223" s="20"/>
      <c r="NCV223" s="18"/>
      <c r="NCW223" s="19"/>
      <c r="NCX223" s="28"/>
      <c r="NCY223" s="32"/>
      <c r="NCZ223" s="20"/>
      <c r="NDA223" s="18"/>
      <c r="NDB223" s="19"/>
      <c r="NDC223" s="28"/>
      <c r="NDD223" s="32"/>
      <c r="NDE223" s="20"/>
      <c r="NDF223" s="18"/>
      <c r="NDG223" s="19"/>
      <c r="NDH223" s="28"/>
      <c r="NDI223" s="32"/>
      <c r="NDJ223" s="20"/>
      <c r="NDK223" s="18"/>
      <c r="NDL223" s="19"/>
      <c r="NDM223" s="28"/>
      <c r="NDN223" s="32"/>
      <c r="NDO223" s="20"/>
      <c r="NDP223" s="18"/>
      <c r="NDQ223" s="19"/>
      <c r="NDR223" s="28"/>
      <c r="NDS223" s="32"/>
      <c r="NDT223" s="20"/>
      <c r="NDU223" s="18"/>
      <c r="NDV223" s="19"/>
      <c r="NDW223" s="28"/>
      <c r="NDX223" s="32"/>
      <c r="NDY223" s="20"/>
      <c r="NDZ223" s="18"/>
      <c r="NEA223" s="19"/>
      <c r="NEB223" s="28"/>
      <c r="NEC223" s="32"/>
      <c r="NED223" s="20"/>
      <c r="NEE223" s="18"/>
      <c r="NEF223" s="19"/>
      <c r="NEG223" s="28"/>
      <c r="NEH223" s="32"/>
      <c r="NEI223" s="20"/>
      <c r="NEJ223" s="18"/>
      <c r="NEK223" s="19"/>
      <c r="NEL223" s="28"/>
      <c r="NEM223" s="32"/>
      <c r="NEN223" s="20"/>
      <c r="NEO223" s="18"/>
      <c r="NEP223" s="19"/>
      <c r="NEQ223" s="28"/>
      <c r="NER223" s="32"/>
      <c r="NES223" s="20"/>
      <c r="NET223" s="18"/>
      <c r="NEU223" s="19"/>
      <c r="NEV223" s="28"/>
      <c r="NEW223" s="32"/>
      <c r="NEX223" s="20"/>
      <c r="NEY223" s="18"/>
      <c r="NEZ223" s="19"/>
      <c r="NFA223" s="28"/>
      <c r="NFB223" s="32"/>
      <c r="NFC223" s="20"/>
      <c r="NFD223" s="18"/>
      <c r="NFE223" s="19"/>
      <c r="NFF223" s="28"/>
      <c r="NFG223" s="32"/>
      <c r="NFH223" s="20"/>
      <c r="NFI223" s="18"/>
      <c r="NFJ223" s="19"/>
      <c r="NFK223" s="28"/>
      <c r="NFL223" s="32"/>
      <c r="NFM223" s="20"/>
      <c r="NFN223" s="18"/>
      <c r="NFO223" s="19"/>
      <c r="NFP223" s="28"/>
      <c r="NFQ223" s="32"/>
      <c r="NFR223" s="20"/>
      <c r="NFS223" s="18"/>
      <c r="NFT223" s="19"/>
      <c r="NFU223" s="28"/>
      <c r="NFV223" s="32"/>
      <c r="NFW223" s="20"/>
      <c r="NFX223" s="18"/>
      <c r="NFY223" s="19"/>
      <c r="NFZ223" s="28"/>
      <c r="NGA223" s="32"/>
      <c r="NGB223" s="20"/>
      <c r="NGC223" s="18"/>
      <c r="NGD223" s="19"/>
      <c r="NGE223" s="28"/>
      <c r="NGF223" s="32"/>
      <c r="NGG223" s="20"/>
      <c r="NGH223" s="18"/>
      <c r="NGI223" s="19"/>
      <c r="NGJ223" s="28"/>
      <c r="NGK223" s="32"/>
      <c r="NGL223" s="20"/>
      <c r="NGM223" s="18"/>
      <c r="NGN223" s="19"/>
      <c r="NGO223" s="28"/>
      <c r="NGP223" s="32"/>
      <c r="NGQ223" s="20"/>
      <c r="NGR223" s="18"/>
      <c r="NGS223" s="19"/>
      <c r="NGT223" s="28"/>
      <c r="NGU223" s="32"/>
      <c r="NGV223" s="20"/>
      <c r="NGW223" s="18"/>
      <c r="NGX223" s="19"/>
      <c r="NGY223" s="28"/>
      <c r="NGZ223" s="32"/>
      <c r="NHA223" s="20"/>
      <c r="NHB223" s="18"/>
      <c r="NHC223" s="19"/>
      <c r="NHD223" s="28"/>
      <c r="NHE223" s="32"/>
      <c r="NHF223" s="20"/>
      <c r="NHG223" s="18"/>
      <c r="NHH223" s="19"/>
      <c r="NHI223" s="28"/>
      <c r="NHJ223" s="32"/>
      <c r="NHK223" s="20"/>
      <c r="NHL223" s="18"/>
      <c r="NHM223" s="19"/>
      <c r="NHN223" s="28"/>
      <c r="NHO223" s="32"/>
      <c r="NHP223" s="20"/>
      <c r="NHQ223" s="18"/>
      <c r="NHR223" s="19"/>
      <c r="NHS223" s="28"/>
      <c r="NHT223" s="32"/>
      <c r="NHU223" s="20"/>
      <c r="NHV223" s="18"/>
      <c r="NHW223" s="19"/>
      <c r="NHX223" s="28"/>
      <c r="NHY223" s="32"/>
      <c r="NHZ223" s="20"/>
      <c r="NIA223" s="18"/>
      <c r="NIB223" s="19"/>
      <c r="NIC223" s="28"/>
      <c r="NID223" s="32"/>
      <c r="NIE223" s="20"/>
      <c r="NIF223" s="18"/>
      <c r="NIG223" s="19"/>
      <c r="NIH223" s="28"/>
      <c r="NII223" s="32"/>
      <c r="NIJ223" s="20"/>
      <c r="NIK223" s="18"/>
      <c r="NIL223" s="19"/>
      <c r="NIM223" s="28"/>
      <c r="NIN223" s="32"/>
      <c r="NIO223" s="20"/>
      <c r="NIP223" s="18"/>
      <c r="NIQ223" s="19"/>
      <c r="NIR223" s="28"/>
      <c r="NIS223" s="32"/>
      <c r="NIT223" s="20"/>
      <c r="NIU223" s="18"/>
      <c r="NIV223" s="19"/>
      <c r="NIW223" s="28"/>
      <c r="NIX223" s="32"/>
      <c r="NIY223" s="20"/>
      <c r="NIZ223" s="18"/>
      <c r="NJA223" s="19"/>
      <c r="NJB223" s="28"/>
      <c r="NJC223" s="32"/>
      <c r="NJD223" s="20"/>
      <c r="NJE223" s="18"/>
      <c r="NJF223" s="19"/>
      <c r="NJG223" s="28"/>
      <c r="NJH223" s="32"/>
      <c r="NJI223" s="20"/>
      <c r="NJJ223" s="18"/>
      <c r="NJK223" s="19"/>
      <c r="NJL223" s="28"/>
      <c r="NJM223" s="32"/>
      <c r="NJN223" s="20"/>
      <c r="NJO223" s="18"/>
      <c r="NJP223" s="19"/>
      <c r="NJQ223" s="28"/>
      <c r="NJR223" s="32"/>
      <c r="NJS223" s="20"/>
      <c r="NJT223" s="18"/>
      <c r="NJU223" s="19"/>
      <c r="NJV223" s="28"/>
      <c r="NJW223" s="32"/>
      <c r="NJX223" s="20"/>
      <c r="NJY223" s="18"/>
      <c r="NJZ223" s="19"/>
      <c r="NKA223" s="28"/>
      <c r="NKB223" s="32"/>
      <c r="NKC223" s="20"/>
      <c r="NKD223" s="18"/>
      <c r="NKE223" s="19"/>
      <c r="NKF223" s="28"/>
      <c r="NKG223" s="32"/>
      <c r="NKH223" s="20"/>
      <c r="NKI223" s="18"/>
      <c r="NKJ223" s="19"/>
      <c r="NKK223" s="28"/>
      <c r="NKL223" s="32"/>
      <c r="NKM223" s="20"/>
      <c r="NKN223" s="18"/>
      <c r="NKO223" s="19"/>
      <c r="NKP223" s="28"/>
      <c r="NKQ223" s="32"/>
      <c r="NKR223" s="20"/>
      <c r="NKS223" s="18"/>
      <c r="NKT223" s="19"/>
      <c r="NKU223" s="28"/>
      <c r="NKV223" s="32"/>
      <c r="NKW223" s="20"/>
      <c r="NKX223" s="18"/>
      <c r="NKY223" s="19"/>
      <c r="NKZ223" s="28"/>
      <c r="NLA223" s="32"/>
      <c r="NLB223" s="20"/>
      <c r="NLC223" s="18"/>
      <c r="NLD223" s="19"/>
      <c r="NLE223" s="28"/>
      <c r="NLF223" s="32"/>
      <c r="NLG223" s="20"/>
      <c r="NLH223" s="18"/>
      <c r="NLI223" s="19"/>
      <c r="NLJ223" s="28"/>
      <c r="NLK223" s="32"/>
      <c r="NLL223" s="20"/>
      <c r="NLM223" s="18"/>
      <c r="NLN223" s="19"/>
      <c r="NLO223" s="28"/>
      <c r="NLP223" s="32"/>
      <c r="NLQ223" s="20"/>
      <c r="NLR223" s="18"/>
      <c r="NLS223" s="19"/>
      <c r="NLT223" s="28"/>
      <c r="NLU223" s="32"/>
      <c r="NLV223" s="20"/>
      <c r="NLW223" s="18"/>
      <c r="NLX223" s="19"/>
      <c r="NLY223" s="28"/>
      <c r="NLZ223" s="32"/>
      <c r="NMA223" s="20"/>
      <c r="NMB223" s="18"/>
      <c r="NMC223" s="19"/>
      <c r="NMD223" s="28"/>
      <c r="NME223" s="32"/>
      <c r="NMF223" s="20"/>
      <c r="NMG223" s="18"/>
      <c r="NMH223" s="19"/>
      <c r="NMI223" s="28"/>
      <c r="NMJ223" s="32"/>
      <c r="NMK223" s="20"/>
      <c r="NML223" s="18"/>
      <c r="NMM223" s="19"/>
      <c r="NMN223" s="28"/>
      <c r="NMO223" s="32"/>
      <c r="NMP223" s="20"/>
      <c r="NMQ223" s="18"/>
      <c r="NMR223" s="19"/>
      <c r="NMS223" s="28"/>
      <c r="NMT223" s="32"/>
      <c r="NMU223" s="20"/>
      <c r="NMV223" s="18"/>
      <c r="NMW223" s="19"/>
      <c r="NMX223" s="28"/>
      <c r="NMY223" s="32"/>
      <c r="NMZ223" s="20"/>
      <c r="NNA223" s="18"/>
      <c r="NNB223" s="19"/>
      <c r="NNC223" s="28"/>
      <c r="NND223" s="32"/>
      <c r="NNE223" s="20"/>
      <c r="NNF223" s="18"/>
      <c r="NNG223" s="19"/>
      <c r="NNH223" s="28"/>
      <c r="NNI223" s="32"/>
      <c r="NNJ223" s="20"/>
      <c r="NNK223" s="18"/>
      <c r="NNL223" s="19"/>
      <c r="NNM223" s="28"/>
      <c r="NNN223" s="32"/>
      <c r="NNO223" s="20"/>
      <c r="NNP223" s="18"/>
      <c r="NNQ223" s="19"/>
      <c r="NNR223" s="28"/>
      <c r="NNS223" s="32"/>
      <c r="NNT223" s="20"/>
      <c r="NNU223" s="18"/>
      <c r="NNV223" s="19"/>
      <c r="NNW223" s="28"/>
      <c r="NNX223" s="32"/>
      <c r="NNY223" s="20"/>
      <c r="NNZ223" s="18"/>
      <c r="NOA223" s="19"/>
      <c r="NOB223" s="28"/>
      <c r="NOC223" s="32"/>
      <c r="NOD223" s="20"/>
      <c r="NOE223" s="18"/>
      <c r="NOF223" s="19"/>
      <c r="NOG223" s="28"/>
      <c r="NOH223" s="32"/>
      <c r="NOI223" s="20"/>
      <c r="NOJ223" s="18"/>
      <c r="NOK223" s="19"/>
      <c r="NOL223" s="28"/>
      <c r="NOM223" s="32"/>
      <c r="NON223" s="20"/>
      <c r="NOO223" s="18"/>
      <c r="NOP223" s="19"/>
      <c r="NOQ223" s="28"/>
      <c r="NOR223" s="32"/>
      <c r="NOS223" s="20"/>
      <c r="NOT223" s="18"/>
      <c r="NOU223" s="19"/>
      <c r="NOV223" s="28"/>
      <c r="NOW223" s="32"/>
      <c r="NOX223" s="20"/>
      <c r="NOY223" s="18"/>
      <c r="NOZ223" s="19"/>
      <c r="NPA223" s="28"/>
      <c r="NPB223" s="32"/>
      <c r="NPC223" s="20"/>
      <c r="NPD223" s="18"/>
      <c r="NPE223" s="19"/>
      <c r="NPF223" s="28"/>
      <c r="NPG223" s="32"/>
      <c r="NPH223" s="20"/>
      <c r="NPI223" s="18"/>
      <c r="NPJ223" s="19"/>
      <c r="NPK223" s="28"/>
      <c r="NPL223" s="32"/>
      <c r="NPM223" s="20"/>
      <c r="NPN223" s="18"/>
      <c r="NPO223" s="19"/>
      <c r="NPP223" s="28"/>
      <c r="NPQ223" s="32"/>
      <c r="NPR223" s="20"/>
      <c r="NPS223" s="18"/>
      <c r="NPT223" s="19"/>
      <c r="NPU223" s="28"/>
      <c r="NPV223" s="32"/>
      <c r="NPW223" s="20"/>
      <c r="NPX223" s="18"/>
      <c r="NPY223" s="19"/>
      <c r="NPZ223" s="28"/>
      <c r="NQA223" s="32"/>
      <c r="NQB223" s="20"/>
      <c r="NQC223" s="18"/>
      <c r="NQD223" s="19"/>
      <c r="NQE223" s="28"/>
      <c r="NQF223" s="32"/>
      <c r="NQG223" s="20"/>
      <c r="NQH223" s="18"/>
      <c r="NQI223" s="19"/>
      <c r="NQJ223" s="28"/>
      <c r="NQK223" s="32"/>
      <c r="NQL223" s="20"/>
      <c r="NQM223" s="18"/>
      <c r="NQN223" s="19"/>
      <c r="NQO223" s="28"/>
      <c r="NQP223" s="32"/>
      <c r="NQQ223" s="20"/>
      <c r="NQR223" s="18"/>
      <c r="NQS223" s="19"/>
      <c r="NQT223" s="28"/>
      <c r="NQU223" s="32"/>
      <c r="NQV223" s="20"/>
      <c r="NQW223" s="18"/>
      <c r="NQX223" s="19"/>
      <c r="NQY223" s="28"/>
      <c r="NQZ223" s="32"/>
      <c r="NRA223" s="20"/>
      <c r="NRB223" s="18"/>
      <c r="NRC223" s="19"/>
      <c r="NRD223" s="28"/>
      <c r="NRE223" s="32"/>
      <c r="NRF223" s="20"/>
      <c r="NRG223" s="18"/>
      <c r="NRH223" s="19"/>
      <c r="NRI223" s="28"/>
      <c r="NRJ223" s="32"/>
      <c r="NRK223" s="20"/>
      <c r="NRL223" s="18"/>
      <c r="NRM223" s="19"/>
      <c r="NRN223" s="28"/>
      <c r="NRO223" s="32"/>
      <c r="NRP223" s="20"/>
      <c r="NRQ223" s="18"/>
      <c r="NRR223" s="19"/>
      <c r="NRS223" s="28"/>
      <c r="NRT223" s="32"/>
      <c r="NRU223" s="20"/>
      <c r="NRV223" s="18"/>
      <c r="NRW223" s="19"/>
      <c r="NRX223" s="28"/>
      <c r="NRY223" s="32"/>
      <c r="NRZ223" s="20"/>
      <c r="NSA223" s="18"/>
      <c r="NSB223" s="19"/>
      <c r="NSC223" s="28"/>
      <c r="NSD223" s="32"/>
      <c r="NSE223" s="20"/>
      <c r="NSF223" s="18"/>
      <c r="NSG223" s="19"/>
      <c r="NSH223" s="28"/>
      <c r="NSI223" s="32"/>
      <c r="NSJ223" s="20"/>
      <c r="NSK223" s="18"/>
      <c r="NSL223" s="19"/>
      <c r="NSM223" s="28"/>
      <c r="NSN223" s="32"/>
      <c r="NSO223" s="20"/>
      <c r="NSP223" s="18"/>
      <c r="NSQ223" s="19"/>
      <c r="NSR223" s="28"/>
      <c r="NSS223" s="32"/>
      <c r="NST223" s="20"/>
      <c r="NSU223" s="18"/>
      <c r="NSV223" s="19"/>
      <c r="NSW223" s="28"/>
      <c r="NSX223" s="32"/>
      <c r="NSY223" s="20"/>
      <c r="NSZ223" s="18"/>
      <c r="NTA223" s="19"/>
      <c r="NTB223" s="28"/>
      <c r="NTC223" s="32"/>
      <c r="NTD223" s="20"/>
      <c r="NTE223" s="18"/>
      <c r="NTF223" s="19"/>
      <c r="NTG223" s="28"/>
      <c r="NTH223" s="32"/>
      <c r="NTI223" s="20"/>
      <c r="NTJ223" s="18"/>
      <c r="NTK223" s="19"/>
      <c r="NTL223" s="28"/>
      <c r="NTM223" s="32"/>
      <c r="NTN223" s="20"/>
      <c r="NTO223" s="18"/>
      <c r="NTP223" s="19"/>
      <c r="NTQ223" s="28"/>
      <c r="NTR223" s="32"/>
      <c r="NTS223" s="20"/>
      <c r="NTT223" s="18"/>
      <c r="NTU223" s="19"/>
      <c r="NTV223" s="28"/>
      <c r="NTW223" s="32"/>
      <c r="NTX223" s="20"/>
      <c r="NTY223" s="18"/>
      <c r="NTZ223" s="19"/>
      <c r="NUA223" s="28"/>
      <c r="NUB223" s="32"/>
      <c r="NUC223" s="20"/>
      <c r="NUD223" s="18"/>
      <c r="NUE223" s="19"/>
      <c r="NUF223" s="28"/>
      <c r="NUG223" s="32"/>
      <c r="NUH223" s="20"/>
      <c r="NUI223" s="18"/>
      <c r="NUJ223" s="19"/>
      <c r="NUK223" s="28"/>
      <c r="NUL223" s="32"/>
      <c r="NUM223" s="20"/>
      <c r="NUN223" s="18"/>
      <c r="NUO223" s="19"/>
      <c r="NUP223" s="28"/>
      <c r="NUQ223" s="32"/>
      <c r="NUR223" s="20"/>
      <c r="NUS223" s="18"/>
      <c r="NUT223" s="19"/>
      <c r="NUU223" s="28"/>
      <c r="NUV223" s="32"/>
      <c r="NUW223" s="20"/>
      <c r="NUX223" s="18"/>
      <c r="NUY223" s="19"/>
      <c r="NUZ223" s="28"/>
      <c r="NVA223" s="32"/>
      <c r="NVB223" s="20"/>
      <c r="NVC223" s="18"/>
      <c r="NVD223" s="19"/>
      <c r="NVE223" s="28"/>
      <c r="NVF223" s="32"/>
      <c r="NVG223" s="20"/>
      <c r="NVH223" s="18"/>
      <c r="NVI223" s="19"/>
      <c r="NVJ223" s="28"/>
      <c r="NVK223" s="32"/>
      <c r="NVL223" s="20"/>
      <c r="NVM223" s="18"/>
      <c r="NVN223" s="19"/>
      <c r="NVO223" s="28"/>
      <c r="NVP223" s="32"/>
      <c r="NVQ223" s="20"/>
      <c r="NVR223" s="18"/>
      <c r="NVS223" s="19"/>
      <c r="NVT223" s="28"/>
      <c r="NVU223" s="32"/>
      <c r="NVV223" s="20"/>
      <c r="NVW223" s="18"/>
      <c r="NVX223" s="19"/>
      <c r="NVY223" s="28"/>
      <c r="NVZ223" s="32"/>
      <c r="NWA223" s="20"/>
      <c r="NWB223" s="18"/>
      <c r="NWC223" s="19"/>
      <c r="NWD223" s="28"/>
      <c r="NWE223" s="32"/>
      <c r="NWF223" s="20"/>
      <c r="NWG223" s="18"/>
      <c r="NWH223" s="19"/>
      <c r="NWI223" s="28"/>
      <c r="NWJ223" s="32"/>
      <c r="NWK223" s="20"/>
      <c r="NWL223" s="18"/>
      <c r="NWM223" s="19"/>
      <c r="NWN223" s="28"/>
      <c r="NWO223" s="32"/>
      <c r="NWP223" s="20"/>
      <c r="NWQ223" s="18"/>
      <c r="NWR223" s="19"/>
      <c r="NWS223" s="28"/>
      <c r="NWT223" s="32"/>
      <c r="NWU223" s="20"/>
      <c r="NWV223" s="18"/>
      <c r="NWW223" s="19"/>
      <c r="NWX223" s="28"/>
      <c r="NWY223" s="32"/>
      <c r="NWZ223" s="20"/>
      <c r="NXA223" s="18"/>
      <c r="NXB223" s="19"/>
      <c r="NXC223" s="28"/>
      <c r="NXD223" s="32"/>
      <c r="NXE223" s="20"/>
      <c r="NXF223" s="18"/>
      <c r="NXG223" s="19"/>
      <c r="NXH223" s="28"/>
      <c r="NXI223" s="32"/>
      <c r="NXJ223" s="20"/>
      <c r="NXK223" s="18"/>
      <c r="NXL223" s="19"/>
      <c r="NXM223" s="28"/>
      <c r="NXN223" s="32"/>
      <c r="NXO223" s="20"/>
      <c r="NXP223" s="18"/>
      <c r="NXQ223" s="19"/>
      <c r="NXR223" s="28"/>
      <c r="NXS223" s="32"/>
      <c r="NXT223" s="20"/>
      <c r="NXU223" s="18"/>
      <c r="NXV223" s="19"/>
      <c r="NXW223" s="28"/>
      <c r="NXX223" s="32"/>
      <c r="NXY223" s="20"/>
      <c r="NXZ223" s="18"/>
      <c r="NYA223" s="19"/>
      <c r="NYB223" s="28"/>
      <c r="NYC223" s="32"/>
      <c r="NYD223" s="20"/>
      <c r="NYE223" s="18"/>
      <c r="NYF223" s="19"/>
      <c r="NYG223" s="28"/>
      <c r="NYH223" s="32"/>
      <c r="NYI223" s="20"/>
      <c r="NYJ223" s="18"/>
      <c r="NYK223" s="19"/>
      <c r="NYL223" s="28"/>
      <c r="NYM223" s="32"/>
      <c r="NYN223" s="20"/>
      <c r="NYO223" s="18"/>
      <c r="NYP223" s="19"/>
      <c r="NYQ223" s="28"/>
      <c r="NYR223" s="32"/>
      <c r="NYS223" s="20"/>
      <c r="NYT223" s="18"/>
      <c r="NYU223" s="19"/>
      <c r="NYV223" s="28"/>
      <c r="NYW223" s="32"/>
      <c r="NYX223" s="20"/>
      <c r="NYY223" s="18"/>
      <c r="NYZ223" s="19"/>
      <c r="NZA223" s="28"/>
      <c r="NZB223" s="32"/>
      <c r="NZC223" s="20"/>
      <c r="NZD223" s="18"/>
      <c r="NZE223" s="19"/>
      <c r="NZF223" s="28"/>
      <c r="NZG223" s="32"/>
      <c r="NZH223" s="20"/>
      <c r="NZI223" s="18"/>
      <c r="NZJ223" s="19"/>
      <c r="NZK223" s="28"/>
      <c r="NZL223" s="32"/>
      <c r="NZM223" s="20"/>
      <c r="NZN223" s="18"/>
      <c r="NZO223" s="19"/>
      <c r="NZP223" s="28"/>
      <c r="NZQ223" s="32"/>
      <c r="NZR223" s="20"/>
      <c r="NZS223" s="18"/>
      <c r="NZT223" s="19"/>
      <c r="NZU223" s="28"/>
      <c r="NZV223" s="32"/>
      <c r="NZW223" s="20"/>
      <c r="NZX223" s="18"/>
      <c r="NZY223" s="19"/>
      <c r="NZZ223" s="28"/>
      <c r="OAA223" s="32"/>
      <c r="OAB223" s="20"/>
      <c r="OAC223" s="18"/>
      <c r="OAD223" s="19"/>
      <c r="OAE223" s="28"/>
      <c r="OAF223" s="32"/>
      <c r="OAG223" s="20"/>
      <c r="OAH223" s="18"/>
      <c r="OAI223" s="19"/>
      <c r="OAJ223" s="28"/>
      <c r="OAK223" s="32"/>
      <c r="OAL223" s="20"/>
      <c r="OAM223" s="18"/>
      <c r="OAN223" s="19"/>
      <c r="OAO223" s="28"/>
      <c r="OAP223" s="32"/>
      <c r="OAQ223" s="20"/>
      <c r="OAR223" s="18"/>
      <c r="OAS223" s="19"/>
      <c r="OAT223" s="28"/>
      <c r="OAU223" s="32"/>
      <c r="OAV223" s="20"/>
      <c r="OAW223" s="18"/>
      <c r="OAX223" s="19"/>
      <c r="OAY223" s="28"/>
      <c r="OAZ223" s="32"/>
      <c r="OBA223" s="20"/>
      <c r="OBB223" s="18"/>
      <c r="OBC223" s="19"/>
      <c r="OBD223" s="28"/>
      <c r="OBE223" s="32"/>
      <c r="OBF223" s="20"/>
      <c r="OBG223" s="18"/>
      <c r="OBH223" s="19"/>
      <c r="OBI223" s="28"/>
      <c r="OBJ223" s="32"/>
      <c r="OBK223" s="20"/>
      <c r="OBL223" s="18"/>
      <c r="OBM223" s="19"/>
      <c r="OBN223" s="28"/>
      <c r="OBO223" s="32"/>
      <c r="OBP223" s="20"/>
      <c r="OBQ223" s="18"/>
      <c r="OBR223" s="19"/>
      <c r="OBS223" s="28"/>
      <c r="OBT223" s="32"/>
      <c r="OBU223" s="20"/>
      <c r="OBV223" s="18"/>
      <c r="OBW223" s="19"/>
      <c r="OBX223" s="28"/>
      <c r="OBY223" s="32"/>
      <c r="OBZ223" s="20"/>
      <c r="OCA223" s="18"/>
      <c r="OCB223" s="19"/>
      <c r="OCC223" s="28"/>
      <c r="OCD223" s="32"/>
      <c r="OCE223" s="20"/>
      <c r="OCF223" s="18"/>
      <c r="OCG223" s="19"/>
      <c r="OCH223" s="28"/>
      <c r="OCI223" s="32"/>
      <c r="OCJ223" s="20"/>
      <c r="OCK223" s="18"/>
      <c r="OCL223" s="19"/>
      <c r="OCM223" s="28"/>
      <c r="OCN223" s="32"/>
      <c r="OCO223" s="20"/>
      <c r="OCP223" s="18"/>
      <c r="OCQ223" s="19"/>
      <c r="OCR223" s="28"/>
      <c r="OCS223" s="32"/>
      <c r="OCT223" s="20"/>
      <c r="OCU223" s="18"/>
      <c r="OCV223" s="19"/>
      <c r="OCW223" s="28"/>
      <c r="OCX223" s="32"/>
      <c r="OCY223" s="20"/>
      <c r="OCZ223" s="18"/>
      <c r="ODA223" s="19"/>
      <c r="ODB223" s="28"/>
      <c r="ODC223" s="32"/>
      <c r="ODD223" s="20"/>
      <c r="ODE223" s="18"/>
      <c r="ODF223" s="19"/>
      <c r="ODG223" s="28"/>
      <c r="ODH223" s="32"/>
      <c r="ODI223" s="20"/>
      <c r="ODJ223" s="18"/>
      <c r="ODK223" s="19"/>
      <c r="ODL223" s="28"/>
      <c r="ODM223" s="32"/>
      <c r="ODN223" s="20"/>
      <c r="ODO223" s="18"/>
      <c r="ODP223" s="19"/>
      <c r="ODQ223" s="28"/>
      <c r="ODR223" s="32"/>
      <c r="ODS223" s="20"/>
      <c r="ODT223" s="18"/>
      <c r="ODU223" s="19"/>
      <c r="ODV223" s="28"/>
      <c r="ODW223" s="32"/>
      <c r="ODX223" s="20"/>
      <c r="ODY223" s="18"/>
      <c r="ODZ223" s="19"/>
      <c r="OEA223" s="28"/>
      <c r="OEB223" s="32"/>
      <c r="OEC223" s="20"/>
      <c r="OED223" s="18"/>
      <c r="OEE223" s="19"/>
      <c r="OEF223" s="28"/>
      <c r="OEG223" s="32"/>
      <c r="OEH223" s="20"/>
      <c r="OEI223" s="18"/>
      <c r="OEJ223" s="19"/>
      <c r="OEK223" s="28"/>
      <c r="OEL223" s="32"/>
      <c r="OEM223" s="20"/>
      <c r="OEN223" s="18"/>
      <c r="OEO223" s="19"/>
      <c r="OEP223" s="28"/>
      <c r="OEQ223" s="32"/>
      <c r="OER223" s="20"/>
      <c r="OES223" s="18"/>
      <c r="OET223" s="19"/>
      <c r="OEU223" s="28"/>
      <c r="OEV223" s="32"/>
      <c r="OEW223" s="20"/>
      <c r="OEX223" s="18"/>
      <c r="OEY223" s="19"/>
      <c r="OEZ223" s="28"/>
      <c r="OFA223" s="32"/>
      <c r="OFB223" s="20"/>
      <c r="OFC223" s="18"/>
      <c r="OFD223" s="19"/>
      <c r="OFE223" s="28"/>
      <c r="OFF223" s="32"/>
      <c r="OFG223" s="20"/>
      <c r="OFH223" s="18"/>
      <c r="OFI223" s="19"/>
      <c r="OFJ223" s="28"/>
      <c r="OFK223" s="32"/>
      <c r="OFL223" s="20"/>
      <c r="OFM223" s="18"/>
      <c r="OFN223" s="19"/>
      <c r="OFO223" s="28"/>
      <c r="OFP223" s="32"/>
      <c r="OFQ223" s="20"/>
      <c r="OFR223" s="18"/>
      <c r="OFS223" s="19"/>
      <c r="OFT223" s="28"/>
      <c r="OFU223" s="32"/>
      <c r="OFV223" s="20"/>
      <c r="OFW223" s="18"/>
      <c r="OFX223" s="19"/>
      <c r="OFY223" s="28"/>
      <c r="OFZ223" s="32"/>
      <c r="OGA223" s="20"/>
      <c r="OGB223" s="18"/>
      <c r="OGC223" s="19"/>
      <c r="OGD223" s="28"/>
      <c r="OGE223" s="32"/>
      <c r="OGF223" s="20"/>
      <c r="OGG223" s="18"/>
      <c r="OGH223" s="19"/>
      <c r="OGI223" s="28"/>
      <c r="OGJ223" s="32"/>
      <c r="OGK223" s="20"/>
      <c r="OGL223" s="18"/>
      <c r="OGM223" s="19"/>
      <c r="OGN223" s="28"/>
      <c r="OGO223" s="32"/>
      <c r="OGP223" s="20"/>
      <c r="OGQ223" s="18"/>
      <c r="OGR223" s="19"/>
      <c r="OGS223" s="28"/>
      <c r="OGT223" s="32"/>
      <c r="OGU223" s="20"/>
      <c r="OGV223" s="18"/>
      <c r="OGW223" s="19"/>
      <c r="OGX223" s="28"/>
      <c r="OGY223" s="32"/>
      <c r="OGZ223" s="20"/>
      <c r="OHA223" s="18"/>
      <c r="OHB223" s="19"/>
      <c r="OHC223" s="28"/>
      <c r="OHD223" s="32"/>
      <c r="OHE223" s="20"/>
      <c r="OHF223" s="18"/>
      <c r="OHG223" s="19"/>
      <c r="OHH223" s="28"/>
      <c r="OHI223" s="32"/>
      <c r="OHJ223" s="20"/>
      <c r="OHK223" s="18"/>
      <c r="OHL223" s="19"/>
      <c r="OHM223" s="28"/>
      <c r="OHN223" s="32"/>
      <c r="OHO223" s="20"/>
      <c r="OHP223" s="18"/>
      <c r="OHQ223" s="19"/>
      <c r="OHR223" s="28"/>
      <c r="OHS223" s="32"/>
      <c r="OHT223" s="20"/>
      <c r="OHU223" s="18"/>
      <c r="OHV223" s="19"/>
      <c r="OHW223" s="28"/>
      <c r="OHX223" s="32"/>
      <c r="OHY223" s="20"/>
      <c r="OHZ223" s="18"/>
      <c r="OIA223" s="19"/>
      <c r="OIB223" s="28"/>
      <c r="OIC223" s="32"/>
      <c r="OID223" s="20"/>
      <c r="OIE223" s="18"/>
      <c r="OIF223" s="19"/>
      <c r="OIG223" s="28"/>
      <c r="OIH223" s="32"/>
      <c r="OII223" s="20"/>
      <c r="OIJ223" s="18"/>
      <c r="OIK223" s="19"/>
      <c r="OIL223" s="28"/>
      <c r="OIM223" s="32"/>
      <c r="OIN223" s="20"/>
      <c r="OIO223" s="18"/>
      <c r="OIP223" s="19"/>
      <c r="OIQ223" s="28"/>
      <c r="OIR223" s="32"/>
      <c r="OIS223" s="20"/>
      <c r="OIT223" s="18"/>
      <c r="OIU223" s="19"/>
      <c r="OIV223" s="28"/>
      <c r="OIW223" s="32"/>
      <c r="OIX223" s="20"/>
      <c r="OIY223" s="18"/>
      <c r="OIZ223" s="19"/>
      <c r="OJA223" s="28"/>
      <c r="OJB223" s="32"/>
      <c r="OJC223" s="20"/>
      <c r="OJD223" s="18"/>
      <c r="OJE223" s="19"/>
      <c r="OJF223" s="28"/>
      <c r="OJG223" s="32"/>
      <c r="OJH223" s="20"/>
      <c r="OJI223" s="18"/>
      <c r="OJJ223" s="19"/>
      <c r="OJK223" s="28"/>
      <c r="OJL223" s="32"/>
      <c r="OJM223" s="20"/>
      <c r="OJN223" s="18"/>
      <c r="OJO223" s="19"/>
      <c r="OJP223" s="28"/>
      <c r="OJQ223" s="32"/>
      <c r="OJR223" s="20"/>
      <c r="OJS223" s="18"/>
      <c r="OJT223" s="19"/>
      <c r="OJU223" s="28"/>
      <c r="OJV223" s="32"/>
      <c r="OJW223" s="20"/>
      <c r="OJX223" s="18"/>
      <c r="OJY223" s="19"/>
      <c r="OJZ223" s="28"/>
      <c r="OKA223" s="32"/>
      <c r="OKB223" s="20"/>
      <c r="OKC223" s="18"/>
      <c r="OKD223" s="19"/>
      <c r="OKE223" s="28"/>
      <c r="OKF223" s="32"/>
      <c r="OKG223" s="20"/>
      <c r="OKH223" s="18"/>
      <c r="OKI223" s="19"/>
      <c r="OKJ223" s="28"/>
      <c r="OKK223" s="32"/>
      <c r="OKL223" s="20"/>
      <c r="OKM223" s="18"/>
      <c r="OKN223" s="19"/>
      <c r="OKO223" s="28"/>
      <c r="OKP223" s="32"/>
      <c r="OKQ223" s="20"/>
      <c r="OKR223" s="18"/>
      <c r="OKS223" s="19"/>
      <c r="OKT223" s="28"/>
      <c r="OKU223" s="32"/>
      <c r="OKV223" s="20"/>
      <c r="OKW223" s="18"/>
      <c r="OKX223" s="19"/>
      <c r="OKY223" s="28"/>
      <c r="OKZ223" s="32"/>
      <c r="OLA223" s="20"/>
      <c r="OLB223" s="18"/>
      <c r="OLC223" s="19"/>
      <c r="OLD223" s="28"/>
      <c r="OLE223" s="32"/>
      <c r="OLF223" s="20"/>
      <c r="OLG223" s="18"/>
      <c r="OLH223" s="19"/>
      <c r="OLI223" s="28"/>
      <c r="OLJ223" s="32"/>
      <c r="OLK223" s="20"/>
      <c r="OLL223" s="18"/>
      <c r="OLM223" s="19"/>
      <c r="OLN223" s="28"/>
      <c r="OLO223" s="32"/>
      <c r="OLP223" s="20"/>
      <c r="OLQ223" s="18"/>
      <c r="OLR223" s="19"/>
      <c r="OLS223" s="28"/>
      <c r="OLT223" s="32"/>
      <c r="OLU223" s="20"/>
      <c r="OLV223" s="18"/>
      <c r="OLW223" s="19"/>
      <c r="OLX223" s="28"/>
      <c r="OLY223" s="32"/>
      <c r="OLZ223" s="20"/>
      <c r="OMA223" s="18"/>
      <c r="OMB223" s="19"/>
      <c r="OMC223" s="28"/>
      <c r="OMD223" s="32"/>
      <c r="OME223" s="20"/>
      <c r="OMF223" s="18"/>
      <c r="OMG223" s="19"/>
      <c r="OMH223" s="28"/>
      <c r="OMI223" s="32"/>
      <c r="OMJ223" s="20"/>
      <c r="OMK223" s="18"/>
      <c r="OML223" s="19"/>
      <c r="OMM223" s="28"/>
      <c r="OMN223" s="32"/>
      <c r="OMO223" s="20"/>
      <c r="OMP223" s="18"/>
      <c r="OMQ223" s="19"/>
      <c r="OMR223" s="28"/>
      <c r="OMS223" s="32"/>
      <c r="OMT223" s="20"/>
      <c r="OMU223" s="18"/>
      <c r="OMV223" s="19"/>
      <c r="OMW223" s="28"/>
      <c r="OMX223" s="32"/>
      <c r="OMY223" s="20"/>
      <c r="OMZ223" s="18"/>
      <c r="ONA223" s="19"/>
      <c r="ONB223" s="28"/>
      <c r="ONC223" s="32"/>
      <c r="OND223" s="20"/>
      <c r="ONE223" s="18"/>
      <c r="ONF223" s="19"/>
      <c r="ONG223" s="28"/>
      <c r="ONH223" s="32"/>
      <c r="ONI223" s="20"/>
      <c r="ONJ223" s="18"/>
      <c r="ONK223" s="19"/>
      <c r="ONL223" s="28"/>
      <c r="ONM223" s="32"/>
      <c r="ONN223" s="20"/>
      <c r="ONO223" s="18"/>
      <c r="ONP223" s="19"/>
      <c r="ONQ223" s="28"/>
      <c r="ONR223" s="32"/>
      <c r="ONS223" s="20"/>
      <c r="ONT223" s="18"/>
      <c r="ONU223" s="19"/>
      <c r="ONV223" s="28"/>
      <c r="ONW223" s="32"/>
      <c r="ONX223" s="20"/>
      <c r="ONY223" s="18"/>
      <c r="ONZ223" s="19"/>
      <c r="OOA223" s="28"/>
      <c r="OOB223" s="32"/>
      <c r="OOC223" s="20"/>
      <c r="OOD223" s="18"/>
      <c r="OOE223" s="19"/>
      <c r="OOF223" s="28"/>
      <c r="OOG223" s="32"/>
      <c r="OOH223" s="20"/>
      <c r="OOI223" s="18"/>
      <c r="OOJ223" s="19"/>
      <c r="OOK223" s="28"/>
      <c r="OOL223" s="32"/>
      <c r="OOM223" s="20"/>
      <c r="OON223" s="18"/>
      <c r="OOO223" s="19"/>
      <c r="OOP223" s="28"/>
      <c r="OOQ223" s="32"/>
      <c r="OOR223" s="20"/>
      <c r="OOS223" s="18"/>
      <c r="OOT223" s="19"/>
      <c r="OOU223" s="28"/>
      <c r="OOV223" s="32"/>
      <c r="OOW223" s="20"/>
      <c r="OOX223" s="18"/>
      <c r="OOY223" s="19"/>
      <c r="OOZ223" s="28"/>
      <c r="OPA223" s="32"/>
      <c r="OPB223" s="20"/>
      <c r="OPC223" s="18"/>
      <c r="OPD223" s="19"/>
      <c r="OPE223" s="28"/>
      <c r="OPF223" s="32"/>
      <c r="OPG223" s="20"/>
      <c r="OPH223" s="18"/>
      <c r="OPI223" s="19"/>
      <c r="OPJ223" s="28"/>
      <c r="OPK223" s="32"/>
      <c r="OPL223" s="20"/>
      <c r="OPM223" s="18"/>
      <c r="OPN223" s="19"/>
      <c r="OPO223" s="28"/>
      <c r="OPP223" s="32"/>
      <c r="OPQ223" s="20"/>
      <c r="OPR223" s="18"/>
      <c r="OPS223" s="19"/>
      <c r="OPT223" s="28"/>
      <c r="OPU223" s="32"/>
      <c r="OPV223" s="20"/>
      <c r="OPW223" s="18"/>
      <c r="OPX223" s="19"/>
      <c r="OPY223" s="28"/>
      <c r="OPZ223" s="32"/>
      <c r="OQA223" s="20"/>
      <c r="OQB223" s="18"/>
      <c r="OQC223" s="19"/>
      <c r="OQD223" s="28"/>
      <c r="OQE223" s="32"/>
      <c r="OQF223" s="20"/>
      <c r="OQG223" s="18"/>
      <c r="OQH223" s="19"/>
      <c r="OQI223" s="28"/>
      <c r="OQJ223" s="32"/>
      <c r="OQK223" s="20"/>
      <c r="OQL223" s="18"/>
      <c r="OQM223" s="19"/>
      <c r="OQN223" s="28"/>
      <c r="OQO223" s="32"/>
      <c r="OQP223" s="20"/>
      <c r="OQQ223" s="18"/>
      <c r="OQR223" s="19"/>
      <c r="OQS223" s="28"/>
      <c r="OQT223" s="32"/>
      <c r="OQU223" s="20"/>
      <c r="OQV223" s="18"/>
      <c r="OQW223" s="19"/>
      <c r="OQX223" s="28"/>
      <c r="OQY223" s="32"/>
      <c r="OQZ223" s="20"/>
      <c r="ORA223" s="18"/>
      <c r="ORB223" s="19"/>
      <c r="ORC223" s="28"/>
      <c r="ORD223" s="32"/>
      <c r="ORE223" s="20"/>
      <c r="ORF223" s="18"/>
      <c r="ORG223" s="19"/>
      <c r="ORH223" s="28"/>
      <c r="ORI223" s="32"/>
      <c r="ORJ223" s="20"/>
      <c r="ORK223" s="18"/>
      <c r="ORL223" s="19"/>
      <c r="ORM223" s="28"/>
      <c r="ORN223" s="32"/>
      <c r="ORO223" s="20"/>
      <c r="ORP223" s="18"/>
      <c r="ORQ223" s="19"/>
      <c r="ORR223" s="28"/>
      <c r="ORS223" s="32"/>
      <c r="ORT223" s="20"/>
      <c r="ORU223" s="18"/>
      <c r="ORV223" s="19"/>
      <c r="ORW223" s="28"/>
      <c r="ORX223" s="32"/>
      <c r="ORY223" s="20"/>
      <c r="ORZ223" s="18"/>
      <c r="OSA223" s="19"/>
      <c r="OSB223" s="28"/>
      <c r="OSC223" s="32"/>
      <c r="OSD223" s="20"/>
      <c r="OSE223" s="18"/>
      <c r="OSF223" s="19"/>
      <c r="OSG223" s="28"/>
      <c r="OSH223" s="32"/>
      <c r="OSI223" s="20"/>
      <c r="OSJ223" s="18"/>
      <c r="OSK223" s="19"/>
      <c r="OSL223" s="28"/>
      <c r="OSM223" s="32"/>
      <c r="OSN223" s="20"/>
      <c r="OSO223" s="18"/>
      <c r="OSP223" s="19"/>
      <c r="OSQ223" s="28"/>
      <c r="OSR223" s="32"/>
      <c r="OSS223" s="20"/>
      <c r="OST223" s="18"/>
      <c r="OSU223" s="19"/>
      <c r="OSV223" s="28"/>
      <c r="OSW223" s="32"/>
      <c r="OSX223" s="20"/>
      <c r="OSY223" s="18"/>
      <c r="OSZ223" s="19"/>
      <c r="OTA223" s="28"/>
      <c r="OTB223" s="32"/>
      <c r="OTC223" s="20"/>
      <c r="OTD223" s="18"/>
      <c r="OTE223" s="19"/>
      <c r="OTF223" s="28"/>
      <c r="OTG223" s="32"/>
      <c r="OTH223" s="20"/>
      <c r="OTI223" s="18"/>
      <c r="OTJ223" s="19"/>
      <c r="OTK223" s="28"/>
      <c r="OTL223" s="32"/>
      <c r="OTM223" s="20"/>
      <c r="OTN223" s="18"/>
      <c r="OTO223" s="19"/>
      <c r="OTP223" s="28"/>
      <c r="OTQ223" s="32"/>
      <c r="OTR223" s="20"/>
      <c r="OTS223" s="18"/>
      <c r="OTT223" s="19"/>
      <c r="OTU223" s="28"/>
      <c r="OTV223" s="32"/>
      <c r="OTW223" s="20"/>
      <c r="OTX223" s="18"/>
      <c r="OTY223" s="19"/>
      <c r="OTZ223" s="28"/>
      <c r="OUA223" s="32"/>
      <c r="OUB223" s="20"/>
      <c r="OUC223" s="18"/>
      <c r="OUD223" s="19"/>
      <c r="OUE223" s="28"/>
      <c r="OUF223" s="32"/>
      <c r="OUG223" s="20"/>
      <c r="OUH223" s="18"/>
      <c r="OUI223" s="19"/>
      <c r="OUJ223" s="28"/>
      <c r="OUK223" s="32"/>
      <c r="OUL223" s="20"/>
      <c r="OUM223" s="18"/>
      <c r="OUN223" s="19"/>
      <c r="OUO223" s="28"/>
      <c r="OUP223" s="32"/>
      <c r="OUQ223" s="20"/>
      <c r="OUR223" s="18"/>
      <c r="OUS223" s="19"/>
      <c r="OUT223" s="28"/>
      <c r="OUU223" s="32"/>
      <c r="OUV223" s="20"/>
      <c r="OUW223" s="18"/>
      <c r="OUX223" s="19"/>
      <c r="OUY223" s="28"/>
      <c r="OUZ223" s="32"/>
      <c r="OVA223" s="20"/>
      <c r="OVB223" s="18"/>
      <c r="OVC223" s="19"/>
      <c r="OVD223" s="28"/>
      <c r="OVE223" s="32"/>
      <c r="OVF223" s="20"/>
      <c r="OVG223" s="18"/>
      <c r="OVH223" s="19"/>
      <c r="OVI223" s="28"/>
      <c r="OVJ223" s="32"/>
      <c r="OVK223" s="20"/>
      <c r="OVL223" s="18"/>
      <c r="OVM223" s="19"/>
      <c r="OVN223" s="28"/>
      <c r="OVO223" s="32"/>
      <c r="OVP223" s="20"/>
      <c r="OVQ223" s="18"/>
      <c r="OVR223" s="19"/>
      <c r="OVS223" s="28"/>
      <c r="OVT223" s="32"/>
      <c r="OVU223" s="20"/>
      <c r="OVV223" s="18"/>
      <c r="OVW223" s="19"/>
      <c r="OVX223" s="28"/>
      <c r="OVY223" s="32"/>
      <c r="OVZ223" s="20"/>
      <c r="OWA223" s="18"/>
      <c r="OWB223" s="19"/>
      <c r="OWC223" s="28"/>
      <c r="OWD223" s="32"/>
      <c r="OWE223" s="20"/>
      <c r="OWF223" s="18"/>
      <c r="OWG223" s="19"/>
      <c r="OWH223" s="28"/>
      <c r="OWI223" s="32"/>
      <c r="OWJ223" s="20"/>
      <c r="OWK223" s="18"/>
      <c r="OWL223" s="19"/>
      <c r="OWM223" s="28"/>
      <c r="OWN223" s="32"/>
      <c r="OWO223" s="20"/>
      <c r="OWP223" s="18"/>
      <c r="OWQ223" s="19"/>
      <c r="OWR223" s="28"/>
      <c r="OWS223" s="32"/>
      <c r="OWT223" s="20"/>
      <c r="OWU223" s="18"/>
      <c r="OWV223" s="19"/>
      <c r="OWW223" s="28"/>
      <c r="OWX223" s="32"/>
      <c r="OWY223" s="20"/>
      <c r="OWZ223" s="18"/>
      <c r="OXA223" s="19"/>
      <c r="OXB223" s="28"/>
      <c r="OXC223" s="32"/>
      <c r="OXD223" s="20"/>
      <c r="OXE223" s="18"/>
      <c r="OXF223" s="19"/>
      <c r="OXG223" s="28"/>
      <c r="OXH223" s="32"/>
      <c r="OXI223" s="20"/>
      <c r="OXJ223" s="18"/>
      <c r="OXK223" s="19"/>
      <c r="OXL223" s="28"/>
      <c r="OXM223" s="32"/>
      <c r="OXN223" s="20"/>
      <c r="OXO223" s="18"/>
      <c r="OXP223" s="19"/>
      <c r="OXQ223" s="28"/>
      <c r="OXR223" s="32"/>
      <c r="OXS223" s="20"/>
      <c r="OXT223" s="18"/>
      <c r="OXU223" s="19"/>
      <c r="OXV223" s="28"/>
      <c r="OXW223" s="32"/>
      <c r="OXX223" s="20"/>
      <c r="OXY223" s="18"/>
      <c r="OXZ223" s="19"/>
      <c r="OYA223" s="28"/>
      <c r="OYB223" s="32"/>
      <c r="OYC223" s="20"/>
      <c r="OYD223" s="18"/>
      <c r="OYE223" s="19"/>
      <c r="OYF223" s="28"/>
      <c r="OYG223" s="32"/>
      <c r="OYH223" s="20"/>
      <c r="OYI223" s="18"/>
      <c r="OYJ223" s="19"/>
      <c r="OYK223" s="28"/>
      <c r="OYL223" s="32"/>
      <c r="OYM223" s="20"/>
      <c r="OYN223" s="18"/>
      <c r="OYO223" s="19"/>
      <c r="OYP223" s="28"/>
      <c r="OYQ223" s="32"/>
      <c r="OYR223" s="20"/>
      <c r="OYS223" s="18"/>
      <c r="OYT223" s="19"/>
      <c r="OYU223" s="28"/>
      <c r="OYV223" s="32"/>
      <c r="OYW223" s="20"/>
      <c r="OYX223" s="18"/>
      <c r="OYY223" s="19"/>
      <c r="OYZ223" s="28"/>
      <c r="OZA223" s="32"/>
      <c r="OZB223" s="20"/>
      <c r="OZC223" s="18"/>
      <c r="OZD223" s="19"/>
      <c r="OZE223" s="28"/>
      <c r="OZF223" s="32"/>
      <c r="OZG223" s="20"/>
      <c r="OZH223" s="18"/>
      <c r="OZI223" s="19"/>
      <c r="OZJ223" s="28"/>
      <c r="OZK223" s="32"/>
      <c r="OZL223" s="20"/>
      <c r="OZM223" s="18"/>
      <c r="OZN223" s="19"/>
      <c r="OZO223" s="28"/>
      <c r="OZP223" s="32"/>
      <c r="OZQ223" s="20"/>
      <c r="OZR223" s="18"/>
      <c r="OZS223" s="19"/>
      <c r="OZT223" s="28"/>
      <c r="OZU223" s="32"/>
      <c r="OZV223" s="20"/>
      <c r="OZW223" s="18"/>
      <c r="OZX223" s="19"/>
      <c r="OZY223" s="28"/>
      <c r="OZZ223" s="32"/>
      <c r="PAA223" s="20"/>
      <c r="PAB223" s="18"/>
      <c r="PAC223" s="19"/>
      <c r="PAD223" s="28"/>
      <c r="PAE223" s="32"/>
      <c r="PAF223" s="20"/>
      <c r="PAG223" s="18"/>
      <c r="PAH223" s="19"/>
      <c r="PAI223" s="28"/>
      <c r="PAJ223" s="32"/>
      <c r="PAK223" s="20"/>
      <c r="PAL223" s="18"/>
      <c r="PAM223" s="19"/>
      <c r="PAN223" s="28"/>
      <c r="PAO223" s="32"/>
      <c r="PAP223" s="20"/>
      <c r="PAQ223" s="18"/>
      <c r="PAR223" s="19"/>
      <c r="PAS223" s="28"/>
      <c r="PAT223" s="32"/>
      <c r="PAU223" s="20"/>
      <c r="PAV223" s="18"/>
      <c r="PAW223" s="19"/>
      <c r="PAX223" s="28"/>
      <c r="PAY223" s="32"/>
      <c r="PAZ223" s="20"/>
      <c r="PBA223" s="18"/>
      <c r="PBB223" s="19"/>
      <c r="PBC223" s="28"/>
      <c r="PBD223" s="32"/>
      <c r="PBE223" s="20"/>
      <c r="PBF223" s="18"/>
      <c r="PBG223" s="19"/>
      <c r="PBH223" s="28"/>
      <c r="PBI223" s="32"/>
      <c r="PBJ223" s="20"/>
      <c r="PBK223" s="18"/>
      <c r="PBL223" s="19"/>
      <c r="PBM223" s="28"/>
      <c r="PBN223" s="32"/>
      <c r="PBO223" s="20"/>
      <c r="PBP223" s="18"/>
      <c r="PBQ223" s="19"/>
      <c r="PBR223" s="28"/>
      <c r="PBS223" s="32"/>
      <c r="PBT223" s="20"/>
      <c r="PBU223" s="18"/>
      <c r="PBV223" s="19"/>
      <c r="PBW223" s="28"/>
      <c r="PBX223" s="32"/>
      <c r="PBY223" s="20"/>
      <c r="PBZ223" s="18"/>
      <c r="PCA223" s="19"/>
      <c r="PCB223" s="28"/>
      <c r="PCC223" s="32"/>
      <c r="PCD223" s="20"/>
      <c r="PCE223" s="18"/>
      <c r="PCF223" s="19"/>
      <c r="PCG223" s="28"/>
      <c r="PCH223" s="32"/>
      <c r="PCI223" s="20"/>
      <c r="PCJ223" s="18"/>
      <c r="PCK223" s="19"/>
      <c r="PCL223" s="28"/>
      <c r="PCM223" s="32"/>
      <c r="PCN223" s="20"/>
      <c r="PCO223" s="18"/>
      <c r="PCP223" s="19"/>
      <c r="PCQ223" s="28"/>
      <c r="PCR223" s="32"/>
      <c r="PCS223" s="20"/>
      <c r="PCT223" s="18"/>
      <c r="PCU223" s="19"/>
      <c r="PCV223" s="28"/>
      <c r="PCW223" s="32"/>
      <c r="PCX223" s="20"/>
      <c r="PCY223" s="18"/>
      <c r="PCZ223" s="19"/>
      <c r="PDA223" s="28"/>
      <c r="PDB223" s="32"/>
      <c r="PDC223" s="20"/>
      <c r="PDD223" s="18"/>
      <c r="PDE223" s="19"/>
      <c r="PDF223" s="28"/>
      <c r="PDG223" s="32"/>
      <c r="PDH223" s="20"/>
      <c r="PDI223" s="18"/>
      <c r="PDJ223" s="19"/>
      <c r="PDK223" s="28"/>
      <c r="PDL223" s="32"/>
      <c r="PDM223" s="20"/>
      <c r="PDN223" s="18"/>
      <c r="PDO223" s="19"/>
      <c r="PDP223" s="28"/>
      <c r="PDQ223" s="32"/>
      <c r="PDR223" s="20"/>
      <c r="PDS223" s="18"/>
      <c r="PDT223" s="19"/>
      <c r="PDU223" s="28"/>
      <c r="PDV223" s="32"/>
      <c r="PDW223" s="20"/>
      <c r="PDX223" s="18"/>
      <c r="PDY223" s="19"/>
      <c r="PDZ223" s="28"/>
      <c r="PEA223" s="32"/>
      <c r="PEB223" s="20"/>
      <c r="PEC223" s="18"/>
      <c r="PED223" s="19"/>
      <c r="PEE223" s="28"/>
      <c r="PEF223" s="32"/>
      <c r="PEG223" s="20"/>
      <c r="PEH223" s="18"/>
      <c r="PEI223" s="19"/>
      <c r="PEJ223" s="28"/>
      <c r="PEK223" s="32"/>
      <c r="PEL223" s="20"/>
      <c r="PEM223" s="18"/>
      <c r="PEN223" s="19"/>
      <c r="PEO223" s="28"/>
      <c r="PEP223" s="32"/>
      <c r="PEQ223" s="20"/>
      <c r="PER223" s="18"/>
      <c r="PES223" s="19"/>
      <c r="PET223" s="28"/>
      <c r="PEU223" s="32"/>
      <c r="PEV223" s="20"/>
      <c r="PEW223" s="18"/>
      <c r="PEX223" s="19"/>
      <c r="PEY223" s="28"/>
      <c r="PEZ223" s="32"/>
      <c r="PFA223" s="20"/>
      <c r="PFB223" s="18"/>
      <c r="PFC223" s="19"/>
      <c r="PFD223" s="28"/>
      <c r="PFE223" s="32"/>
      <c r="PFF223" s="20"/>
      <c r="PFG223" s="18"/>
      <c r="PFH223" s="19"/>
      <c r="PFI223" s="28"/>
      <c r="PFJ223" s="32"/>
      <c r="PFK223" s="20"/>
      <c r="PFL223" s="18"/>
      <c r="PFM223" s="19"/>
      <c r="PFN223" s="28"/>
      <c r="PFO223" s="32"/>
      <c r="PFP223" s="20"/>
      <c r="PFQ223" s="18"/>
      <c r="PFR223" s="19"/>
      <c r="PFS223" s="28"/>
      <c r="PFT223" s="32"/>
      <c r="PFU223" s="20"/>
      <c r="PFV223" s="18"/>
      <c r="PFW223" s="19"/>
      <c r="PFX223" s="28"/>
      <c r="PFY223" s="32"/>
      <c r="PFZ223" s="20"/>
      <c r="PGA223" s="18"/>
      <c r="PGB223" s="19"/>
      <c r="PGC223" s="28"/>
      <c r="PGD223" s="32"/>
      <c r="PGE223" s="20"/>
      <c r="PGF223" s="18"/>
      <c r="PGG223" s="19"/>
      <c r="PGH223" s="28"/>
      <c r="PGI223" s="32"/>
      <c r="PGJ223" s="20"/>
      <c r="PGK223" s="18"/>
      <c r="PGL223" s="19"/>
      <c r="PGM223" s="28"/>
      <c r="PGN223" s="32"/>
      <c r="PGO223" s="20"/>
      <c r="PGP223" s="18"/>
      <c r="PGQ223" s="19"/>
      <c r="PGR223" s="28"/>
      <c r="PGS223" s="32"/>
      <c r="PGT223" s="20"/>
      <c r="PGU223" s="18"/>
      <c r="PGV223" s="19"/>
      <c r="PGW223" s="28"/>
      <c r="PGX223" s="32"/>
      <c r="PGY223" s="20"/>
      <c r="PGZ223" s="18"/>
      <c r="PHA223" s="19"/>
      <c r="PHB223" s="28"/>
      <c r="PHC223" s="32"/>
      <c r="PHD223" s="20"/>
      <c r="PHE223" s="18"/>
      <c r="PHF223" s="19"/>
      <c r="PHG223" s="28"/>
      <c r="PHH223" s="32"/>
      <c r="PHI223" s="20"/>
      <c r="PHJ223" s="18"/>
      <c r="PHK223" s="19"/>
      <c r="PHL223" s="28"/>
      <c r="PHM223" s="32"/>
      <c r="PHN223" s="20"/>
      <c r="PHO223" s="18"/>
      <c r="PHP223" s="19"/>
      <c r="PHQ223" s="28"/>
      <c r="PHR223" s="32"/>
      <c r="PHS223" s="20"/>
      <c r="PHT223" s="18"/>
      <c r="PHU223" s="19"/>
      <c r="PHV223" s="28"/>
      <c r="PHW223" s="32"/>
      <c r="PHX223" s="20"/>
      <c r="PHY223" s="18"/>
      <c r="PHZ223" s="19"/>
      <c r="PIA223" s="28"/>
      <c r="PIB223" s="32"/>
      <c r="PIC223" s="20"/>
      <c r="PID223" s="18"/>
      <c r="PIE223" s="19"/>
      <c r="PIF223" s="28"/>
      <c r="PIG223" s="32"/>
      <c r="PIH223" s="20"/>
      <c r="PII223" s="18"/>
      <c r="PIJ223" s="19"/>
      <c r="PIK223" s="28"/>
      <c r="PIL223" s="32"/>
      <c r="PIM223" s="20"/>
      <c r="PIN223" s="18"/>
      <c r="PIO223" s="19"/>
      <c r="PIP223" s="28"/>
      <c r="PIQ223" s="32"/>
      <c r="PIR223" s="20"/>
      <c r="PIS223" s="18"/>
      <c r="PIT223" s="19"/>
      <c r="PIU223" s="28"/>
      <c r="PIV223" s="32"/>
      <c r="PIW223" s="20"/>
      <c r="PIX223" s="18"/>
      <c r="PIY223" s="19"/>
      <c r="PIZ223" s="28"/>
      <c r="PJA223" s="32"/>
      <c r="PJB223" s="20"/>
      <c r="PJC223" s="18"/>
      <c r="PJD223" s="19"/>
      <c r="PJE223" s="28"/>
      <c r="PJF223" s="32"/>
      <c r="PJG223" s="20"/>
      <c r="PJH223" s="18"/>
      <c r="PJI223" s="19"/>
      <c r="PJJ223" s="28"/>
      <c r="PJK223" s="32"/>
      <c r="PJL223" s="20"/>
      <c r="PJM223" s="18"/>
      <c r="PJN223" s="19"/>
      <c r="PJO223" s="28"/>
      <c r="PJP223" s="32"/>
      <c r="PJQ223" s="20"/>
      <c r="PJR223" s="18"/>
      <c r="PJS223" s="19"/>
      <c r="PJT223" s="28"/>
      <c r="PJU223" s="32"/>
      <c r="PJV223" s="20"/>
      <c r="PJW223" s="18"/>
      <c r="PJX223" s="19"/>
      <c r="PJY223" s="28"/>
      <c r="PJZ223" s="32"/>
      <c r="PKA223" s="20"/>
      <c r="PKB223" s="18"/>
      <c r="PKC223" s="19"/>
      <c r="PKD223" s="28"/>
      <c r="PKE223" s="32"/>
      <c r="PKF223" s="20"/>
      <c r="PKG223" s="18"/>
      <c r="PKH223" s="19"/>
      <c r="PKI223" s="28"/>
      <c r="PKJ223" s="32"/>
      <c r="PKK223" s="20"/>
      <c r="PKL223" s="18"/>
      <c r="PKM223" s="19"/>
      <c r="PKN223" s="28"/>
      <c r="PKO223" s="32"/>
      <c r="PKP223" s="20"/>
      <c r="PKQ223" s="18"/>
      <c r="PKR223" s="19"/>
      <c r="PKS223" s="28"/>
      <c r="PKT223" s="32"/>
      <c r="PKU223" s="20"/>
      <c r="PKV223" s="18"/>
      <c r="PKW223" s="19"/>
      <c r="PKX223" s="28"/>
      <c r="PKY223" s="32"/>
      <c r="PKZ223" s="20"/>
      <c r="PLA223" s="18"/>
      <c r="PLB223" s="19"/>
      <c r="PLC223" s="28"/>
      <c r="PLD223" s="32"/>
      <c r="PLE223" s="20"/>
      <c r="PLF223" s="18"/>
      <c r="PLG223" s="19"/>
      <c r="PLH223" s="28"/>
      <c r="PLI223" s="32"/>
      <c r="PLJ223" s="20"/>
      <c r="PLK223" s="18"/>
      <c r="PLL223" s="19"/>
      <c r="PLM223" s="28"/>
      <c r="PLN223" s="32"/>
      <c r="PLO223" s="20"/>
      <c r="PLP223" s="18"/>
      <c r="PLQ223" s="19"/>
      <c r="PLR223" s="28"/>
      <c r="PLS223" s="32"/>
      <c r="PLT223" s="20"/>
      <c r="PLU223" s="18"/>
      <c r="PLV223" s="19"/>
      <c r="PLW223" s="28"/>
      <c r="PLX223" s="32"/>
      <c r="PLY223" s="20"/>
      <c r="PLZ223" s="18"/>
      <c r="PMA223" s="19"/>
      <c r="PMB223" s="28"/>
      <c r="PMC223" s="32"/>
      <c r="PMD223" s="20"/>
      <c r="PME223" s="18"/>
      <c r="PMF223" s="19"/>
      <c r="PMG223" s="28"/>
      <c r="PMH223" s="32"/>
      <c r="PMI223" s="20"/>
      <c r="PMJ223" s="18"/>
      <c r="PMK223" s="19"/>
      <c r="PML223" s="28"/>
      <c r="PMM223" s="32"/>
      <c r="PMN223" s="20"/>
      <c r="PMO223" s="18"/>
      <c r="PMP223" s="19"/>
      <c r="PMQ223" s="28"/>
      <c r="PMR223" s="32"/>
      <c r="PMS223" s="20"/>
      <c r="PMT223" s="18"/>
      <c r="PMU223" s="19"/>
      <c r="PMV223" s="28"/>
      <c r="PMW223" s="32"/>
      <c r="PMX223" s="20"/>
      <c r="PMY223" s="18"/>
      <c r="PMZ223" s="19"/>
      <c r="PNA223" s="28"/>
      <c r="PNB223" s="32"/>
      <c r="PNC223" s="20"/>
      <c r="PND223" s="18"/>
      <c r="PNE223" s="19"/>
      <c r="PNF223" s="28"/>
      <c r="PNG223" s="32"/>
      <c r="PNH223" s="20"/>
      <c r="PNI223" s="18"/>
      <c r="PNJ223" s="19"/>
      <c r="PNK223" s="28"/>
      <c r="PNL223" s="32"/>
      <c r="PNM223" s="20"/>
      <c r="PNN223" s="18"/>
      <c r="PNO223" s="19"/>
      <c r="PNP223" s="28"/>
      <c r="PNQ223" s="32"/>
      <c r="PNR223" s="20"/>
      <c r="PNS223" s="18"/>
      <c r="PNT223" s="19"/>
      <c r="PNU223" s="28"/>
      <c r="PNV223" s="32"/>
      <c r="PNW223" s="20"/>
      <c r="PNX223" s="18"/>
      <c r="PNY223" s="19"/>
      <c r="PNZ223" s="28"/>
      <c r="POA223" s="32"/>
      <c r="POB223" s="20"/>
      <c r="POC223" s="18"/>
      <c r="POD223" s="19"/>
      <c r="POE223" s="28"/>
      <c r="POF223" s="32"/>
      <c r="POG223" s="20"/>
      <c r="POH223" s="18"/>
      <c r="POI223" s="19"/>
      <c r="POJ223" s="28"/>
      <c r="POK223" s="32"/>
      <c r="POL223" s="20"/>
      <c r="POM223" s="18"/>
      <c r="PON223" s="19"/>
      <c r="POO223" s="28"/>
      <c r="POP223" s="32"/>
      <c r="POQ223" s="20"/>
      <c r="POR223" s="18"/>
      <c r="POS223" s="19"/>
      <c r="POT223" s="28"/>
      <c r="POU223" s="32"/>
      <c r="POV223" s="20"/>
      <c r="POW223" s="18"/>
      <c r="POX223" s="19"/>
      <c r="POY223" s="28"/>
      <c r="POZ223" s="32"/>
      <c r="PPA223" s="20"/>
      <c r="PPB223" s="18"/>
      <c r="PPC223" s="19"/>
      <c r="PPD223" s="28"/>
      <c r="PPE223" s="32"/>
      <c r="PPF223" s="20"/>
      <c r="PPG223" s="18"/>
      <c r="PPH223" s="19"/>
      <c r="PPI223" s="28"/>
      <c r="PPJ223" s="32"/>
      <c r="PPK223" s="20"/>
      <c r="PPL223" s="18"/>
      <c r="PPM223" s="19"/>
      <c r="PPN223" s="28"/>
      <c r="PPO223" s="32"/>
      <c r="PPP223" s="20"/>
      <c r="PPQ223" s="18"/>
      <c r="PPR223" s="19"/>
      <c r="PPS223" s="28"/>
      <c r="PPT223" s="32"/>
      <c r="PPU223" s="20"/>
      <c r="PPV223" s="18"/>
      <c r="PPW223" s="19"/>
      <c r="PPX223" s="28"/>
      <c r="PPY223" s="32"/>
      <c r="PPZ223" s="20"/>
      <c r="PQA223" s="18"/>
      <c r="PQB223" s="19"/>
      <c r="PQC223" s="28"/>
      <c r="PQD223" s="32"/>
      <c r="PQE223" s="20"/>
      <c r="PQF223" s="18"/>
      <c r="PQG223" s="19"/>
      <c r="PQH223" s="28"/>
      <c r="PQI223" s="32"/>
      <c r="PQJ223" s="20"/>
      <c r="PQK223" s="18"/>
      <c r="PQL223" s="19"/>
      <c r="PQM223" s="28"/>
      <c r="PQN223" s="32"/>
      <c r="PQO223" s="20"/>
      <c r="PQP223" s="18"/>
      <c r="PQQ223" s="19"/>
      <c r="PQR223" s="28"/>
      <c r="PQS223" s="32"/>
      <c r="PQT223" s="20"/>
      <c r="PQU223" s="18"/>
      <c r="PQV223" s="19"/>
      <c r="PQW223" s="28"/>
      <c r="PQX223" s="32"/>
      <c r="PQY223" s="20"/>
      <c r="PQZ223" s="18"/>
      <c r="PRA223" s="19"/>
      <c r="PRB223" s="28"/>
      <c r="PRC223" s="32"/>
      <c r="PRD223" s="20"/>
      <c r="PRE223" s="18"/>
      <c r="PRF223" s="19"/>
      <c r="PRG223" s="28"/>
      <c r="PRH223" s="32"/>
      <c r="PRI223" s="20"/>
      <c r="PRJ223" s="18"/>
      <c r="PRK223" s="19"/>
      <c r="PRL223" s="28"/>
      <c r="PRM223" s="32"/>
      <c r="PRN223" s="20"/>
      <c r="PRO223" s="18"/>
      <c r="PRP223" s="19"/>
      <c r="PRQ223" s="28"/>
      <c r="PRR223" s="32"/>
      <c r="PRS223" s="20"/>
      <c r="PRT223" s="18"/>
      <c r="PRU223" s="19"/>
      <c r="PRV223" s="28"/>
      <c r="PRW223" s="32"/>
      <c r="PRX223" s="20"/>
      <c r="PRY223" s="18"/>
      <c r="PRZ223" s="19"/>
      <c r="PSA223" s="28"/>
      <c r="PSB223" s="32"/>
      <c r="PSC223" s="20"/>
      <c r="PSD223" s="18"/>
      <c r="PSE223" s="19"/>
      <c r="PSF223" s="28"/>
      <c r="PSG223" s="32"/>
      <c r="PSH223" s="20"/>
      <c r="PSI223" s="18"/>
      <c r="PSJ223" s="19"/>
      <c r="PSK223" s="28"/>
      <c r="PSL223" s="32"/>
      <c r="PSM223" s="20"/>
      <c r="PSN223" s="18"/>
      <c r="PSO223" s="19"/>
      <c r="PSP223" s="28"/>
      <c r="PSQ223" s="32"/>
      <c r="PSR223" s="20"/>
      <c r="PSS223" s="18"/>
      <c r="PST223" s="19"/>
      <c r="PSU223" s="28"/>
      <c r="PSV223" s="32"/>
      <c r="PSW223" s="20"/>
      <c r="PSX223" s="18"/>
      <c r="PSY223" s="19"/>
      <c r="PSZ223" s="28"/>
      <c r="PTA223" s="32"/>
      <c r="PTB223" s="20"/>
      <c r="PTC223" s="18"/>
      <c r="PTD223" s="19"/>
      <c r="PTE223" s="28"/>
      <c r="PTF223" s="32"/>
      <c r="PTG223" s="20"/>
      <c r="PTH223" s="18"/>
      <c r="PTI223" s="19"/>
      <c r="PTJ223" s="28"/>
      <c r="PTK223" s="32"/>
      <c r="PTL223" s="20"/>
      <c r="PTM223" s="18"/>
      <c r="PTN223" s="19"/>
      <c r="PTO223" s="28"/>
      <c r="PTP223" s="32"/>
      <c r="PTQ223" s="20"/>
      <c r="PTR223" s="18"/>
      <c r="PTS223" s="19"/>
      <c r="PTT223" s="28"/>
      <c r="PTU223" s="32"/>
      <c r="PTV223" s="20"/>
      <c r="PTW223" s="18"/>
      <c r="PTX223" s="19"/>
      <c r="PTY223" s="28"/>
      <c r="PTZ223" s="32"/>
      <c r="PUA223" s="20"/>
      <c r="PUB223" s="18"/>
      <c r="PUC223" s="19"/>
      <c r="PUD223" s="28"/>
      <c r="PUE223" s="32"/>
      <c r="PUF223" s="20"/>
      <c r="PUG223" s="18"/>
      <c r="PUH223" s="19"/>
      <c r="PUI223" s="28"/>
      <c r="PUJ223" s="32"/>
      <c r="PUK223" s="20"/>
      <c r="PUL223" s="18"/>
      <c r="PUM223" s="19"/>
      <c r="PUN223" s="28"/>
      <c r="PUO223" s="32"/>
      <c r="PUP223" s="20"/>
      <c r="PUQ223" s="18"/>
      <c r="PUR223" s="19"/>
      <c r="PUS223" s="28"/>
      <c r="PUT223" s="32"/>
      <c r="PUU223" s="20"/>
      <c r="PUV223" s="18"/>
      <c r="PUW223" s="19"/>
      <c r="PUX223" s="28"/>
      <c r="PUY223" s="32"/>
      <c r="PUZ223" s="20"/>
      <c r="PVA223" s="18"/>
      <c r="PVB223" s="19"/>
      <c r="PVC223" s="28"/>
      <c r="PVD223" s="32"/>
      <c r="PVE223" s="20"/>
      <c r="PVF223" s="18"/>
      <c r="PVG223" s="19"/>
      <c r="PVH223" s="28"/>
      <c r="PVI223" s="32"/>
      <c r="PVJ223" s="20"/>
      <c r="PVK223" s="18"/>
      <c r="PVL223" s="19"/>
      <c r="PVM223" s="28"/>
      <c r="PVN223" s="32"/>
      <c r="PVO223" s="20"/>
      <c r="PVP223" s="18"/>
      <c r="PVQ223" s="19"/>
      <c r="PVR223" s="28"/>
      <c r="PVS223" s="32"/>
      <c r="PVT223" s="20"/>
      <c r="PVU223" s="18"/>
      <c r="PVV223" s="19"/>
      <c r="PVW223" s="28"/>
      <c r="PVX223" s="32"/>
      <c r="PVY223" s="20"/>
      <c r="PVZ223" s="18"/>
      <c r="PWA223" s="19"/>
      <c r="PWB223" s="28"/>
      <c r="PWC223" s="32"/>
      <c r="PWD223" s="20"/>
      <c r="PWE223" s="18"/>
      <c r="PWF223" s="19"/>
      <c r="PWG223" s="28"/>
      <c r="PWH223" s="32"/>
      <c r="PWI223" s="20"/>
      <c r="PWJ223" s="18"/>
      <c r="PWK223" s="19"/>
      <c r="PWL223" s="28"/>
      <c r="PWM223" s="32"/>
      <c r="PWN223" s="20"/>
      <c r="PWO223" s="18"/>
      <c r="PWP223" s="19"/>
      <c r="PWQ223" s="28"/>
      <c r="PWR223" s="32"/>
      <c r="PWS223" s="20"/>
      <c r="PWT223" s="18"/>
      <c r="PWU223" s="19"/>
      <c r="PWV223" s="28"/>
      <c r="PWW223" s="32"/>
      <c r="PWX223" s="20"/>
      <c r="PWY223" s="18"/>
      <c r="PWZ223" s="19"/>
      <c r="PXA223" s="28"/>
      <c r="PXB223" s="32"/>
      <c r="PXC223" s="20"/>
      <c r="PXD223" s="18"/>
      <c r="PXE223" s="19"/>
      <c r="PXF223" s="28"/>
      <c r="PXG223" s="32"/>
      <c r="PXH223" s="20"/>
      <c r="PXI223" s="18"/>
      <c r="PXJ223" s="19"/>
      <c r="PXK223" s="28"/>
      <c r="PXL223" s="32"/>
      <c r="PXM223" s="20"/>
      <c r="PXN223" s="18"/>
      <c r="PXO223" s="19"/>
      <c r="PXP223" s="28"/>
      <c r="PXQ223" s="32"/>
      <c r="PXR223" s="20"/>
      <c r="PXS223" s="18"/>
      <c r="PXT223" s="19"/>
      <c r="PXU223" s="28"/>
      <c r="PXV223" s="32"/>
      <c r="PXW223" s="20"/>
      <c r="PXX223" s="18"/>
      <c r="PXY223" s="19"/>
      <c r="PXZ223" s="28"/>
      <c r="PYA223" s="32"/>
      <c r="PYB223" s="20"/>
      <c r="PYC223" s="18"/>
      <c r="PYD223" s="19"/>
      <c r="PYE223" s="28"/>
      <c r="PYF223" s="32"/>
      <c r="PYG223" s="20"/>
      <c r="PYH223" s="18"/>
      <c r="PYI223" s="19"/>
      <c r="PYJ223" s="28"/>
      <c r="PYK223" s="32"/>
      <c r="PYL223" s="20"/>
      <c r="PYM223" s="18"/>
      <c r="PYN223" s="19"/>
      <c r="PYO223" s="28"/>
      <c r="PYP223" s="32"/>
      <c r="PYQ223" s="20"/>
      <c r="PYR223" s="18"/>
      <c r="PYS223" s="19"/>
      <c r="PYT223" s="28"/>
      <c r="PYU223" s="32"/>
      <c r="PYV223" s="20"/>
      <c r="PYW223" s="18"/>
      <c r="PYX223" s="19"/>
      <c r="PYY223" s="28"/>
      <c r="PYZ223" s="32"/>
      <c r="PZA223" s="20"/>
      <c r="PZB223" s="18"/>
      <c r="PZC223" s="19"/>
      <c r="PZD223" s="28"/>
      <c r="PZE223" s="32"/>
      <c r="PZF223" s="20"/>
      <c r="PZG223" s="18"/>
      <c r="PZH223" s="19"/>
      <c r="PZI223" s="28"/>
      <c r="PZJ223" s="32"/>
      <c r="PZK223" s="20"/>
      <c r="PZL223" s="18"/>
      <c r="PZM223" s="19"/>
      <c r="PZN223" s="28"/>
      <c r="PZO223" s="32"/>
      <c r="PZP223" s="20"/>
      <c r="PZQ223" s="18"/>
      <c r="PZR223" s="19"/>
      <c r="PZS223" s="28"/>
      <c r="PZT223" s="32"/>
      <c r="PZU223" s="20"/>
      <c r="PZV223" s="18"/>
      <c r="PZW223" s="19"/>
      <c r="PZX223" s="28"/>
      <c r="PZY223" s="32"/>
      <c r="PZZ223" s="20"/>
      <c r="QAA223" s="18"/>
      <c r="QAB223" s="19"/>
      <c r="QAC223" s="28"/>
      <c r="QAD223" s="32"/>
      <c r="QAE223" s="20"/>
      <c r="QAF223" s="18"/>
      <c r="QAG223" s="19"/>
      <c r="QAH223" s="28"/>
      <c r="QAI223" s="32"/>
      <c r="QAJ223" s="20"/>
      <c r="QAK223" s="18"/>
      <c r="QAL223" s="19"/>
      <c r="QAM223" s="28"/>
      <c r="QAN223" s="32"/>
      <c r="QAO223" s="20"/>
      <c r="QAP223" s="18"/>
      <c r="QAQ223" s="19"/>
      <c r="QAR223" s="28"/>
      <c r="QAS223" s="32"/>
      <c r="QAT223" s="20"/>
      <c r="QAU223" s="18"/>
      <c r="QAV223" s="19"/>
      <c r="QAW223" s="28"/>
      <c r="QAX223" s="32"/>
      <c r="QAY223" s="20"/>
      <c r="QAZ223" s="18"/>
      <c r="QBA223" s="19"/>
      <c r="QBB223" s="28"/>
      <c r="QBC223" s="32"/>
      <c r="QBD223" s="20"/>
      <c r="QBE223" s="18"/>
      <c r="QBF223" s="19"/>
      <c r="QBG223" s="28"/>
      <c r="QBH223" s="32"/>
      <c r="QBI223" s="20"/>
      <c r="QBJ223" s="18"/>
      <c r="QBK223" s="19"/>
      <c r="QBL223" s="28"/>
      <c r="QBM223" s="32"/>
      <c r="QBN223" s="20"/>
      <c r="QBO223" s="18"/>
      <c r="QBP223" s="19"/>
      <c r="QBQ223" s="28"/>
      <c r="QBR223" s="32"/>
      <c r="QBS223" s="20"/>
      <c r="QBT223" s="18"/>
      <c r="QBU223" s="19"/>
      <c r="QBV223" s="28"/>
      <c r="QBW223" s="32"/>
      <c r="QBX223" s="20"/>
      <c r="QBY223" s="18"/>
      <c r="QBZ223" s="19"/>
      <c r="QCA223" s="28"/>
      <c r="QCB223" s="32"/>
      <c r="QCC223" s="20"/>
      <c r="QCD223" s="18"/>
      <c r="QCE223" s="19"/>
      <c r="QCF223" s="28"/>
      <c r="QCG223" s="32"/>
      <c r="QCH223" s="20"/>
      <c r="QCI223" s="18"/>
      <c r="QCJ223" s="19"/>
      <c r="QCK223" s="28"/>
      <c r="QCL223" s="32"/>
      <c r="QCM223" s="20"/>
      <c r="QCN223" s="18"/>
      <c r="QCO223" s="19"/>
      <c r="QCP223" s="28"/>
      <c r="QCQ223" s="32"/>
      <c r="QCR223" s="20"/>
      <c r="QCS223" s="18"/>
      <c r="QCT223" s="19"/>
      <c r="QCU223" s="28"/>
      <c r="QCV223" s="32"/>
      <c r="QCW223" s="20"/>
      <c r="QCX223" s="18"/>
      <c r="QCY223" s="19"/>
      <c r="QCZ223" s="28"/>
      <c r="QDA223" s="32"/>
      <c r="QDB223" s="20"/>
      <c r="QDC223" s="18"/>
      <c r="QDD223" s="19"/>
      <c r="QDE223" s="28"/>
      <c r="QDF223" s="32"/>
      <c r="QDG223" s="20"/>
      <c r="QDH223" s="18"/>
      <c r="QDI223" s="19"/>
      <c r="QDJ223" s="28"/>
      <c r="QDK223" s="32"/>
      <c r="QDL223" s="20"/>
      <c r="QDM223" s="18"/>
      <c r="QDN223" s="19"/>
      <c r="QDO223" s="28"/>
      <c r="QDP223" s="32"/>
      <c r="QDQ223" s="20"/>
      <c r="QDR223" s="18"/>
      <c r="QDS223" s="19"/>
      <c r="QDT223" s="28"/>
      <c r="QDU223" s="32"/>
      <c r="QDV223" s="20"/>
      <c r="QDW223" s="18"/>
      <c r="QDX223" s="19"/>
      <c r="QDY223" s="28"/>
      <c r="QDZ223" s="32"/>
      <c r="QEA223" s="20"/>
      <c r="QEB223" s="18"/>
      <c r="QEC223" s="19"/>
      <c r="QED223" s="28"/>
      <c r="QEE223" s="32"/>
      <c r="QEF223" s="20"/>
      <c r="QEG223" s="18"/>
      <c r="QEH223" s="19"/>
      <c r="QEI223" s="28"/>
      <c r="QEJ223" s="32"/>
      <c r="QEK223" s="20"/>
      <c r="QEL223" s="18"/>
      <c r="QEM223" s="19"/>
      <c r="QEN223" s="28"/>
      <c r="QEO223" s="32"/>
      <c r="QEP223" s="20"/>
      <c r="QEQ223" s="18"/>
      <c r="QER223" s="19"/>
      <c r="QES223" s="28"/>
      <c r="QET223" s="32"/>
      <c r="QEU223" s="20"/>
      <c r="QEV223" s="18"/>
      <c r="QEW223" s="19"/>
      <c r="QEX223" s="28"/>
      <c r="QEY223" s="32"/>
      <c r="QEZ223" s="20"/>
      <c r="QFA223" s="18"/>
      <c r="QFB223" s="19"/>
      <c r="QFC223" s="28"/>
      <c r="QFD223" s="32"/>
      <c r="QFE223" s="20"/>
      <c r="QFF223" s="18"/>
      <c r="QFG223" s="19"/>
      <c r="QFH223" s="28"/>
      <c r="QFI223" s="32"/>
      <c r="QFJ223" s="20"/>
      <c r="QFK223" s="18"/>
      <c r="QFL223" s="19"/>
      <c r="QFM223" s="28"/>
      <c r="QFN223" s="32"/>
      <c r="QFO223" s="20"/>
      <c r="QFP223" s="18"/>
      <c r="QFQ223" s="19"/>
      <c r="QFR223" s="28"/>
      <c r="QFS223" s="32"/>
      <c r="QFT223" s="20"/>
      <c r="QFU223" s="18"/>
      <c r="QFV223" s="19"/>
      <c r="QFW223" s="28"/>
      <c r="QFX223" s="32"/>
      <c r="QFY223" s="20"/>
      <c r="QFZ223" s="18"/>
      <c r="QGA223" s="19"/>
      <c r="QGB223" s="28"/>
      <c r="QGC223" s="32"/>
      <c r="QGD223" s="20"/>
      <c r="QGE223" s="18"/>
      <c r="QGF223" s="19"/>
      <c r="QGG223" s="28"/>
      <c r="QGH223" s="32"/>
      <c r="QGI223" s="20"/>
      <c r="QGJ223" s="18"/>
      <c r="QGK223" s="19"/>
      <c r="QGL223" s="28"/>
      <c r="QGM223" s="32"/>
      <c r="QGN223" s="20"/>
      <c r="QGO223" s="18"/>
      <c r="QGP223" s="19"/>
      <c r="QGQ223" s="28"/>
      <c r="QGR223" s="32"/>
      <c r="QGS223" s="20"/>
      <c r="QGT223" s="18"/>
      <c r="QGU223" s="19"/>
      <c r="QGV223" s="28"/>
      <c r="QGW223" s="32"/>
      <c r="QGX223" s="20"/>
      <c r="QGY223" s="18"/>
      <c r="QGZ223" s="19"/>
      <c r="QHA223" s="28"/>
      <c r="QHB223" s="32"/>
      <c r="QHC223" s="20"/>
      <c r="QHD223" s="18"/>
      <c r="QHE223" s="19"/>
      <c r="QHF223" s="28"/>
      <c r="QHG223" s="32"/>
      <c r="QHH223" s="20"/>
      <c r="QHI223" s="18"/>
      <c r="QHJ223" s="19"/>
      <c r="QHK223" s="28"/>
      <c r="QHL223" s="32"/>
      <c r="QHM223" s="20"/>
      <c r="QHN223" s="18"/>
      <c r="QHO223" s="19"/>
      <c r="QHP223" s="28"/>
      <c r="QHQ223" s="32"/>
      <c r="QHR223" s="20"/>
      <c r="QHS223" s="18"/>
      <c r="QHT223" s="19"/>
      <c r="QHU223" s="28"/>
      <c r="QHV223" s="32"/>
      <c r="QHW223" s="20"/>
      <c r="QHX223" s="18"/>
      <c r="QHY223" s="19"/>
      <c r="QHZ223" s="28"/>
      <c r="QIA223" s="32"/>
      <c r="QIB223" s="20"/>
      <c r="QIC223" s="18"/>
      <c r="QID223" s="19"/>
      <c r="QIE223" s="28"/>
      <c r="QIF223" s="32"/>
      <c r="QIG223" s="20"/>
      <c r="QIH223" s="18"/>
      <c r="QII223" s="19"/>
      <c r="QIJ223" s="28"/>
      <c r="QIK223" s="32"/>
      <c r="QIL223" s="20"/>
      <c r="QIM223" s="18"/>
      <c r="QIN223" s="19"/>
      <c r="QIO223" s="28"/>
      <c r="QIP223" s="32"/>
      <c r="QIQ223" s="20"/>
      <c r="QIR223" s="18"/>
      <c r="QIS223" s="19"/>
      <c r="QIT223" s="28"/>
      <c r="QIU223" s="32"/>
      <c r="QIV223" s="20"/>
      <c r="QIW223" s="18"/>
      <c r="QIX223" s="19"/>
      <c r="QIY223" s="28"/>
      <c r="QIZ223" s="32"/>
      <c r="QJA223" s="20"/>
      <c r="QJB223" s="18"/>
      <c r="QJC223" s="19"/>
      <c r="QJD223" s="28"/>
      <c r="QJE223" s="32"/>
      <c r="QJF223" s="20"/>
      <c r="QJG223" s="18"/>
      <c r="QJH223" s="19"/>
      <c r="QJI223" s="28"/>
      <c r="QJJ223" s="32"/>
      <c r="QJK223" s="20"/>
      <c r="QJL223" s="18"/>
      <c r="QJM223" s="19"/>
      <c r="QJN223" s="28"/>
      <c r="QJO223" s="32"/>
      <c r="QJP223" s="20"/>
      <c r="QJQ223" s="18"/>
      <c r="QJR223" s="19"/>
      <c r="QJS223" s="28"/>
      <c r="QJT223" s="32"/>
      <c r="QJU223" s="20"/>
      <c r="QJV223" s="18"/>
      <c r="QJW223" s="19"/>
      <c r="QJX223" s="28"/>
      <c r="QJY223" s="32"/>
      <c r="QJZ223" s="20"/>
      <c r="QKA223" s="18"/>
      <c r="QKB223" s="19"/>
      <c r="QKC223" s="28"/>
      <c r="QKD223" s="32"/>
      <c r="QKE223" s="20"/>
      <c r="QKF223" s="18"/>
      <c r="QKG223" s="19"/>
      <c r="QKH223" s="28"/>
      <c r="QKI223" s="32"/>
      <c r="QKJ223" s="20"/>
      <c r="QKK223" s="18"/>
      <c r="QKL223" s="19"/>
      <c r="QKM223" s="28"/>
      <c r="QKN223" s="32"/>
      <c r="QKO223" s="20"/>
      <c r="QKP223" s="18"/>
      <c r="QKQ223" s="19"/>
      <c r="QKR223" s="28"/>
      <c r="QKS223" s="32"/>
      <c r="QKT223" s="20"/>
      <c r="QKU223" s="18"/>
      <c r="QKV223" s="19"/>
      <c r="QKW223" s="28"/>
      <c r="QKX223" s="32"/>
      <c r="QKY223" s="20"/>
      <c r="QKZ223" s="18"/>
      <c r="QLA223" s="19"/>
      <c r="QLB223" s="28"/>
      <c r="QLC223" s="32"/>
      <c r="QLD223" s="20"/>
      <c r="QLE223" s="18"/>
      <c r="QLF223" s="19"/>
      <c r="QLG223" s="28"/>
      <c r="QLH223" s="32"/>
      <c r="QLI223" s="20"/>
      <c r="QLJ223" s="18"/>
      <c r="QLK223" s="19"/>
      <c r="QLL223" s="28"/>
      <c r="QLM223" s="32"/>
      <c r="QLN223" s="20"/>
      <c r="QLO223" s="18"/>
      <c r="QLP223" s="19"/>
      <c r="QLQ223" s="28"/>
      <c r="QLR223" s="32"/>
      <c r="QLS223" s="20"/>
      <c r="QLT223" s="18"/>
      <c r="QLU223" s="19"/>
      <c r="QLV223" s="28"/>
      <c r="QLW223" s="32"/>
      <c r="QLX223" s="20"/>
      <c r="QLY223" s="18"/>
      <c r="QLZ223" s="19"/>
      <c r="QMA223" s="28"/>
      <c r="QMB223" s="32"/>
      <c r="QMC223" s="20"/>
      <c r="QMD223" s="18"/>
      <c r="QME223" s="19"/>
      <c r="QMF223" s="28"/>
      <c r="QMG223" s="32"/>
      <c r="QMH223" s="20"/>
      <c r="QMI223" s="18"/>
      <c r="QMJ223" s="19"/>
      <c r="QMK223" s="28"/>
      <c r="QML223" s="32"/>
      <c r="QMM223" s="20"/>
      <c r="QMN223" s="18"/>
      <c r="QMO223" s="19"/>
      <c r="QMP223" s="28"/>
      <c r="QMQ223" s="32"/>
      <c r="QMR223" s="20"/>
      <c r="QMS223" s="18"/>
      <c r="QMT223" s="19"/>
      <c r="QMU223" s="28"/>
      <c r="QMV223" s="32"/>
      <c r="QMW223" s="20"/>
      <c r="QMX223" s="18"/>
      <c r="QMY223" s="19"/>
      <c r="QMZ223" s="28"/>
      <c r="QNA223" s="32"/>
      <c r="QNB223" s="20"/>
      <c r="QNC223" s="18"/>
      <c r="QND223" s="19"/>
      <c r="QNE223" s="28"/>
      <c r="QNF223" s="32"/>
      <c r="QNG223" s="20"/>
      <c r="QNH223" s="18"/>
      <c r="QNI223" s="19"/>
      <c r="QNJ223" s="28"/>
      <c r="QNK223" s="32"/>
      <c r="QNL223" s="20"/>
      <c r="QNM223" s="18"/>
      <c r="QNN223" s="19"/>
      <c r="QNO223" s="28"/>
      <c r="QNP223" s="32"/>
      <c r="QNQ223" s="20"/>
      <c r="QNR223" s="18"/>
      <c r="QNS223" s="19"/>
      <c r="QNT223" s="28"/>
      <c r="QNU223" s="32"/>
      <c r="QNV223" s="20"/>
      <c r="QNW223" s="18"/>
      <c r="QNX223" s="19"/>
      <c r="QNY223" s="28"/>
      <c r="QNZ223" s="32"/>
      <c r="QOA223" s="20"/>
      <c r="QOB223" s="18"/>
      <c r="QOC223" s="19"/>
      <c r="QOD223" s="28"/>
      <c r="QOE223" s="32"/>
      <c r="QOF223" s="20"/>
      <c r="QOG223" s="18"/>
      <c r="QOH223" s="19"/>
      <c r="QOI223" s="28"/>
      <c r="QOJ223" s="32"/>
      <c r="QOK223" s="20"/>
      <c r="QOL223" s="18"/>
      <c r="QOM223" s="19"/>
      <c r="QON223" s="28"/>
      <c r="QOO223" s="32"/>
      <c r="QOP223" s="20"/>
      <c r="QOQ223" s="18"/>
      <c r="QOR223" s="19"/>
      <c r="QOS223" s="28"/>
      <c r="QOT223" s="32"/>
      <c r="QOU223" s="20"/>
      <c r="QOV223" s="18"/>
      <c r="QOW223" s="19"/>
      <c r="QOX223" s="28"/>
      <c r="QOY223" s="32"/>
      <c r="QOZ223" s="20"/>
      <c r="QPA223" s="18"/>
      <c r="QPB223" s="19"/>
      <c r="QPC223" s="28"/>
      <c r="QPD223" s="32"/>
      <c r="QPE223" s="20"/>
      <c r="QPF223" s="18"/>
      <c r="QPG223" s="19"/>
      <c r="QPH223" s="28"/>
      <c r="QPI223" s="32"/>
      <c r="QPJ223" s="20"/>
      <c r="QPK223" s="18"/>
      <c r="QPL223" s="19"/>
      <c r="QPM223" s="28"/>
      <c r="QPN223" s="32"/>
      <c r="QPO223" s="20"/>
      <c r="QPP223" s="18"/>
      <c r="QPQ223" s="19"/>
      <c r="QPR223" s="28"/>
      <c r="QPS223" s="32"/>
      <c r="QPT223" s="20"/>
      <c r="QPU223" s="18"/>
      <c r="QPV223" s="19"/>
      <c r="QPW223" s="28"/>
      <c r="QPX223" s="32"/>
      <c r="QPY223" s="20"/>
      <c r="QPZ223" s="18"/>
      <c r="QQA223" s="19"/>
      <c r="QQB223" s="28"/>
      <c r="QQC223" s="32"/>
      <c r="QQD223" s="20"/>
      <c r="QQE223" s="18"/>
      <c r="QQF223" s="19"/>
      <c r="QQG223" s="28"/>
      <c r="QQH223" s="32"/>
      <c r="QQI223" s="20"/>
      <c r="QQJ223" s="18"/>
      <c r="QQK223" s="19"/>
      <c r="QQL223" s="28"/>
      <c r="QQM223" s="32"/>
      <c r="QQN223" s="20"/>
      <c r="QQO223" s="18"/>
      <c r="QQP223" s="19"/>
      <c r="QQQ223" s="28"/>
      <c r="QQR223" s="32"/>
      <c r="QQS223" s="20"/>
      <c r="QQT223" s="18"/>
      <c r="QQU223" s="19"/>
      <c r="QQV223" s="28"/>
      <c r="QQW223" s="32"/>
      <c r="QQX223" s="20"/>
      <c r="QQY223" s="18"/>
      <c r="QQZ223" s="19"/>
      <c r="QRA223" s="28"/>
      <c r="QRB223" s="32"/>
      <c r="QRC223" s="20"/>
      <c r="QRD223" s="18"/>
      <c r="QRE223" s="19"/>
      <c r="QRF223" s="28"/>
      <c r="QRG223" s="32"/>
      <c r="QRH223" s="20"/>
      <c r="QRI223" s="18"/>
      <c r="QRJ223" s="19"/>
      <c r="QRK223" s="28"/>
      <c r="QRL223" s="32"/>
      <c r="QRM223" s="20"/>
      <c r="QRN223" s="18"/>
      <c r="QRO223" s="19"/>
      <c r="QRP223" s="28"/>
      <c r="QRQ223" s="32"/>
      <c r="QRR223" s="20"/>
      <c r="QRS223" s="18"/>
      <c r="QRT223" s="19"/>
      <c r="QRU223" s="28"/>
      <c r="QRV223" s="32"/>
      <c r="QRW223" s="20"/>
      <c r="QRX223" s="18"/>
      <c r="QRY223" s="19"/>
      <c r="QRZ223" s="28"/>
      <c r="QSA223" s="32"/>
      <c r="QSB223" s="20"/>
      <c r="QSC223" s="18"/>
      <c r="QSD223" s="19"/>
      <c r="QSE223" s="28"/>
      <c r="QSF223" s="32"/>
      <c r="QSG223" s="20"/>
      <c r="QSH223" s="18"/>
      <c r="QSI223" s="19"/>
      <c r="QSJ223" s="28"/>
      <c r="QSK223" s="32"/>
      <c r="QSL223" s="20"/>
      <c r="QSM223" s="18"/>
      <c r="QSN223" s="19"/>
      <c r="QSO223" s="28"/>
      <c r="QSP223" s="32"/>
      <c r="QSQ223" s="20"/>
      <c r="QSR223" s="18"/>
      <c r="QSS223" s="19"/>
      <c r="QST223" s="28"/>
      <c r="QSU223" s="32"/>
      <c r="QSV223" s="20"/>
      <c r="QSW223" s="18"/>
      <c r="QSX223" s="19"/>
      <c r="QSY223" s="28"/>
      <c r="QSZ223" s="32"/>
      <c r="QTA223" s="20"/>
      <c r="QTB223" s="18"/>
      <c r="QTC223" s="19"/>
      <c r="QTD223" s="28"/>
      <c r="QTE223" s="32"/>
      <c r="QTF223" s="20"/>
      <c r="QTG223" s="18"/>
      <c r="QTH223" s="19"/>
      <c r="QTI223" s="28"/>
      <c r="QTJ223" s="32"/>
      <c r="QTK223" s="20"/>
      <c r="QTL223" s="18"/>
      <c r="QTM223" s="19"/>
      <c r="QTN223" s="28"/>
      <c r="QTO223" s="32"/>
      <c r="QTP223" s="20"/>
      <c r="QTQ223" s="18"/>
      <c r="QTR223" s="19"/>
      <c r="QTS223" s="28"/>
      <c r="QTT223" s="32"/>
      <c r="QTU223" s="20"/>
      <c r="QTV223" s="18"/>
      <c r="QTW223" s="19"/>
      <c r="QTX223" s="28"/>
      <c r="QTY223" s="32"/>
      <c r="QTZ223" s="20"/>
      <c r="QUA223" s="18"/>
      <c r="QUB223" s="19"/>
      <c r="QUC223" s="28"/>
      <c r="QUD223" s="32"/>
      <c r="QUE223" s="20"/>
      <c r="QUF223" s="18"/>
      <c r="QUG223" s="19"/>
      <c r="QUH223" s="28"/>
      <c r="QUI223" s="32"/>
      <c r="QUJ223" s="20"/>
      <c r="QUK223" s="18"/>
      <c r="QUL223" s="19"/>
      <c r="QUM223" s="28"/>
      <c r="QUN223" s="32"/>
      <c r="QUO223" s="20"/>
      <c r="QUP223" s="18"/>
      <c r="QUQ223" s="19"/>
      <c r="QUR223" s="28"/>
      <c r="QUS223" s="32"/>
      <c r="QUT223" s="20"/>
      <c r="QUU223" s="18"/>
      <c r="QUV223" s="19"/>
      <c r="QUW223" s="28"/>
      <c r="QUX223" s="32"/>
      <c r="QUY223" s="20"/>
      <c r="QUZ223" s="18"/>
      <c r="QVA223" s="19"/>
      <c r="QVB223" s="28"/>
      <c r="QVC223" s="32"/>
      <c r="QVD223" s="20"/>
      <c r="QVE223" s="18"/>
      <c r="QVF223" s="19"/>
      <c r="QVG223" s="28"/>
      <c r="QVH223" s="32"/>
      <c r="QVI223" s="20"/>
      <c r="QVJ223" s="18"/>
      <c r="QVK223" s="19"/>
      <c r="QVL223" s="28"/>
      <c r="QVM223" s="32"/>
      <c r="QVN223" s="20"/>
      <c r="QVO223" s="18"/>
      <c r="QVP223" s="19"/>
      <c r="QVQ223" s="28"/>
      <c r="QVR223" s="32"/>
      <c r="QVS223" s="20"/>
      <c r="QVT223" s="18"/>
      <c r="QVU223" s="19"/>
      <c r="QVV223" s="28"/>
      <c r="QVW223" s="32"/>
      <c r="QVX223" s="20"/>
      <c r="QVY223" s="18"/>
      <c r="QVZ223" s="19"/>
      <c r="QWA223" s="28"/>
      <c r="QWB223" s="32"/>
      <c r="QWC223" s="20"/>
      <c r="QWD223" s="18"/>
      <c r="QWE223" s="19"/>
      <c r="QWF223" s="28"/>
      <c r="QWG223" s="32"/>
      <c r="QWH223" s="20"/>
      <c r="QWI223" s="18"/>
      <c r="QWJ223" s="19"/>
      <c r="QWK223" s="28"/>
      <c r="QWL223" s="32"/>
      <c r="QWM223" s="20"/>
      <c r="QWN223" s="18"/>
      <c r="QWO223" s="19"/>
      <c r="QWP223" s="28"/>
      <c r="QWQ223" s="32"/>
      <c r="QWR223" s="20"/>
      <c r="QWS223" s="18"/>
      <c r="QWT223" s="19"/>
      <c r="QWU223" s="28"/>
      <c r="QWV223" s="32"/>
      <c r="QWW223" s="20"/>
      <c r="QWX223" s="18"/>
      <c r="QWY223" s="19"/>
      <c r="QWZ223" s="28"/>
      <c r="QXA223" s="32"/>
      <c r="QXB223" s="20"/>
      <c r="QXC223" s="18"/>
      <c r="QXD223" s="19"/>
      <c r="QXE223" s="28"/>
      <c r="QXF223" s="32"/>
      <c r="QXG223" s="20"/>
      <c r="QXH223" s="18"/>
      <c r="QXI223" s="19"/>
      <c r="QXJ223" s="28"/>
      <c r="QXK223" s="32"/>
      <c r="QXL223" s="20"/>
      <c r="QXM223" s="18"/>
      <c r="QXN223" s="19"/>
      <c r="QXO223" s="28"/>
      <c r="QXP223" s="32"/>
      <c r="QXQ223" s="20"/>
      <c r="QXR223" s="18"/>
      <c r="QXS223" s="19"/>
      <c r="QXT223" s="28"/>
      <c r="QXU223" s="32"/>
      <c r="QXV223" s="20"/>
      <c r="QXW223" s="18"/>
      <c r="QXX223" s="19"/>
      <c r="QXY223" s="28"/>
      <c r="QXZ223" s="32"/>
      <c r="QYA223" s="20"/>
      <c r="QYB223" s="18"/>
      <c r="QYC223" s="19"/>
      <c r="QYD223" s="28"/>
      <c r="QYE223" s="32"/>
      <c r="QYF223" s="20"/>
      <c r="QYG223" s="18"/>
      <c r="QYH223" s="19"/>
      <c r="QYI223" s="28"/>
      <c r="QYJ223" s="32"/>
      <c r="QYK223" s="20"/>
      <c r="QYL223" s="18"/>
      <c r="QYM223" s="19"/>
      <c r="QYN223" s="28"/>
      <c r="QYO223" s="32"/>
      <c r="QYP223" s="20"/>
      <c r="QYQ223" s="18"/>
      <c r="QYR223" s="19"/>
      <c r="QYS223" s="28"/>
      <c r="QYT223" s="32"/>
      <c r="QYU223" s="20"/>
      <c r="QYV223" s="18"/>
      <c r="QYW223" s="19"/>
      <c r="QYX223" s="28"/>
      <c r="QYY223" s="32"/>
      <c r="QYZ223" s="20"/>
      <c r="QZA223" s="18"/>
      <c r="QZB223" s="19"/>
      <c r="QZC223" s="28"/>
      <c r="QZD223" s="32"/>
      <c r="QZE223" s="20"/>
      <c r="QZF223" s="18"/>
      <c r="QZG223" s="19"/>
      <c r="QZH223" s="28"/>
      <c r="QZI223" s="32"/>
      <c r="QZJ223" s="20"/>
      <c r="QZK223" s="18"/>
      <c r="QZL223" s="19"/>
      <c r="QZM223" s="28"/>
      <c r="QZN223" s="32"/>
      <c r="QZO223" s="20"/>
      <c r="QZP223" s="18"/>
      <c r="QZQ223" s="19"/>
      <c r="QZR223" s="28"/>
      <c r="QZS223" s="32"/>
      <c r="QZT223" s="20"/>
      <c r="QZU223" s="18"/>
      <c r="QZV223" s="19"/>
      <c r="QZW223" s="28"/>
      <c r="QZX223" s="32"/>
      <c r="QZY223" s="20"/>
      <c r="QZZ223" s="18"/>
      <c r="RAA223" s="19"/>
      <c r="RAB223" s="28"/>
      <c r="RAC223" s="32"/>
      <c r="RAD223" s="20"/>
      <c r="RAE223" s="18"/>
      <c r="RAF223" s="19"/>
      <c r="RAG223" s="28"/>
      <c r="RAH223" s="32"/>
      <c r="RAI223" s="20"/>
      <c r="RAJ223" s="18"/>
      <c r="RAK223" s="19"/>
      <c r="RAL223" s="28"/>
      <c r="RAM223" s="32"/>
      <c r="RAN223" s="20"/>
      <c r="RAO223" s="18"/>
      <c r="RAP223" s="19"/>
      <c r="RAQ223" s="28"/>
      <c r="RAR223" s="32"/>
      <c r="RAS223" s="20"/>
      <c r="RAT223" s="18"/>
      <c r="RAU223" s="19"/>
      <c r="RAV223" s="28"/>
      <c r="RAW223" s="32"/>
      <c r="RAX223" s="20"/>
      <c r="RAY223" s="18"/>
      <c r="RAZ223" s="19"/>
      <c r="RBA223" s="28"/>
      <c r="RBB223" s="32"/>
      <c r="RBC223" s="20"/>
      <c r="RBD223" s="18"/>
      <c r="RBE223" s="19"/>
      <c r="RBF223" s="28"/>
      <c r="RBG223" s="32"/>
      <c r="RBH223" s="20"/>
      <c r="RBI223" s="18"/>
      <c r="RBJ223" s="19"/>
      <c r="RBK223" s="28"/>
      <c r="RBL223" s="32"/>
      <c r="RBM223" s="20"/>
      <c r="RBN223" s="18"/>
      <c r="RBO223" s="19"/>
      <c r="RBP223" s="28"/>
      <c r="RBQ223" s="32"/>
      <c r="RBR223" s="20"/>
      <c r="RBS223" s="18"/>
      <c r="RBT223" s="19"/>
      <c r="RBU223" s="28"/>
      <c r="RBV223" s="32"/>
      <c r="RBW223" s="20"/>
      <c r="RBX223" s="18"/>
      <c r="RBY223" s="19"/>
      <c r="RBZ223" s="28"/>
      <c r="RCA223" s="32"/>
      <c r="RCB223" s="20"/>
      <c r="RCC223" s="18"/>
      <c r="RCD223" s="19"/>
      <c r="RCE223" s="28"/>
      <c r="RCF223" s="32"/>
      <c r="RCG223" s="20"/>
      <c r="RCH223" s="18"/>
      <c r="RCI223" s="19"/>
      <c r="RCJ223" s="28"/>
      <c r="RCK223" s="32"/>
      <c r="RCL223" s="20"/>
      <c r="RCM223" s="18"/>
      <c r="RCN223" s="19"/>
      <c r="RCO223" s="28"/>
      <c r="RCP223" s="32"/>
      <c r="RCQ223" s="20"/>
      <c r="RCR223" s="18"/>
      <c r="RCS223" s="19"/>
      <c r="RCT223" s="28"/>
      <c r="RCU223" s="32"/>
      <c r="RCV223" s="20"/>
      <c r="RCW223" s="18"/>
      <c r="RCX223" s="19"/>
      <c r="RCY223" s="28"/>
      <c r="RCZ223" s="32"/>
      <c r="RDA223" s="20"/>
      <c r="RDB223" s="18"/>
      <c r="RDC223" s="19"/>
      <c r="RDD223" s="28"/>
      <c r="RDE223" s="32"/>
      <c r="RDF223" s="20"/>
      <c r="RDG223" s="18"/>
      <c r="RDH223" s="19"/>
      <c r="RDI223" s="28"/>
      <c r="RDJ223" s="32"/>
      <c r="RDK223" s="20"/>
      <c r="RDL223" s="18"/>
      <c r="RDM223" s="19"/>
      <c r="RDN223" s="28"/>
      <c r="RDO223" s="32"/>
      <c r="RDP223" s="20"/>
      <c r="RDQ223" s="18"/>
      <c r="RDR223" s="19"/>
      <c r="RDS223" s="28"/>
      <c r="RDT223" s="32"/>
      <c r="RDU223" s="20"/>
      <c r="RDV223" s="18"/>
      <c r="RDW223" s="19"/>
      <c r="RDX223" s="28"/>
      <c r="RDY223" s="32"/>
      <c r="RDZ223" s="20"/>
      <c r="REA223" s="18"/>
      <c r="REB223" s="19"/>
      <c r="REC223" s="28"/>
      <c r="RED223" s="32"/>
      <c r="REE223" s="20"/>
      <c r="REF223" s="18"/>
      <c r="REG223" s="19"/>
      <c r="REH223" s="28"/>
      <c r="REI223" s="32"/>
      <c r="REJ223" s="20"/>
      <c r="REK223" s="18"/>
      <c r="REL223" s="19"/>
      <c r="REM223" s="28"/>
      <c r="REN223" s="32"/>
      <c r="REO223" s="20"/>
      <c r="REP223" s="18"/>
      <c r="REQ223" s="19"/>
      <c r="RER223" s="28"/>
      <c r="RES223" s="32"/>
      <c r="RET223" s="20"/>
      <c r="REU223" s="18"/>
      <c r="REV223" s="19"/>
      <c r="REW223" s="28"/>
      <c r="REX223" s="32"/>
      <c r="REY223" s="20"/>
      <c r="REZ223" s="18"/>
      <c r="RFA223" s="19"/>
      <c r="RFB223" s="28"/>
      <c r="RFC223" s="32"/>
      <c r="RFD223" s="20"/>
      <c r="RFE223" s="18"/>
      <c r="RFF223" s="19"/>
      <c r="RFG223" s="28"/>
      <c r="RFH223" s="32"/>
      <c r="RFI223" s="20"/>
      <c r="RFJ223" s="18"/>
      <c r="RFK223" s="19"/>
      <c r="RFL223" s="28"/>
      <c r="RFM223" s="32"/>
      <c r="RFN223" s="20"/>
      <c r="RFO223" s="18"/>
      <c r="RFP223" s="19"/>
      <c r="RFQ223" s="28"/>
      <c r="RFR223" s="32"/>
      <c r="RFS223" s="20"/>
      <c r="RFT223" s="18"/>
      <c r="RFU223" s="19"/>
      <c r="RFV223" s="28"/>
      <c r="RFW223" s="32"/>
      <c r="RFX223" s="20"/>
      <c r="RFY223" s="18"/>
      <c r="RFZ223" s="19"/>
      <c r="RGA223" s="28"/>
      <c r="RGB223" s="32"/>
      <c r="RGC223" s="20"/>
      <c r="RGD223" s="18"/>
      <c r="RGE223" s="19"/>
      <c r="RGF223" s="28"/>
      <c r="RGG223" s="32"/>
      <c r="RGH223" s="20"/>
      <c r="RGI223" s="18"/>
      <c r="RGJ223" s="19"/>
      <c r="RGK223" s="28"/>
      <c r="RGL223" s="32"/>
      <c r="RGM223" s="20"/>
      <c r="RGN223" s="18"/>
      <c r="RGO223" s="19"/>
      <c r="RGP223" s="28"/>
      <c r="RGQ223" s="32"/>
      <c r="RGR223" s="20"/>
      <c r="RGS223" s="18"/>
      <c r="RGT223" s="19"/>
      <c r="RGU223" s="28"/>
      <c r="RGV223" s="32"/>
      <c r="RGW223" s="20"/>
      <c r="RGX223" s="18"/>
      <c r="RGY223" s="19"/>
      <c r="RGZ223" s="28"/>
      <c r="RHA223" s="32"/>
      <c r="RHB223" s="20"/>
      <c r="RHC223" s="18"/>
      <c r="RHD223" s="19"/>
      <c r="RHE223" s="28"/>
      <c r="RHF223" s="32"/>
      <c r="RHG223" s="20"/>
      <c r="RHH223" s="18"/>
      <c r="RHI223" s="19"/>
      <c r="RHJ223" s="28"/>
      <c r="RHK223" s="32"/>
      <c r="RHL223" s="20"/>
      <c r="RHM223" s="18"/>
      <c r="RHN223" s="19"/>
      <c r="RHO223" s="28"/>
      <c r="RHP223" s="32"/>
      <c r="RHQ223" s="20"/>
      <c r="RHR223" s="18"/>
      <c r="RHS223" s="19"/>
      <c r="RHT223" s="28"/>
      <c r="RHU223" s="32"/>
      <c r="RHV223" s="20"/>
      <c r="RHW223" s="18"/>
      <c r="RHX223" s="19"/>
      <c r="RHY223" s="28"/>
      <c r="RHZ223" s="32"/>
      <c r="RIA223" s="20"/>
      <c r="RIB223" s="18"/>
      <c r="RIC223" s="19"/>
      <c r="RID223" s="28"/>
      <c r="RIE223" s="32"/>
      <c r="RIF223" s="20"/>
      <c r="RIG223" s="18"/>
      <c r="RIH223" s="19"/>
      <c r="RII223" s="28"/>
      <c r="RIJ223" s="32"/>
      <c r="RIK223" s="20"/>
      <c r="RIL223" s="18"/>
      <c r="RIM223" s="19"/>
      <c r="RIN223" s="28"/>
      <c r="RIO223" s="32"/>
      <c r="RIP223" s="20"/>
      <c r="RIQ223" s="18"/>
      <c r="RIR223" s="19"/>
      <c r="RIS223" s="28"/>
      <c r="RIT223" s="32"/>
      <c r="RIU223" s="20"/>
      <c r="RIV223" s="18"/>
      <c r="RIW223" s="19"/>
      <c r="RIX223" s="28"/>
      <c r="RIY223" s="32"/>
      <c r="RIZ223" s="20"/>
      <c r="RJA223" s="18"/>
      <c r="RJB223" s="19"/>
      <c r="RJC223" s="28"/>
      <c r="RJD223" s="32"/>
      <c r="RJE223" s="20"/>
      <c r="RJF223" s="18"/>
      <c r="RJG223" s="19"/>
      <c r="RJH223" s="28"/>
      <c r="RJI223" s="32"/>
      <c r="RJJ223" s="20"/>
      <c r="RJK223" s="18"/>
      <c r="RJL223" s="19"/>
      <c r="RJM223" s="28"/>
      <c r="RJN223" s="32"/>
      <c r="RJO223" s="20"/>
      <c r="RJP223" s="18"/>
      <c r="RJQ223" s="19"/>
      <c r="RJR223" s="28"/>
      <c r="RJS223" s="32"/>
      <c r="RJT223" s="20"/>
      <c r="RJU223" s="18"/>
      <c r="RJV223" s="19"/>
      <c r="RJW223" s="28"/>
      <c r="RJX223" s="32"/>
      <c r="RJY223" s="20"/>
      <c r="RJZ223" s="18"/>
      <c r="RKA223" s="19"/>
      <c r="RKB223" s="28"/>
      <c r="RKC223" s="32"/>
      <c r="RKD223" s="20"/>
      <c r="RKE223" s="18"/>
      <c r="RKF223" s="19"/>
      <c r="RKG223" s="28"/>
      <c r="RKH223" s="32"/>
      <c r="RKI223" s="20"/>
      <c r="RKJ223" s="18"/>
      <c r="RKK223" s="19"/>
      <c r="RKL223" s="28"/>
      <c r="RKM223" s="32"/>
      <c r="RKN223" s="20"/>
      <c r="RKO223" s="18"/>
      <c r="RKP223" s="19"/>
      <c r="RKQ223" s="28"/>
      <c r="RKR223" s="32"/>
      <c r="RKS223" s="20"/>
      <c r="RKT223" s="18"/>
      <c r="RKU223" s="19"/>
      <c r="RKV223" s="28"/>
      <c r="RKW223" s="32"/>
      <c r="RKX223" s="20"/>
      <c r="RKY223" s="18"/>
      <c r="RKZ223" s="19"/>
      <c r="RLA223" s="28"/>
      <c r="RLB223" s="32"/>
      <c r="RLC223" s="20"/>
      <c r="RLD223" s="18"/>
      <c r="RLE223" s="19"/>
      <c r="RLF223" s="28"/>
      <c r="RLG223" s="32"/>
      <c r="RLH223" s="20"/>
      <c r="RLI223" s="18"/>
      <c r="RLJ223" s="19"/>
      <c r="RLK223" s="28"/>
      <c r="RLL223" s="32"/>
      <c r="RLM223" s="20"/>
      <c r="RLN223" s="18"/>
      <c r="RLO223" s="19"/>
      <c r="RLP223" s="28"/>
      <c r="RLQ223" s="32"/>
      <c r="RLR223" s="20"/>
      <c r="RLS223" s="18"/>
      <c r="RLT223" s="19"/>
      <c r="RLU223" s="28"/>
      <c r="RLV223" s="32"/>
      <c r="RLW223" s="20"/>
      <c r="RLX223" s="18"/>
      <c r="RLY223" s="19"/>
      <c r="RLZ223" s="28"/>
      <c r="RMA223" s="32"/>
      <c r="RMB223" s="20"/>
      <c r="RMC223" s="18"/>
      <c r="RMD223" s="19"/>
      <c r="RME223" s="28"/>
      <c r="RMF223" s="32"/>
      <c r="RMG223" s="20"/>
      <c r="RMH223" s="18"/>
      <c r="RMI223" s="19"/>
      <c r="RMJ223" s="28"/>
      <c r="RMK223" s="32"/>
      <c r="RML223" s="20"/>
      <c r="RMM223" s="18"/>
      <c r="RMN223" s="19"/>
      <c r="RMO223" s="28"/>
      <c r="RMP223" s="32"/>
      <c r="RMQ223" s="20"/>
      <c r="RMR223" s="18"/>
      <c r="RMS223" s="19"/>
      <c r="RMT223" s="28"/>
      <c r="RMU223" s="32"/>
      <c r="RMV223" s="20"/>
      <c r="RMW223" s="18"/>
      <c r="RMX223" s="19"/>
      <c r="RMY223" s="28"/>
      <c r="RMZ223" s="32"/>
      <c r="RNA223" s="20"/>
      <c r="RNB223" s="18"/>
      <c r="RNC223" s="19"/>
      <c r="RND223" s="28"/>
      <c r="RNE223" s="32"/>
      <c r="RNF223" s="20"/>
      <c r="RNG223" s="18"/>
      <c r="RNH223" s="19"/>
      <c r="RNI223" s="28"/>
      <c r="RNJ223" s="32"/>
      <c r="RNK223" s="20"/>
      <c r="RNL223" s="18"/>
      <c r="RNM223" s="19"/>
      <c r="RNN223" s="28"/>
      <c r="RNO223" s="32"/>
      <c r="RNP223" s="20"/>
      <c r="RNQ223" s="18"/>
      <c r="RNR223" s="19"/>
      <c r="RNS223" s="28"/>
      <c r="RNT223" s="32"/>
      <c r="RNU223" s="20"/>
      <c r="RNV223" s="18"/>
      <c r="RNW223" s="19"/>
      <c r="RNX223" s="28"/>
      <c r="RNY223" s="32"/>
      <c r="RNZ223" s="20"/>
      <c r="ROA223" s="18"/>
      <c r="ROB223" s="19"/>
      <c r="ROC223" s="28"/>
      <c r="ROD223" s="32"/>
      <c r="ROE223" s="20"/>
      <c r="ROF223" s="18"/>
      <c r="ROG223" s="19"/>
      <c r="ROH223" s="28"/>
      <c r="ROI223" s="32"/>
      <c r="ROJ223" s="20"/>
      <c r="ROK223" s="18"/>
      <c r="ROL223" s="19"/>
      <c r="ROM223" s="28"/>
      <c r="RON223" s="32"/>
      <c r="ROO223" s="20"/>
      <c r="ROP223" s="18"/>
      <c r="ROQ223" s="19"/>
      <c r="ROR223" s="28"/>
      <c r="ROS223" s="32"/>
      <c r="ROT223" s="20"/>
      <c r="ROU223" s="18"/>
      <c r="ROV223" s="19"/>
      <c r="ROW223" s="28"/>
      <c r="ROX223" s="32"/>
      <c r="ROY223" s="20"/>
      <c r="ROZ223" s="18"/>
      <c r="RPA223" s="19"/>
      <c r="RPB223" s="28"/>
      <c r="RPC223" s="32"/>
      <c r="RPD223" s="20"/>
      <c r="RPE223" s="18"/>
      <c r="RPF223" s="19"/>
      <c r="RPG223" s="28"/>
      <c r="RPH223" s="32"/>
      <c r="RPI223" s="20"/>
      <c r="RPJ223" s="18"/>
      <c r="RPK223" s="19"/>
      <c r="RPL223" s="28"/>
      <c r="RPM223" s="32"/>
      <c r="RPN223" s="20"/>
      <c r="RPO223" s="18"/>
      <c r="RPP223" s="19"/>
      <c r="RPQ223" s="28"/>
      <c r="RPR223" s="32"/>
      <c r="RPS223" s="20"/>
      <c r="RPT223" s="18"/>
      <c r="RPU223" s="19"/>
      <c r="RPV223" s="28"/>
      <c r="RPW223" s="32"/>
      <c r="RPX223" s="20"/>
      <c r="RPY223" s="18"/>
      <c r="RPZ223" s="19"/>
      <c r="RQA223" s="28"/>
      <c r="RQB223" s="32"/>
      <c r="RQC223" s="20"/>
      <c r="RQD223" s="18"/>
      <c r="RQE223" s="19"/>
      <c r="RQF223" s="28"/>
      <c r="RQG223" s="32"/>
      <c r="RQH223" s="20"/>
      <c r="RQI223" s="18"/>
      <c r="RQJ223" s="19"/>
      <c r="RQK223" s="28"/>
      <c r="RQL223" s="32"/>
      <c r="RQM223" s="20"/>
      <c r="RQN223" s="18"/>
      <c r="RQO223" s="19"/>
      <c r="RQP223" s="28"/>
      <c r="RQQ223" s="32"/>
      <c r="RQR223" s="20"/>
      <c r="RQS223" s="18"/>
      <c r="RQT223" s="19"/>
      <c r="RQU223" s="28"/>
      <c r="RQV223" s="32"/>
      <c r="RQW223" s="20"/>
      <c r="RQX223" s="18"/>
      <c r="RQY223" s="19"/>
      <c r="RQZ223" s="28"/>
      <c r="RRA223" s="32"/>
      <c r="RRB223" s="20"/>
      <c r="RRC223" s="18"/>
      <c r="RRD223" s="19"/>
      <c r="RRE223" s="28"/>
      <c r="RRF223" s="32"/>
      <c r="RRG223" s="20"/>
      <c r="RRH223" s="18"/>
      <c r="RRI223" s="19"/>
      <c r="RRJ223" s="28"/>
      <c r="RRK223" s="32"/>
      <c r="RRL223" s="20"/>
      <c r="RRM223" s="18"/>
      <c r="RRN223" s="19"/>
      <c r="RRO223" s="28"/>
      <c r="RRP223" s="32"/>
      <c r="RRQ223" s="20"/>
      <c r="RRR223" s="18"/>
      <c r="RRS223" s="19"/>
      <c r="RRT223" s="28"/>
      <c r="RRU223" s="32"/>
      <c r="RRV223" s="20"/>
      <c r="RRW223" s="18"/>
      <c r="RRX223" s="19"/>
      <c r="RRY223" s="28"/>
      <c r="RRZ223" s="32"/>
      <c r="RSA223" s="20"/>
      <c r="RSB223" s="18"/>
      <c r="RSC223" s="19"/>
      <c r="RSD223" s="28"/>
      <c r="RSE223" s="32"/>
      <c r="RSF223" s="20"/>
      <c r="RSG223" s="18"/>
      <c r="RSH223" s="19"/>
      <c r="RSI223" s="28"/>
      <c r="RSJ223" s="32"/>
      <c r="RSK223" s="20"/>
      <c r="RSL223" s="18"/>
      <c r="RSM223" s="19"/>
      <c r="RSN223" s="28"/>
      <c r="RSO223" s="32"/>
      <c r="RSP223" s="20"/>
      <c r="RSQ223" s="18"/>
      <c r="RSR223" s="19"/>
      <c r="RSS223" s="28"/>
      <c r="RST223" s="32"/>
      <c r="RSU223" s="20"/>
      <c r="RSV223" s="18"/>
      <c r="RSW223" s="19"/>
      <c r="RSX223" s="28"/>
      <c r="RSY223" s="32"/>
      <c r="RSZ223" s="20"/>
      <c r="RTA223" s="18"/>
      <c r="RTB223" s="19"/>
      <c r="RTC223" s="28"/>
      <c r="RTD223" s="32"/>
      <c r="RTE223" s="20"/>
      <c r="RTF223" s="18"/>
      <c r="RTG223" s="19"/>
      <c r="RTH223" s="28"/>
      <c r="RTI223" s="32"/>
      <c r="RTJ223" s="20"/>
      <c r="RTK223" s="18"/>
      <c r="RTL223" s="19"/>
      <c r="RTM223" s="28"/>
      <c r="RTN223" s="32"/>
      <c r="RTO223" s="20"/>
      <c r="RTP223" s="18"/>
      <c r="RTQ223" s="19"/>
      <c r="RTR223" s="28"/>
      <c r="RTS223" s="32"/>
      <c r="RTT223" s="20"/>
      <c r="RTU223" s="18"/>
      <c r="RTV223" s="19"/>
      <c r="RTW223" s="28"/>
      <c r="RTX223" s="32"/>
      <c r="RTY223" s="20"/>
      <c r="RTZ223" s="18"/>
      <c r="RUA223" s="19"/>
      <c r="RUB223" s="28"/>
      <c r="RUC223" s="32"/>
      <c r="RUD223" s="20"/>
      <c r="RUE223" s="18"/>
      <c r="RUF223" s="19"/>
      <c r="RUG223" s="28"/>
      <c r="RUH223" s="32"/>
      <c r="RUI223" s="20"/>
      <c r="RUJ223" s="18"/>
      <c r="RUK223" s="19"/>
      <c r="RUL223" s="28"/>
      <c r="RUM223" s="32"/>
      <c r="RUN223" s="20"/>
      <c r="RUO223" s="18"/>
      <c r="RUP223" s="19"/>
      <c r="RUQ223" s="28"/>
      <c r="RUR223" s="32"/>
      <c r="RUS223" s="20"/>
      <c r="RUT223" s="18"/>
      <c r="RUU223" s="19"/>
      <c r="RUV223" s="28"/>
      <c r="RUW223" s="32"/>
      <c r="RUX223" s="20"/>
      <c r="RUY223" s="18"/>
      <c r="RUZ223" s="19"/>
      <c r="RVA223" s="28"/>
      <c r="RVB223" s="32"/>
      <c r="RVC223" s="20"/>
      <c r="RVD223" s="18"/>
      <c r="RVE223" s="19"/>
      <c r="RVF223" s="28"/>
      <c r="RVG223" s="32"/>
      <c r="RVH223" s="20"/>
      <c r="RVI223" s="18"/>
      <c r="RVJ223" s="19"/>
      <c r="RVK223" s="28"/>
      <c r="RVL223" s="32"/>
      <c r="RVM223" s="20"/>
      <c r="RVN223" s="18"/>
      <c r="RVO223" s="19"/>
      <c r="RVP223" s="28"/>
      <c r="RVQ223" s="32"/>
      <c r="RVR223" s="20"/>
      <c r="RVS223" s="18"/>
      <c r="RVT223" s="19"/>
      <c r="RVU223" s="28"/>
      <c r="RVV223" s="32"/>
      <c r="RVW223" s="20"/>
      <c r="RVX223" s="18"/>
      <c r="RVY223" s="19"/>
      <c r="RVZ223" s="28"/>
      <c r="RWA223" s="32"/>
      <c r="RWB223" s="20"/>
      <c r="RWC223" s="18"/>
      <c r="RWD223" s="19"/>
      <c r="RWE223" s="28"/>
      <c r="RWF223" s="32"/>
      <c r="RWG223" s="20"/>
      <c r="RWH223" s="18"/>
      <c r="RWI223" s="19"/>
      <c r="RWJ223" s="28"/>
      <c r="RWK223" s="32"/>
      <c r="RWL223" s="20"/>
      <c r="RWM223" s="18"/>
      <c r="RWN223" s="19"/>
      <c r="RWO223" s="28"/>
      <c r="RWP223" s="32"/>
      <c r="RWQ223" s="20"/>
      <c r="RWR223" s="18"/>
      <c r="RWS223" s="19"/>
      <c r="RWT223" s="28"/>
      <c r="RWU223" s="32"/>
      <c r="RWV223" s="20"/>
      <c r="RWW223" s="18"/>
      <c r="RWX223" s="19"/>
      <c r="RWY223" s="28"/>
      <c r="RWZ223" s="32"/>
      <c r="RXA223" s="20"/>
      <c r="RXB223" s="18"/>
      <c r="RXC223" s="19"/>
      <c r="RXD223" s="28"/>
      <c r="RXE223" s="32"/>
      <c r="RXF223" s="20"/>
      <c r="RXG223" s="18"/>
      <c r="RXH223" s="19"/>
      <c r="RXI223" s="28"/>
      <c r="RXJ223" s="32"/>
      <c r="RXK223" s="20"/>
      <c r="RXL223" s="18"/>
      <c r="RXM223" s="19"/>
      <c r="RXN223" s="28"/>
      <c r="RXO223" s="32"/>
      <c r="RXP223" s="20"/>
      <c r="RXQ223" s="18"/>
      <c r="RXR223" s="19"/>
      <c r="RXS223" s="28"/>
      <c r="RXT223" s="32"/>
      <c r="RXU223" s="20"/>
      <c r="RXV223" s="18"/>
      <c r="RXW223" s="19"/>
      <c r="RXX223" s="28"/>
      <c r="RXY223" s="32"/>
      <c r="RXZ223" s="20"/>
      <c r="RYA223" s="18"/>
      <c r="RYB223" s="19"/>
      <c r="RYC223" s="28"/>
      <c r="RYD223" s="32"/>
      <c r="RYE223" s="20"/>
      <c r="RYF223" s="18"/>
      <c r="RYG223" s="19"/>
      <c r="RYH223" s="28"/>
      <c r="RYI223" s="32"/>
      <c r="RYJ223" s="20"/>
      <c r="RYK223" s="18"/>
      <c r="RYL223" s="19"/>
      <c r="RYM223" s="28"/>
      <c r="RYN223" s="32"/>
      <c r="RYO223" s="20"/>
      <c r="RYP223" s="18"/>
      <c r="RYQ223" s="19"/>
      <c r="RYR223" s="28"/>
      <c r="RYS223" s="32"/>
      <c r="RYT223" s="20"/>
      <c r="RYU223" s="18"/>
      <c r="RYV223" s="19"/>
      <c r="RYW223" s="28"/>
      <c r="RYX223" s="32"/>
      <c r="RYY223" s="20"/>
      <c r="RYZ223" s="18"/>
      <c r="RZA223" s="19"/>
      <c r="RZB223" s="28"/>
      <c r="RZC223" s="32"/>
      <c r="RZD223" s="20"/>
      <c r="RZE223" s="18"/>
      <c r="RZF223" s="19"/>
      <c r="RZG223" s="28"/>
      <c r="RZH223" s="32"/>
      <c r="RZI223" s="20"/>
      <c r="RZJ223" s="18"/>
      <c r="RZK223" s="19"/>
      <c r="RZL223" s="28"/>
      <c r="RZM223" s="32"/>
      <c r="RZN223" s="20"/>
      <c r="RZO223" s="18"/>
      <c r="RZP223" s="19"/>
      <c r="RZQ223" s="28"/>
      <c r="RZR223" s="32"/>
      <c r="RZS223" s="20"/>
      <c r="RZT223" s="18"/>
      <c r="RZU223" s="19"/>
      <c r="RZV223" s="28"/>
      <c r="RZW223" s="32"/>
      <c r="RZX223" s="20"/>
      <c r="RZY223" s="18"/>
      <c r="RZZ223" s="19"/>
      <c r="SAA223" s="28"/>
      <c r="SAB223" s="32"/>
      <c r="SAC223" s="20"/>
      <c r="SAD223" s="18"/>
      <c r="SAE223" s="19"/>
      <c r="SAF223" s="28"/>
      <c r="SAG223" s="32"/>
      <c r="SAH223" s="20"/>
      <c r="SAI223" s="18"/>
      <c r="SAJ223" s="19"/>
      <c r="SAK223" s="28"/>
      <c r="SAL223" s="32"/>
      <c r="SAM223" s="20"/>
      <c r="SAN223" s="18"/>
      <c r="SAO223" s="19"/>
      <c r="SAP223" s="28"/>
      <c r="SAQ223" s="32"/>
      <c r="SAR223" s="20"/>
      <c r="SAS223" s="18"/>
      <c r="SAT223" s="19"/>
      <c r="SAU223" s="28"/>
      <c r="SAV223" s="32"/>
      <c r="SAW223" s="20"/>
      <c r="SAX223" s="18"/>
      <c r="SAY223" s="19"/>
      <c r="SAZ223" s="28"/>
      <c r="SBA223" s="32"/>
      <c r="SBB223" s="20"/>
      <c r="SBC223" s="18"/>
      <c r="SBD223" s="19"/>
      <c r="SBE223" s="28"/>
      <c r="SBF223" s="32"/>
      <c r="SBG223" s="20"/>
      <c r="SBH223" s="18"/>
      <c r="SBI223" s="19"/>
      <c r="SBJ223" s="28"/>
      <c r="SBK223" s="32"/>
      <c r="SBL223" s="20"/>
      <c r="SBM223" s="18"/>
      <c r="SBN223" s="19"/>
      <c r="SBO223" s="28"/>
      <c r="SBP223" s="32"/>
      <c r="SBQ223" s="20"/>
      <c r="SBR223" s="18"/>
      <c r="SBS223" s="19"/>
      <c r="SBT223" s="28"/>
      <c r="SBU223" s="32"/>
      <c r="SBV223" s="20"/>
      <c r="SBW223" s="18"/>
      <c r="SBX223" s="19"/>
      <c r="SBY223" s="28"/>
      <c r="SBZ223" s="32"/>
      <c r="SCA223" s="20"/>
      <c r="SCB223" s="18"/>
      <c r="SCC223" s="19"/>
      <c r="SCD223" s="28"/>
      <c r="SCE223" s="32"/>
      <c r="SCF223" s="20"/>
      <c r="SCG223" s="18"/>
      <c r="SCH223" s="19"/>
      <c r="SCI223" s="28"/>
      <c r="SCJ223" s="32"/>
      <c r="SCK223" s="20"/>
      <c r="SCL223" s="18"/>
      <c r="SCM223" s="19"/>
      <c r="SCN223" s="28"/>
      <c r="SCO223" s="32"/>
      <c r="SCP223" s="20"/>
      <c r="SCQ223" s="18"/>
      <c r="SCR223" s="19"/>
      <c r="SCS223" s="28"/>
      <c r="SCT223" s="32"/>
      <c r="SCU223" s="20"/>
      <c r="SCV223" s="18"/>
      <c r="SCW223" s="19"/>
      <c r="SCX223" s="28"/>
      <c r="SCY223" s="32"/>
      <c r="SCZ223" s="20"/>
      <c r="SDA223" s="18"/>
      <c r="SDB223" s="19"/>
      <c r="SDC223" s="28"/>
      <c r="SDD223" s="32"/>
      <c r="SDE223" s="20"/>
      <c r="SDF223" s="18"/>
      <c r="SDG223" s="19"/>
      <c r="SDH223" s="28"/>
      <c r="SDI223" s="32"/>
      <c r="SDJ223" s="20"/>
      <c r="SDK223" s="18"/>
      <c r="SDL223" s="19"/>
      <c r="SDM223" s="28"/>
      <c r="SDN223" s="32"/>
      <c r="SDO223" s="20"/>
      <c r="SDP223" s="18"/>
      <c r="SDQ223" s="19"/>
      <c r="SDR223" s="28"/>
      <c r="SDS223" s="32"/>
      <c r="SDT223" s="20"/>
      <c r="SDU223" s="18"/>
      <c r="SDV223" s="19"/>
      <c r="SDW223" s="28"/>
      <c r="SDX223" s="32"/>
      <c r="SDY223" s="20"/>
      <c r="SDZ223" s="18"/>
      <c r="SEA223" s="19"/>
      <c r="SEB223" s="28"/>
      <c r="SEC223" s="32"/>
      <c r="SED223" s="20"/>
      <c r="SEE223" s="18"/>
      <c r="SEF223" s="19"/>
      <c r="SEG223" s="28"/>
      <c r="SEH223" s="32"/>
      <c r="SEI223" s="20"/>
      <c r="SEJ223" s="18"/>
      <c r="SEK223" s="19"/>
      <c r="SEL223" s="28"/>
      <c r="SEM223" s="32"/>
      <c r="SEN223" s="20"/>
      <c r="SEO223" s="18"/>
      <c r="SEP223" s="19"/>
      <c r="SEQ223" s="28"/>
      <c r="SER223" s="32"/>
      <c r="SES223" s="20"/>
      <c r="SET223" s="18"/>
      <c r="SEU223" s="19"/>
      <c r="SEV223" s="28"/>
      <c r="SEW223" s="32"/>
      <c r="SEX223" s="20"/>
      <c r="SEY223" s="18"/>
      <c r="SEZ223" s="19"/>
      <c r="SFA223" s="28"/>
      <c r="SFB223" s="32"/>
      <c r="SFC223" s="20"/>
      <c r="SFD223" s="18"/>
      <c r="SFE223" s="19"/>
      <c r="SFF223" s="28"/>
      <c r="SFG223" s="32"/>
      <c r="SFH223" s="20"/>
      <c r="SFI223" s="18"/>
      <c r="SFJ223" s="19"/>
      <c r="SFK223" s="28"/>
      <c r="SFL223" s="32"/>
      <c r="SFM223" s="20"/>
      <c r="SFN223" s="18"/>
      <c r="SFO223" s="19"/>
      <c r="SFP223" s="28"/>
      <c r="SFQ223" s="32"/>
      <c r="SFR223" s="20"/>
      <c r="SFS223" s="18"/>
      <c r="SFT223" s="19"/>
      <c r="SFU223" s="28"/>
      <c r="SFV223" s="32"/>
      <c r="SFW223" s="20"/>
      <c r="SFX223" s="18"/>
      <c r="SFY223" s="19"/>
      <c r="SFZ223" s="28"/>
      <c r="SGA223" s="32"/>
      <c r="SGB223" s="20"/>
      <c r="SGC223" s="18"/>
      <c r="SGD223" s="19"/>
      <c r="SGE223" s="28"/>
      <c r="SGF223" s="32"/>
      <c r="SGG223" s="20"/>
      <c r="SGH223" s="18"/>
      <c r="SGI223" s="19"/>
      <c r="SGJ223" s="28"/>
      <c r="SGK223" s="32"/>
      <c r="SGL223" s="20"/>
      <c r="SGM223" s="18"/>
      <c r="SGN223" s="19"/>
      <c r="SGO223" s="28"/>
      <c r="SGP223" s="32"/>
      <c r="SGQ223" s="20"/>
      <c r="SGR223" s="18"/>
      <c r="SGS223" s="19"/>
      <c r="SGT223" s="28"/>
      <c r="SGU223" s="32"/>
      <c r="SGV223" s="20"/>
      <c r="SGW223" s="18"/>
      <c r="SGX223" s="19"/>
      <c r="SGY223" s="28"/>
      <c r="SGZ223" s="32"/>
      <c r="SHA223" s="20"/>
      <c r="SHB223" s="18"/>
      <c r="SHC223" s="19"/>
      <c r="SHD223" s="28"/>
      <c r="SHE223" s="32"/>
      <c r="SHF223" s="20"/>
      <c r="SHG223" s="18"/>
      <c r="SHH223" s="19"/>
      <c r="SHI223" s="28"/>
      <c r="SHJ223" s="32"/>
      <c r="SHK223" s="20"/>
      <c r="SHL223" s="18"/>
      <c r="SHM223" s="19"/>
      <c r="SHN223" s="28"/>
      <c r="SHO223" s="32"/>
      <c r="SHP223" s="20"/>
      <c r="SHQ223" s="18"/>
      <c r="SHR223" s="19"/>
      <c r="SHS223" s="28"/>
      <c r="SHT223" s="32"/>
      <c r="SHU223" s="20"/>
      <c r="SHV223" s="18"/>
      <c r="SHW223" s="19"/>
      <c r="SHX223" s="28"/>
      <c r="SHY223" s="32"/>
      <c r="SHZ223" s="20"/>
      <c r="SIA223" s="18"/>
      <c r="SIB223" s="19"/>
      <c r="SIC223" s="28"/>
      <c r="SID223" s="32"/>
      <c r="SIE223" s="20"/>
      <c r="SIF223" s="18"/>
      <c r="SIG223" s="19"/>
      <c r="SIH223" s="28"/>
      <c r="SII223" s="32"/>
      <c r="SIJ223" s="20"/>
      <c r="SIK223" s="18"/>
      <c r="SIL223" s="19"/>
      <c r="SIM223" s="28"/>
      <c r="SIN223" s="32"/>
      <c r="SIO223" s="20"/>
      <c r="SIP223" s="18"/>
      <c r="SIQ223" s="19"/>
      <c r="SIR223" s="28"/>
      <c r="SIS223" s="32"/>
      <c r="SIT223" s="20"/>
      <c r="SIU223" s="18"/>
      <c r="SIV223" s="19"/>
      <c r="SIW223" s="28"/>
      <c r="SIX223" s="32"/>
      <c r="SIY223" s="20"/>
      <c r="SIZ223" s="18"/>
      <c r="SJA223" s="19"/>
      <c r="SJB223" s="28"/>
      <c r="SJC223" s="32"/>
      <c r="SJD223" s="20"/>
      <c r="SJE223" s="18"/>
      <c r="SJF223" s="19"/>
      <c r="SJG223" s="28"/>
      <c r="SJH223" s="32"/>
      <c r="SJI223" s="20"/>
      <c r="SJJ223" s="18"/>
      <c r="SJK223" s="19"/>
      <c r="SJL223" s="28"/>
      <c r="SJM223" s="32"/>
      <c r="SJN223" s="20"/>
      <c r="SJO223" s="18"/>
      <c r="SJP223" s="19"/>
      <c r="SJQ223" s="28"/>
      <c r="SJR223" s="32"/>
      <c r="SJS223" s="20"/>
      <c r="SJT223" s="18"/>
      <c r="SJU223" s="19"/>
      <c r="SJV223" s="28"/>
      <c r="SJW223" s="32"/>
      <c r="SJX223" s="20"/>
      <c r="SJY223" s="18"/>
      <c r="SJZ223" s="19"/>
      <c r="SKA223" s="28"/>
      <c r="SKB223" s="32"/>
      <c r="SKC223" s="20"/>
      <c r="SKD223" s="18"/>
      <c r="SKE223" s="19"/>
      <c r="SKF223" s="28"/>
      <c r="SKG223" s="32"/>
      <c r="SKH223" s="20"/>
      <c r="SKI223" s="18"/>
      <c r="SKJ223" s="19"/>
      <c r="SKK223" s="28"/>
      <c r="SKL223" s="32"/>
      <c r="SKM223" s="20"/>
      <c r="SKN223" s="18"/>
      <c r="SKO223" s="19"/>
      <c r="SKP223" s="28"/>
      <c r="SKQ223" s="32"/>
      <c r="SKR223" s="20"/>
      <c r="SKS223" s="18"/>
      <c r="SKT223" s="19"/>
      <c r="SKU223" s="28"/>
      <c r="SKV223" s="32"/>
      <c r="SKW223" s="20"/>
      <c r="SKX223" s="18"/>
      <c r="SKY223" s="19"/>
      <c r="SKZ223" s="28"/>
      <c r="SLA223" s="32"/>
      <c r="SLB223" s="20"/>
      <c r="SLC223" s="18"/>
      <c r="SLD223" s="19"/>
      <c r="SLE223" s="28"/>
      <c r="SLF223" s="32"/>
      <c r="SLG223" s="20"/>
      <c r="SLH223" s="18"/>
      <c r="SLI223" s="19"/>
      <c r="SLJ223" s="28"/>
      <c r="SLK223" s="32"/>
      <c r="SLL223" s="20"/>
      <c r="SLM223" s="18"/>
      <c r="SLN223" s="19"/>
      <c r="SLO223" s="28"/>
      <c r="SLP223" s="32"/>
      <c r="SLQ223" s="20"/>
      <c r="SLR223" s="18"/>
      <c r="SLS223" s="19"/>
      <c r="SLT223" s="28"/>
      <c r="SLU223" s="32"/>
      <c r="SLV223" s="20"/>
      <c r="SLW223" s="18"/>
      <c r="SLX223" s="19"/>
      <c r="SLY223" s="28"/>
      <c r="SLZ223" s="32"/>
      <c r="SMA223" s="20"/>
      <c r="SMB223" s="18"/>
      <c r="SMC223" s="19"/>
      <c r="SMD223" s="28"/>
      <c r="SME223" s="32"/>
      <c r="SMF223" s="20"/>
      <c r="SMG223" s="18"/>
      <c r="SMH223" s="19"/>
      <c r="SMI223" s="28"/>
      <c r="SMJ223" s="32"/>
      <c r="SMK223" s="20"/>
      <c r="SML223" s="18"/>
      <c r="SMM223" s="19"/>
      <c r="SMN223" s="28"/>
      <c r="SMO223" s="32"/>
      <c r="SMP223" s="20"/>
      <c r="SMQ223" s="18"/>
      <c r="SMR223" s="19"/>
      <c r="SMS223" s="28"/>
      <c r="SMT223" s="32"/>
      <c r="SMU223" s="20"/>
      <c r="SMV223" s="18"/>
      <c r="SMW223" s="19"/>
      <c r="SMX223" s="28"/>
      <c r="SMY223" s="32"/>
      <c r="SMZ223" s="20"/>
      <c r="SNA223" s="18"/>
      <c r="SNB223" s="19"/>
      <c r="SNC223" s="28"/>
      <c r="SND223" s="32"/>
      <c r="SNE223" s="20"/>
      <c r="SNF223" s="18"/>
      <c r="SNG223" s="19"/>
      <c r="SNH223" s="28"/>
      <c r="SNI223" s="32"/>
      <c r="SNJ223" s="20"/>
      <c r="SNK223" s="18"/>
      <c r="SNL223" s="19"/>
      <c r="SNM223" s="28"/>
      <c r="SNN223" s="32"/>
      <c r="SNO223" s="20"/>
      <c r="SNP223" s="18"/>
      <c r="SNQ223" s="19"/>
      <c r="SNR223" s="28"/>
      <c r="SNS223" s="32"/>
      <c r="SNT223" s="20"/>
      <c r="SNU223" s="18"/>
      <c r="SNV223" s="19"/>
      <c r="SNW223" s="28"/>
      <c r="SNX223" s="32"/>
      <c r="SNY223" s="20"/>
      <c r="SNZ223" s="18"/>
      <c r="SOA223" s="19"/>
      <c r="SOB223" s="28"/>
      <c r="SOC223" s="32"/>
      <c r="SOD223" s="20"/>
      <c r="SOE223" s="18"/>
      <c r="SOF223" s="19"/>
      <c r="SOG223" s="28"/>
      <c r="SOH223" s="32"/>
      <c r="SOI223" s="20"/>
      <c r="SOJ223" s="18"/>
      <c r="SOK223" s="19"/>
      <c r="SOL223" s="28"/>
      <c r="SOM223" s="32"/>
      <c r="SON223" s="20"/>
      <c r="SOO223" s="18"/>
      <c r="SOP223" s="19"/>
      <c r="SOQ223" s="28"/>
      <c r="SOR223" s="32"/>
      <c r="SOS223" s="20"/>
      <c r="SOT223" s="18"/>
      <c r="SOU223" s="19"/>
      <c r="SOV223" s="28"/>
      <c r="SOW223" s="32"/>
      <c r="SOX223" s="20"/>
      <c r="SOY223" s="18"/>
      <c r="SOZ223" s="19"/>
      <c r="SPA223" s="28"/>
      <c r="SPB223" s="32"/>
      <c r="SPC223" s="20"/>
      <c r="SPD223" s="18"/>
      <c r="SPE223" s="19"/>
      <c r="SPF223" s="28"/>
      <c r="SPG223" s="32"/>
      <c r="SPH223" s="20"/>
      <c r="SPI223" s="18"/>
      <c r="SPJ223" s="19"/>
      <c r="SPK223" s="28"/>
      <c r="SPL223" s="32"/>
      <c r="SPM223" s="20"/>
      <c r="SPN223" s="18"/>
      <c r="SPO223" s="19"/>
      <c r="SPP223" s="28"/>
      <c r="SPQ223" s="32"/>
      <c r="SPR223" s="20"/>
      <c r="SPS223" s="18"/>
      <c r="SPT223" s="19"/>
      <c r="SPU223" s="28"/>
      <c r="SPV223" s="32"/>
      <c r="SPW223" s="20"/>
      <c r="SPX223" s="18"/>
      <c r="SPY223" s="19"/>
      <c r="SPZ223" s="28"/>
      <c r="SQA223" s="32"/>
      <c r="SQB223" s="20"/>
      <c r="SQC223" s="18"/>
      <c r="SQD223" s="19"/>
      <c r="SQE223" s="28"/>
      <c r="SQF223" s="32"/>
      <c r="SQG223" s="20"/>
      <c r="SQH223" s="18"/>
      <c r="SQI223" s="19"/>
      <c r="SQJ223" s="28"/>
      <c r="SQK223" s="32"/>
      <c r="SQL223" s="20"/>
      <c r="SQM223" s="18"/>
      <c r="SQN223" s="19"/>
      <c r="SQO223" s="28"/>
      <c r="SQP223" s="32"/>
      <c r="SQQ223" s="20"/>
      <c r="SQR223" s="18"/>
      <c r="SQS223" s="19"/>
      <c r="SQT223" s="28"/>
      <c r="SQU223" s="32"/>
      <c r="SQV223" s="20"/>
      <c r="SQW223" s="18"/>
      <c r="SQX223" s="19"/>
      <c r="SQY223" s="28"/>
      <c r="SQZ223" s="32"/>
      <c r="SRA223" s="20"/>
      <c r="SRB223" s="18"/>
      <c r="SRC223" s="19"/>
      <c r="SRD223" s="28"/>
      <c r="SRE223" s="32"/>
      <c r="SRF223" s="20"/>
      <c r="SRG223" s="18"/>
      <c r="SRH223" s="19"/>
      <c r="SRI223" s="28"/>
      <c r="SRJ223" s="32"/>
      <c r="SRK223" s="20"/>
      <c r="SRL223" s="18"/>
      <c r="SRM223" s="19"/>
      <c r="SRN223" s="28"/>
      <c r="SRO223" s="32"/>
      <c r="SRP223" s="20"/>
      <c r="SRQ223" s="18"/>
      <c r="SRR223" s="19"/>
      <c r="SRS223" s="28"/>
      <c r="SRT223" s="32"/>
      <c r="SRU223" s="20"/>
      <c r="SRV223" s="18"/>
      <c r="SRW223" s="19"/>
      <c r="SRX223" s="28"/>
      <c r="SRY223" s="32"/>
      <c r="SRZ223" s="20"/>
      <c r="SSA223" s="18"/>
      <c r="SSB223" s="19"/>
      <c r="SSC223" s="28"/>
      <c r="SSD223" s="32"/>
      <c r="SSE223" s="20"/>
      <c r="SSF223" s="18"/>
      <c r="SSG223" s="19"/>
      <c r="SSH223" s="28"/>
      <c r="SSI223" s="32"/>
      <c r="SSJ223" s="20"/>
      <c r="SSK223" s="18"/>
      <c r="SSL223" s="19"/>
      <c r="SSM223" s="28"/>
      <c r="SSN223" s="32"/>
      <c r="SSO223" s="20"/>
      <c r="SSP223" s="18"/>
      <c r="SSQ223" s="19"/>
      <c r="SSR223" s="28"/>
      <c r="SSS223" s="32"/>
      <c r="SST223" s="20"/>
      <c r="SSU223" s="18"/>
      <c r="SSV223" s="19"/>
      <c r="SSW223" s="28"/>
      <c r="SSX223" s="32"/>
      <c r="SSY223" s="20"/>
      <c r="SSZ223" s="18"/>
      <c r="STA223" s="19"/>
      <c r="STB223" s="28"/>
      <c r="STC223" s="32"/>
      <c r="STD223" s="20"/>
      <c r="STE223" s="18"/>
      <c r="STF223" s="19"/>
      <c r="STG223" s="28"/>
      <c r="STH223" s="32"/>
      <c r="STI223" s="20"/>
      <c r="STJ223" s="18"/>
      <c r="STK223" s="19"/>
      <c r="STL223" s="28"/>
      <c r="STM223" s="32"/>
      <c r="STN223" s="20"/>
      <c r="STO223" s="18"/>
      <c r="STP223" s="19"/>
      <c r="STQ223" s="28"/>
      <c r="STR223" s="32"/>
      <c r="STS223" s="20"/>
      <c r="STT223" s="18"/>
      <c r="STU223" s="19"/>
      <c r="STV223" s="28"/>
      <c r="STW223" s="32"/>
      <c r="STX223" s="20"/>
      <c r="STY223" s="18"/>
      <c r="STZ223" s="19"/>
      <c r="SUA223" s="28"/>
      <c r="SUB223" s="32"/>
      <c r="SUC223" s="20"/>
      <c r="SUD223" s="18"/>
      <c r="SUE223" s="19"/>
      <c r="SUF223" s="28"/>
      <c r="SUG223" s="32"/>
      <c r="SUH223" s="20"/>
      <c r="SUI223" s="18"/>
      <c r="SUJ223" s="19"/>
      <c r="SUK223" s="28"/>
      <c r="SUL223" s="32"/>
      <c r="SUM223" s="20"/>
      <c r="SUN223" s="18"/>
      <c r="SUO223" s="19"/>
      <c r="SUP223" s="28"/>
      <c r="SUQ223" s="32"/>
      <c r="SUR223" s="20"/>
      <c r="SUS223" s="18"/>
      <c r="SUT223" s="19"/>
      <c r="SUU223" s="28"/>
      <c r="SUV223" s="32"/>
      <c r="SUW223" s="20"/>
      <c r="SUX223" s="18"/>
      <c r="SUY223" s="19"/>
      <c r="SUZ223" s="28"/>
      <c r="SVA223" s="32"/>
      <c r="SVB223" s="20"/>
      <c r="SVC223" s="18"/>
      <c r="SVD223" s="19"/>
      <c r="SVE223" s="28"/>
      <c r="SVF223" s="32"/>
      <c r="SVG223" s="20"/>
      <c r="SVH223" s="18"/>
      <c r="SVI223" s="19"/>
      <c r="SVJ223" s="28"/>
      <c r="SVK223" s="32"/>
      <c r="SVL223" s="20"/>
      <c r="SVM223" s="18"/>
      <c r="SVN223" s="19"/>
      <c r="SVO223" s="28"/>
      <c r="SVP223" s="32"/>
      <c r="SVQ223" s="20"/>
      <c r="SVR223" s="18"/>
      <c r="SVS223" s="19"/>
      <c r="SVT223" s="28"/>
      <c r="SVU223" s="32"/>
      <c r="SVV223" s="20"/>
      <c r="SVW223" s="18"/>
      <c r="SVX223" s="19"/>
      <c r="SVY223" s="28"/>
      <c r="SVZ223" s="32"/>
      <c r="SWA223" s="20"/>
      <c r="SWB223" s="18"/>
      <c r="SWC223" s="19"/>
      <c r="SWD223" s="28"/>
      <c r="SWE223" s="32"/>
      <c r="SWF223" s="20"/>
      <c r="SWG223" s="18"/>
      <c r="SWH223" s="19"/>
      <c r="SWI223" s="28"/>
      <c r="SWJ223" s="32"/>
      <c r="SWK223" s="20"/>
      <c r="SWL223" s="18"/>
      <c r="SWM223" s="19"/>
      <c r="SWN223" s="28"/>
      <c r="SWO223" s="32"/>
      <c r="SWP223" s="20"/>
      <c r="SWQ223" s="18"/>
      <c r="SWR223" s="19"/>
      <c r="SWS223" s="28"/>
      <c r="SWT223" s="32"/>
      <c r="SWU223" s="20"/>
      <c r="SWV223" s="18"/>
      <c r="SWW223" s="19"/>
      <c r="SWX223" s="28"/>
      <c r="SWY223" s="32"/>
      <c r="SWZ223" s="20"/>
      <c r="SXA223" s="18"/>
      <c r="SXB223" s="19"/>
      <c r="SXC223" s="28"/>
      <c r="SXD223" s="32"/>
      <c r="SXE223" s="20"/>
      <c r="SXF223" s="18"/>
      <c r="SXG223" s="19"/>
      <c r="SXH223" s="28"/>
      <c r="SXI223" s="32"/>
      <c r="SXJ223" s="20"/>
      <c r="SXK223" s="18"/>
      <c r="SXL223" s="19"/>
      <c r="SXM223" s="28"/>
      <c r="SXN223" s="32"/>
      <c r="SXO223" s="20"/>
      <c r="SXP223" s="18"/>
      <c r="SXQ223" s="19"/>
      <c r="SXR223" s="28"/>
      <c r="SXS223" s="32"/>
      <c r="SXT223" s="20"/>
      <c r="SXU223" s="18"/>
      <c r="SXV223" s="19"/>
      <c r="SXW223" s="28"/>
      <c r="SXX223" s="32"/>
      <c r="SXY223" s="20"/>
      <c r="SXZ223" s="18"/>
      <c r="SYA223" s="19"/>
      <c r="SYB223" s="28"/>
      <c r="SYC223" s="32"/>
      <c r="SYD223" s="20"/>
      <c r="SYE223" s="18"/>
      <c r="SYF223" s="19"/>
      <c r="SYG223" s="28"/>
      <c r="SYH223" s="32"/>
      <c r="SYI223" s="20"/>
      <c r="SYJ223" s="18"/>
      <c r="SYK223" s="19"/>
      <c r="SYL223" s="28"/>
      <c r="SYM223" s="32"/>
      <c r="SYN223" s="20"/>
      <c r="SYO223" s="18"/>
      <c r="SYP223" s="19"/>
      <c r="SYQ223" s="28"/>
      <c r="SYR223" s="32"/>
      <c r="SYS223" s="20"/>
      <c r="SYT223" s="18"/>
      <c r="SYU223" s="19"/>
      <c r="SYV223" s="28"/>
      <c r="SYW223" s="32"/>
      <c r="SYX223" s="20"/>
      <c r="SYY223" s="18"/>
      <c r="SYZ223" s="19"/>
      <c r="SZA223" s="28"/>
      <c r="SZB223" s="32"/>
      <c r="SZC223" s="20"/>
      <c r="SZD223" s="18"/>
      <c r="SZE223" s="19"/>
      <c r="SZF223" s="28"/>
      <c r="SZG223" s="32"/>
      <c r="SZH223" s="20"/>
      <c r="SZI223" s="18"/>
      <c r="SZJ223" s="19"/>
      <c r="SZK223" s="28"/>
      <c r="SZL223" s="32"/>
      <c r="SZM223" s="20"/>
      <c r="SZN223" s="18"/>
      <c r="SZO223" s="19"/>
      <c r="SZP223" s="28"/>
      <c r="SZQ223" s="32"/>
      <c r="SZR223" s="20"/>
      <c r="SZS223" s="18"/>
      <c r="SZT223" s="19"/>
      <c r="SZU223" s="28"/>
      <c r="SZV223" s="32"/>
      <c r="SZW223" s="20"/>
      <c r="SZX223" s="18"/>
      <c r="SZY223" s="19"/>
      <c r="SZZ223" s="28"/>
      <c r="TAA223" s="32"/>
      <c r="TAB223" s="20"/>
      <c r="TAC223" s="18"/>
      <c r="TAD223" s="19"/>
      <c r="TAE223" s="28"/>
      <c r="TAF223" s="32"/>
      <c r="TAG223" s="20"/>
      <c r="TAH223" s="18"/>
      <c r="TAI223" s="19"/>
      <c r="TAJ223" s="28"/>
      <c r="TAK223" s="32"/>
      <c r="TAL223" s="20"/>
      <c r="TAM223" s="18"/>
      <c r="TAN223" s="19"/>
      <c r="TAO223" s="28"/>
      <c r="TAP223" s="32"/>
      <c r="TAQ223" s="20"/>
      <c r="TAR223" s="18"/>
      <c r="TAS223" s="19"/>
      <c r="TAT223" s="28"/>
      <c r="TAU223" s="32"/>
      <c r="TAV223" s="20"/>
      <c r="TAW223" s="18"/>
      <c r="TAX223" s="19"/>
      <c r="TAY223" s="28"/>
      <c r="TAZ223" s="32"/>
      <c r="TBA223" s="20"/>
      <c r="TBB223" s="18"/>
      <c r="TBC223" s="19"/>
      <c r="TBD223" s="28"/>
      <c r="TBE223" s="32"/>
      <c r="TBF223" s="20"/>
      <c r="TBG223" s="18"/>
      <c r="TBH223" s="19"/>
      <c r="TBI223" s="28"/>
      <c r="TBJ223" s="32"/>
      <c r="TBK223" s="20"/>
      <c r="TBL223" s="18"/>
      <c r="TBM223" s="19"/>
      <c r="TBN223" s="28"/>
      <c r="TBO223" s="32"/>
      <c r="TBP223" s="20"/>
      <c r="TBQ223" s="18"/>
      <c r="TBR223" s="19"/>
      <c r="TBS223" s="28"/>
      <c r="TBT223" s="32"/>
      <c r="TBU223" s="20"/>
      <c r="TBV223" s="18"/>
      <c r="TBW223" s="19"/>
      <c r="TBX223" s="28"/>
      <c r="TBY223" s="32"/>
      <c r="TBZ223" s="20"/>
      <c r="TCA223" s="18"/>
      <c r="TCB223" s="19"/>
      <c r="TCC223" s="28"/>
      <c r="TCD223" s="32"/>
      <c r="TCE223" s="20"/>
      <c r="TCF223" s="18"/>
      <c r="TCG223" s="19"/>
      <c r="TCH223" s="28"/>
      <c r="TCI223" s="32"/>
      <c r="TCJ223" s="20"/>
      <c r="TCK223" s="18"/>
      <c r="TCL223" s="19"/>
      <c r="TCM223" s="28"/>
      <c r="TCN223" s="32"/>
      <c r="TCO223" s="20"/>
      <c r="TCP223" s="18"/>
      <c r="TCQ223" s="19"/>
      <c r="TCR223" s="28"/>
      <c r="TCS223" s="32"/>
      <c r="TCT223" s="20"/>
      <c r="TCU223" s="18"/>
      <c r="TCV223" s="19"/>
      <c r="TCW223" s="28"/>
      <c r="TCX223" s="32"/>
      <c r="TCY223" s="20"/>
      <c r="TCZ223" s="18"/>
      <c r="TDA223" s="19"/>
      <c r="TDB223" s="28"/>
      <c r="TDC223" s="32"/>
      <c r="TDD223" s="20"/>
      <c r="TDE223" s="18"/>
      <c r="TDF223" s="19"/>
      <c r="TDG223" s="28"/>
      <c r="TDH223" s="32"/>
      <c r="TDI223" s="20"/>
      <c r="TDJ223" s="18"/>
      <c r="TDK223" s="19"/>
      <c r="TDL223" s="28"/>
      <c r="TDM223" s="32"/>
      <c r="TDN223" s="20"/>
      <c r="TDO223" s="18"/>
      <c r="TDP223" s="19"/>
      <c r="TDQ223" s="28"/>
      <c r="TDR223" s="32"/>
      <c r="TDS223" s="20"/>
      <c r="TDT223" s="18"/>
      <c r="TDU223" s="19"/>
      <c r="TDV223" s="28"/>
      <c r="TDW223" s="32"/>
      <c r="TDX223" s="20"/>
      <c r="TDY223" s="18"/>
      <c r="TDZ223" s="19"/>
      <c r="TEA223" s="28"/>
      <c r="TEB223" s="32"/>
      <c r="TEC223" s="20"/>
      <c r="TED223" s="18"/>
      <c r="TEE223" s="19"/>
      <c r="TEF223" s="28"/>
      <c r="TEG223" s="32"/>
      <c r="TEH223" s="20"/>
      <c r="TEI223" s="18"/>
      <c r="TEJ223" s="19"/>
      <c r="TEK223" s="28"/>
      <c r="TEL223" s="32"/>
      <c r="TEM223" s="20"/>
      <c r="TEN223" s="18"/>
      <c r="TEO223" s="19"/>
      <c r="TEP223" s="28"/>
      <c r="TEQ223" s="32"/>
      <c r="TER223" s="20"/>
      <c r="TES223" s="18"/>
      <c r="TET223" s="19"/>
      <c r="TEU223" s="28"/>
      <c r="TEV223" s="32"/>
      <c r="TEW223" s="20"/>
      <c r="TEX223" s="18"/>
      <c r="TEY223" s="19"/>
      <c r="TEZ223" s="28"/>
      <c r="TFA223" s="32"/>
      <c r="TFB223" s="20"/>
      <c r="TFC223" s="18"/>
      <c r="TFD223" s="19"/>
      <c r="TFE223" s="28"/>
      <c r="TFF223" s="32"/>
      <c r="TFG223" s="20"/>
      <c r="TFH223" s="18"/>
      <c r="TFI223" s="19"/>
      <c r="TFJ223" s="28"/>
      <c r="TFK223" s="32"/>
      <c r="TFL223" s="20"/>
      <c r="TFM223" s="18"/>
      <c r="TFN223" s="19"/>
      <c r="TFO223" s="28"/>
      <c r="TFP223" s="32"/>
      <c r="TFQ223" s="20"/>
      <c r="TFR223" s="18"/>
      <c r="TFS223" s="19"/>
      <c r="TFT223" s="28"/>
      <c r="TFU223" s="32"/>
      <c r="TFV223" s="20"/>
      <c r="TFW223" s="18"/>
      <c r="TFX223" s="19"/>
      <c r="TFY223" s="28"/>
      <c r="TFZ223" s="32"/>
      <c r="TGA223" s="20"/>
      <c r="TGB223" s="18"/>
      <c r="TGC223" s="19"/>
      <c r="TGD223" s="28"/>
      <c r="TGE223" s="32"/>
      <c r="TGF223" s="20"/>
      <c r="TGG223" s="18"/>
      <c r="TGH223" s="19"/>
      <c r="TGI223" s="28"/>
      <c r="TGJ223" s="32"/>
      <c r="TGK223" s="20"/>
      <c r="TGL223" s="18"/>
      <c r="TGM223" s="19"/>
      <c r="TGN223" s="28"/>
      <c r="TGO223" s="32"/>
      <c r="TGP223" s="20"/>
      <c r="TGQ223" s="18"/>
      <c r="TGR223" s="19"/>
      <c r="TGS223" s="28"/>
      <c r="TGT223" s="32"/>
      <c r="TGU223" s="20"/>
      <c r="TGV223" s="18"/>
      <c r="TGW223" s="19"/>
      <c r="TGX223" s="28"/>
      <c r="TGY223" s="32"/>
      <c r="TGZ223" s="20"/>
      <c r="THA223" s="18"/>
      <c r="THB223" s="19"/>
      <c r="THC223" s="28"/>
      <c r="THD223" s="32"/>
      <c r="THE223" s="20"/>
      <c r="THF223" s="18"/>
      <c r="THG223" s="19"/>
      <c r="THH223" s="28"/>
      <c r="THI223" s="32"/>
      <c r="THJ223" s="20"/>
      <c r="THK223" s="18"/>
      <c r="THL223" s="19"/>
      <c r="THM223" s="28"/>
      <c r="THN223" s="32"/>
      <c r="THO223" s="20"/>
      <c r="THP223" s="18"/>
      <c r="THQ223" s="19"/>
      <c r="THR223" s="28"/>
      <c r="THS223" s="32"/>
      <c r="THT223" s="20"/>
      <c r="THU223" s="18"/>
      <c r="THV223" s="19"/>
      <c r="THW223" s="28"/>
      <c r="THX223" s="32"/>
      <c r="THY223" s="20"/>
      <c r="THZ223" s="18"/>
      <c r="TIA223" s="19"/>
      <c r="TIB223" s="28"/>
      <c r="TIC223" s="32"/>
      <c r="TID223" s="20"/>
      <c r="TIE223" s="18"/>
      <c r="TIF223" s="19"/>
      <c r="TIG223" s="28"/>
      <c r="TIH223" s="32"/>
      <c r="TII223" s="20"/>
      <c r="TIJ223" s="18"/>
      <c r="TIK223" s="19"/>
      <c r="TIL223" s="28"/>
      <c r="TIM223" s="32"/>
      <c r="TIN223" s="20"/>
      <c r="TIO223" s="18"/>
      <c r="TIP223" s="19"/>
      <c r="TIQ223" s="28"/>
      <c r="TIR223" s="32"/>
      <c r="TIS223" s="20"/>
      <c r="TIT223" s="18"/>
      <c r="TIU223" s="19"/>
      <c r="TIV223" s="28"/>
      <c r="TIW223" s="32"/>
      <c r="TIX223" s="20"/>
      <c r="TIY223" s="18"/>
      <c r="TIZ223" s="19"/>
      <c r="TJA223" s="28"/>
      <c r="TJB223" s="32"/>
      <c r="TJC223" s="20"/>
      <c r="TJD223" s="18"/>
      <c r="TJE223" s="19"/>
      <c r="TJF223" s="28"/>
      <c r="TJG223" s="32"/>
      <c r="TJH223" s="20"/>
      <c r="TJI223" s="18"/>
      <c r="TJJ223" s="19"/>
      <c r="TJK223" s="28"/>
      <c r="TJL223" s="32"/>
      <c r="TJM223" s="20"/>
      <c r="TJN223" s="18"/>
      <c r="TJO223" s="19"/>
      <c r="TJP223" s="28"/>
      <c r="TJQ223" s="32"/>
      <c r="TJR223" s="20"/>
      <c r="TJS223" s="18"/>
      <c r="TJT223" s="19"/>
      <c r="TJU223" s="28"/>
      <c r="TJV223" s="32"/>
      <c r="TJW223" s="20"/>
      <c r="TJX223" s="18"/>
      <c r="TJY223" s="19"/>
      <c r="TJZ223" s="28"/>
      <c r="TKA223" s="32"/>
      <c r="TKB223" s="20"/>
      <c r="TKC223" s="18"/>
      <c r="TKD223" s="19"/>
      <c r="TKE223" s="28"/>
      <c r="TKF223" s="32"/>
      <c r="TKG223" s="20"/>
      <c r="TKH223" s="18"/>
      <c r="TKI223" s="19"/>
      <c r="TKJ223" s="28"/>
      <c r="TKK223" s="32"/>
      <c r="TKL223" s="20"/>
      <c r="TKM223" s="18"/>
      <c r="TKN223" s="19"/>
      <c r="TKO223" s="28"/>
      <c r="TKP223" s="32"/>
      <c r="TKQ223" s="20"/>
      <c r="TKR223" s="18"/>
      <c r="TKS223" s="19"/>
      <c r="TKT223" s="28"/>
      <c r="TKU223" s="32"/>
      <c r="TKV223" s="20"/>
      <c r="TKW223" s="18"/>
      <c r="TKX223" s="19"/>
      <c r="TKY223" s="28"/>
      <c r="TKZ223" s="32"/>
      <c r="TLA223" s="20"/>
      <c r="TLB223" s="18"/>
      <c r="TLC223" s="19"/>
      <c r="TLD223" s="28"/>
      <c r="TLE223" s="32"/>
      <c r="TLF223" s="20"/>
      <c r="TLG223" s="18"/>
      <c r="TLH223" s="19"/>
      <c r="TLI223" s="28"/>
      <c r="TLJ223" s="32"/>
      <c r="TLK223" s="20"/>
      <c r="TLL223" s="18"/>
      <c r="TLM223" s="19"/>
      <c r="TLN223" s="28"/>
      <c r="TLO223" s="32"/>
      <c r="TLP223" s="20"/>
      <c r="TLQ223" s="18"/>
      <c r="TLR223" s="19"/>
      <c r="TLS223" s="28"/>
      <c r="TLT223" s="32"/>
      <c r="TLU223" s="20"/>
      <c r="TLV223" s="18"/>
      <c r="TLW223" s="19"/>
      <c r="TLX223" s="28"/>
      <c r="TLY223" s="32"/>
      <c r="TLZ223" s="20"/>
      <c r="TMA223" s="18"/>
      <c r="TMB223" s="19"/>
      <c r="TMC223" s="28"/>
      <c r="TMD223" s="32"/>
      <c r="TME223" s="20"/>
      <c r="TMF223" s="18"/>
      <c r="TMG223" s="19"/>
      <c r="TMH223" s="28"/>
      <c r="TMI223" s="32"/>
      <c r="TMJ223" s="20"/>
      <c r="TMK223" s="18"/>
      <c r="TML223" s="19"/>
      <c r="TMM223" s="28"/>
      <c r="TMN223" s="32"/>
      <c r="TMO223" s="20"/>
      <c r="TMP223" s="18"/>
      <c r="TMQ223" s="19"/>
      <c r="TMR223" s="28"/>
      <c r="TMS223" s="32"/>
      <c r="TMT223" s="20"/>
      <c r="TMU223" s="18"/>
      <c r="TMV223" s="19"/>
      <c r="TMW223" s="28"/>
      <c r="TMX223" s="32"/>
      <c r="TMY223" s="20"/>
      <c r="TMZ223" s="18"/>
      <c r="TNA223" s="19"/>
      <c r="TNB223" s="28"/>
      <c r="TNC223" s="32"/>
      <c r="TND223" s="20"/>
      <c r="TNE223" s="18"/>
      <c r="TNF223" s="19"/>
      <c r="TNG223" s="28"/>
      <c r="TNH223" s="32"/>
      <c r="TNI223" s="20"/>
      <c r="TNJ223" s="18"/>
      <c r="TNK223" s="19"/>
      <c r="TNL223" s="28"/>
      <c r="TNM223" s="32"/>
      <c r="TNN223" s="20"/>
      <c r="TNO223" s="18"/>
      <c r="TNP223" s="19"/>
      <c r="TNQ223" s="28"/>
      <c r="TNR223" s="32"/>
      <c r="TNS223" s="20"/>
      <c r="TNT223" s="18"/>
      <c r="TNU223" s="19"/>
      <c r="TNV223" s="28"/>
      <c r="TNW223" s="32"/>
      <c r="TNX223" s="20"/>
      <c r="TNY223" s="18"/>
      <c r="TNZ223" s="19"/>
      <c r="TOA223" s="28"/>
      <c r="TOB223" s="32"/>
      <c r="TOC223" s="20"/>
      <c r="TOD223" s="18"/>
      <c r="TOE223" s="19"/>
      <c r="TOF223" s="28"/>
      <c r="TOG223" s="32"/>
      <c r="TOH223" s="20"/>
      <c r="TOI223" s="18"/>
      <c r="TOJ223" s="19"/>
      <c r="TOK223" s="28"/>
      <c r="TOL223" s="32"/>
      <c r="TOM223" s="20"/>
      <c r="TON223" s="18"/>
      <c r="TOO223" s="19"/>
      <c r="TOP223" s="28"/>
      <c r="TOQ223" s="32"/>
      <c r="TOR223" s="20"/>
      <c r="TOS223" s="18"/>
      <c r="TOT223" s="19"/>
      <c r="TOU223" s="28"/>
      <c r="TOV223" s="32"/>
      <c r="TOW223" s="20"/>
      <c r="TOX223" s="18"/>
      <c r="TOY223" s="19"/>
      <c r="TOZ223" s="28"/>
      <c r="TPA223" s="32"/>
      <c r="TPB223" s="20"/>
      <c r="TPC223" s="18"/>
      <c r="TPD223" s="19"/>
      <c r="TPE223" s="28"/>
      <c r="TPF223" s="32"/>
      <c r="TPG223" s="20"/>
      <c r="TPH223" s="18"/>
      <c r="TPI223" s="19"/>
      <c r="TPJ223" s="28"/>
      <c r="TPK223" s="32"/>
      <c r="TPL223" s="20"/>
      <c r="TPM223" s="18"/>
      <c r="TPN223" s="19"/>
      <c r="TPO223" s="28"/>
      <c r="TPP223" s="32"/>
      <c r="TPQ223" s="20"/>
      <c r="TPR223" s="18"/>
      <c r="TPS223" s="19"/>
      <c r="TPT223" s="28"/>
      <c r="TPU223" s="32"/>
      <c r="TPV223" s="20"/>
      <c r="TPW223" s="18"/>
      <c r="TPX223" s="19"/>
      <c r="TPY223" s="28"/>
      <c r="TPZ223" s="32"/>
      <c r="TQA223" s="20"/>
      <c r="TQB223" s="18"/>
      <c r="TQC223" s="19"/>
      <c r="TQD223" s="28"/>
      <c r="TQE223" s="32"/>
      <c r="TQF223" s="20"/>
      <c r="TQG223" s="18"/>
      <c r="TQH223" s="19"/>
      <c r="TQI223" s="28"/>
      <c r="TQJ223" s="32"/>
      <c r="TQK223" s="20"/>
      <c r="TQL223" s="18"/>
      <c r="TQM223" s="19"/>
      <c r="TQN223" s="28"/>
      <c r="TQO223" s="32"/>
      <c r="TQP223" s="20"/>
      <c r="TQQ223" s="18"/>
      <c r="TQR223" s="19"/>
      <c r="TQS223" s="28"/>
      <c r="TQT223" s="32"/>
      <c r="TQU223" s="20"/>
      <c r="TQV223" s="18"/>
      <c r="TQW223" s="19"/>
      <c r="TQX223" s="28"/>
      <c r="TQY223" s="32"/>
      <c r="TQZ223" s="20"/>
      <c r="TRA223" s="18"/>
      <c r="TRB223" s="19"/>
      <c r="TRC223" s="28"/>
      <c r="TRD223" s="32"/>
      <c r="TRE223" s="20"/>
      <c r="TRF223" s="18"/>
      <c r="TRG223" s="19"/>
      <c r="TRH223" s="28"/>
      <c r="TRI223" s="32"/>
      <c r="TRJ223" s="20"/>
      <c r="TRK223" s="18"/>
      <c r="TRL223" s="19"/>
      <c r="TRM223" s="28"/>
      <c r="TRN223" s="32"/>
      <c r="TRO223" s="20"/>
      <c r="TRP223" s="18"/>
      <c r="TRQ223" s="19"/>
      <c r="TRR223" s="28"/>
      <c r="TRS223" s="32"/>
      <c r="TRT223" s="20"/>
      <c r="TRU223" s="18"/>
      <c r="TRV223" s="19"/>
      <c r="TRW223" s="28"/>
      <c r="TRX223" s="32"/>
      <c r="TRY223" s="20"/>
      <c r="TRZ223" s="18"/>
      <c r="TSA223" s="19"/>
      <c r="TSB223" s="28"/>
      <c r="TSC223" s="32"/>
      <c r="TSD223" s="20"/>
      <c r="TSE223" s="18"/>
      <c r="TSF223" s="19"/>
      <c r="TSG223" s="28"/>
      <c r="TSH223" s="32"/>
      <c r="TSI223" s="20"/>
      <c r="TSJ223" s="18"/>
      <c r="TSK223" s="19"/>
      <c r="TSL223" s="28"/>
      <c r="TSM223" s="32"/>
      <c r="TSN223" s="20"/>
      <c r="TSO223" s="18"/>
      <c r="TSP223" s="19"/>
      <c r="TSQ223" s="28"/>
      <c r="TSR223" s="32"/>
      <c r="TSS223" s="20"/>
      <c r="TST223" s="18"/>
      <c r="TSU223" s="19"/>
      <c r="TSV223" s="28"/>
      <c r="TSW223" s="32"/>
      <c r="TSX223" s="20"/>
      <c r="TSY223" s="18"/>
      <c r="TSZ223" s="19"/>
      <c r="TTA223" s="28"/>
      <c r="TTB223" s="32"/>
      <c r="TTC223" s="20"/>
      <c r="TTD223" s="18"/>
      <c r="TTE223" s="19"/>
      <c r="TTF223" s="28"/>
      <c r="TTG223" s="32"/>
      <c r="TTH223" s="20"/>
      <c r="TTI223" s="18"/>
      <c r="TTJ223" s="19"/>
      <c r="TTK223" s="28"/>
      <c r="TTL223" s="32"/>
      <c r="TTM223" s="20"/>
      <c r="TTN223" s="18"/>
      <c r="TTO223" s="19"/>
      <c r="TTP223" s="28"/>
      <c r="TTQ223" s="32"/>
      <c r="TTR223" s="20"/>
      <c r="TTS223" s="18"/>
      <c r="TTT223" s="19"/>
      <c r="TTU223" s="28"/>
      <c r="TTV223" s="32"/>
      <c r="TTW223" s="20"/>
      <c r="TTX223" s="18"/>
      <c r="TTY223" s="19"/>
      <c r="TTZ223" s="28"/>
      <c r="TUA223" s="32"/>
      <c r="TUB223" s="20"/>
      <c r="TUC223" s="18"/>
      <c r="TUD223" s="19"/>
      <c r="TUE223" s="28"/>
      <c r="TUF223" s="32"/>
      <c r="TUG223" s="20"/>
      <c r="TUH223" s="18"/>
      <c r="TUI223" s="19"/>
      <c r="TUJ223" s="28"/>
      <c r="TUK223" s="32"/>
      <c r="TUL223" s="20"/>
      <c r="TUM223" s="18"/>
      <c r="TUN223" s="19"/>
      <c r="TUO223" s="28"/>
      <c r="TUP223" s="32"/>
      <c r="TUQ223" s="20"/>
      <c r="TUR223" s="18"/>
      <c r="TUS223" s="19"/>
      <c r="TUT223" s="28"/>
      <c r="TUU223" s="32"/>
      <c r="TUV223" s="20"/>
      <c r="TUW223" s="18"/>
      <c r="TUX223" s="19"/>
      <c r="TUY223" s="28"/>
      <c r="TUZ223" s="32"/>
      <c r="TVA223" s="20"/>
      <c r="TVB223" s="18"/>
      <c r="TVC223" s="19"/>
      <c r="TVD223" s="28"/>
      <c r="TVE223" s="32"/>
      <c r="TVF223" s="20"/>
      <c r="TVG223" s="18"/>
      <c r="TVH223" s="19"/>
      <c r="TVI223" s="28"/>
      <c r="TVJ223" s="32"/>
      <c r="TVK223" s="20"/>
      <c r="TVL223" s="18"/>
      <c r="TVM223" s="19"/>
      <c r="TVN223" s="28"/>
      <c r="TVO223" s="32"/>
      <c r="TVP223" s="20"/>
      <c r="TVQ223" s="18"/>
      <c r="TVR223" s="19"/>
      <c r="TVS223" s="28"/>
      <c r="TVT223" s="32"/>
      <c r="TVU223" s="20"/>
      <c r="TVV223" s="18"/>
      <c r="TVW223" s="19"/>
      <c r="TVX223" s="28"/>
      <c r="TVY223" s="32"/>
      <c r="TVZ223" s="20"/>
      <c r="TWA223" s="18"/>
      <c r="TWB223" s="19"/>
      <c r="TWC223" s="28"/>
      <c r="TWD223" s="32"/>
      <c r="TWE223" s="20"/>
      <c r="TWF223" s="18"/>
      <c r="TWG223" s="19"/>
      <c r="TWH223" s="28"/>
      <c r="TWI223" s="32"/>
      <c r="TWJ223" s="20"/>
      <c r="TWK223" s="18"/>
      <c r="TWL223" s="19"/>
      <c r="TWM223" s="28"/>
      <c r="TWN223" s="32"/>
      <c r="TWO223" s="20"/>
      <c r="TWP223" s="18"/>
      <c r="TWQ223" s="19"/>
      <c r="TWR223" s="28"/>
      <c r="TWS223" s="32"/>
      <c r="TWT223" s="20"/>
      <c r="TWU223" s="18"/>
      <c r="TWV223" s="19"/>
      <c r="TWW223" s="28"/>
      <c r="TWX223" s="32"/>
      <c r="TWY223" s="20"/>
      <c r="TWZ223" s="18"/>
      <c r="TXA223" s="19"/>
      <c r="TXB223" s="28"/>
      <c r="TXC223" s="32"/>
      <c r="TXD223" s="20"/>
      <c r="TXE223" s="18"/>
      <c r="TXF223" s="19"/>
      <c r="TXG223" s="28"/>
      <c r="TXH223" s="32"/>
      <c r="TXI223" s="20"/>
      <c r="TXJ223" s="18"/>
      <c r="TXK223" s="19"/>
      <c r="TXL223" s="28"/>
      <c r="TXM223" s="32"/>
      <c r="TXN223" s="20"/>
      <c r="TXO223" s="18"/>
      <c r="TXP223" s="19"/>
      <c r="TXQ223" s="28"/>
      <c r="TXR223" s="32"/>
      <c r="TXS223" s="20"/>
      <c r="TXT223" s="18"/>
      <c r="TXU223" s="19"/>
      <c r="TXV223" s="28"/>
      <c r="TXW223" s="32"/>
      <c r="TXX223" s="20"/>
      <c r="TXY223" s="18"/>
      <c r="TXZ223" s="19"/>
      <c r="TYA223" s="28"/>
      <c r="TYB223" s="32"/>
      <c r="TYC223" s="20"/>
      <c r="TYD223" s="18"/>
      <c r="TYE223" s="19"/>
      <c r="TYF223" s="28"/>
      <c r="TYG223" s="32"/>
      <c r="TYH223" s="20"/>
      <c r="TYI223" s="18"/>
      <c r="TYJ223" s="19"/>
      <c r="TYK223" s="28"/>
      <c r="TYL223" s="32"/>
      <c r="TYM223" s="20"/>
      <c r="TYN223" s="18"/>
      <c r="TYO223" s="19"/>
      <c r="TYP223" s="28"/>
      <c r="TYQ223" s="32"/>
      <c r="TYR223" s="20"/>
      <c r="TYS223" s="18"/>
      <c r="TYT223" s="19"/>
      <c r="TYU223" s="28"/>
      <c r="TYV223" s="32"/>
      <c r="TYW223" s="20"/>
      <c r="TYX223" s="18"/>
      <c r="TYY223" s="19"/>
      <c r="TYZ223" s="28"/>
      <c r="TZA223" s="32"/>
      <c r="TZB223" s="20"/>
      <c r="TZC223" s="18"/>
      <c r="TZD223" s="19"/>
      <c r="TZE223" s="28"/>
      <c r="TZF223" s="32"/>
      <c r="TZG223" s="20"/>
      <c r="TZH223" s="18"/>
      <c r="TZI223" s="19"/>
      <c r="TZJ223" s="28"/>
      <c r="TZK223" s="32"/>
      <c r="TZL223" s="20"/>
      <c r="TZM223" s="18"/>
      <c r="TZN223" s="19"/>
      <c r="TZO223" s="28"/>
      <c r="TZP223" s="32"/>
      <c r="TZQ223" s="20"/>
      <c r="TZR223" s="18"/>
      <c r="TZS223" s="19"/>
      <c r="TZT223" s="28"/>
      <c r="TZU223" s="32"/>
      <c r="TZV223" s="20"/>
      <c r="TZW223" s="18"/>
      <c r="TZX223" s="19"/>
      <c r="TZY223" s="28"/>
      <c r="TZZ223" s="32"/>
      <c r="UAA223" s="20"/>
      <c r="UAB223" s="18"/>
      <c r="UAC223" s="19"/>
      <c r="UAD223" s="28"/>
      <c r="UAE223" s="32"/>
      <c r="UAF223" s="20"/>
      <c r="UAG223" s="18"/>
      <c r="UAH223" s="19"/>
      <c r="UAI223" s="28"/>
      <c r="UAJ223" s="32"/>
      <c r="UAK223" s="20"/>
      <c r="UAL223" s="18"/>
      <c r="UAM223" s="19"/>
      <c r="UAN223" s="28"/>
      <c r="UAO223" s="32"/>
      <c r="UAP223" s="20"/>
      <c r="UAQ223" s="18"/>
      <c r="UAR223" s="19"/>
      <c r="UAS223" s="28"/>
      <c r="UAT223" s="32"/>
      <c r="UAU223" s="20"/>
      <c r="UAV223" s="18"/>
      <c r="UAW223" s="19"/>
      <c r="UAX223" s="28"/>
      <c r="UAY223" s="32"/>
      <c r="UAZ223" s="20"/>
      <c r="UBA223" s="18"/>
      <c r="UBB223" s="19"/>
      <c r="UBC223" s="28"/>
      <c r="UBD223" s="32"/>
      <c r="UBE223" s="20"/>
      <c r="UBF223" s="18"/>
      <c r="UBG223" s="19"/>
      <c r="UBH223" s="28"/>
      <c r="UBI223" s="32"/>
      <c r="UBJ223" s="20"/>
      <c r="UBK223" s="18"/>
      <c r="UBL223" s="19"/>
      <c r="UBM223" s="28"/>
      <c r="UBN223" s="32"/>
      <c r="UBO223" s="20"/>
      <c r="UBP223" s="18"/>
      <c r="UBQ223" s="19"/>
      <c r="UBR223" s="28"/>
      <c r="UBS223" s="32"/>
      <c r="UBT223" s="20"/>
      <c r="UBU223" s="18"/>
      <c r="UBV223" s="19"/>
      <c r="UBW223" s="28"/>
      <c r="UBX223" s="32"/>
      <c r="UBY223" s="20"/>
      <c r="UBZ223" s="18"/>
      <c r="UCA223" s="19"/>
      <c r="UCB223" s="28"/>
      <c r="UCC223" s="32"/>
      <c r="UCD223" s="20"/>
      <c r="UCE223" s="18"/>
      <c r="UCF223" s="19"/>
      <c r="UCG223" s="28"/>
      <c r="UCH223" s="32"/>
      <c r="UCI223" s="20"/>
      <c r="UCJ223" s="18"/>
      <c r="UCK223" s="19"/>
      <c r="UCL223" s="28"/>
      <c r="UCM223" s="32"/>
      <c r="UCN223" s="20"/>
      <c r="UCO223" s="18"/>
      <c r="UCP223" s="19"/>
      <c r="UCQ223" s="28"/>
      <c r="UCR223" s="32"/>
      <c r="UCS223" s="20"/>
      <c r="UCT223" s="18"/>
      <c r="UCU223" s="19"/>
      <c r="UCV223" s="28"/>
      <c r="UCW223" s="32"/>
      <c r="UCX223" s="20"/>
      <c r="UCY223" s="18"/>
      <c r="UCZ223" s="19"/>
      <c r="UDA223" s="28"/>
      <c r="UDB223" s="32"/>
      <c r="UDC223" s="20"/>
      <c r="UDD223" s="18"/>
      <c r="UDE223" s="19"/>
      <c r="UDF223" s="28"/>
      <c r="UDG223" s="32"/>
      <c r="UDH223" s="20"/>
      <c r="UDI223" s="18"/>
      <c r="UDJ223" s="19"/>
      <c r="UDK223" s="28"/>
      <c r="UDL223" s="32"/>
      <c r="UDM223" s="20"/>
      <c r="UDN223" s="18"/>
      <c r="UDO223" s="19"/>
      <c r="UDP223" s="28"/>
      <c r="UDQ223" s="32"/>
      <c r="UDR223" s="20"/>
      <c r="UDS223" s="18"/>
      <c r="UDT223" s="19"/>
      <c r="UDU223" s="28"/>
      <c r="UDV223" s="32"/>
      <c r="UDW223" s="20"/>
      <c r="UDX223" s="18"/>
      <c r="UDY223" s="19"/>
      <c r="UDZ223" s="28"/>
      <c r="UEA223" s="32"/>
      <c r="UEB223" s="20"/>
      <c r="UEC223" s="18"/>
      <c r="UED223" s="19"/>
      <c r="UEE223" s="28"/>
      <c r="UEF223" s="32"/>
      <c r="UEG223" s="20"/>
      <c r="UEH223" s="18"/>
      <c r="UEI223" s="19"/>
      <c r="UEJ223" s="28"/>
      <c r="UEK223" s="32"/>
      <c r="UEL223" s="20"/>
      <c r="UEM223" s="18"/>
      <c r="UEN223" s="19"/>
      <c r="UEO223" s="28"/>
      <c r="UEP223" s="32"/>
      <c r="UEQ223" s="20"/>
      <c r="UER223" s="18"/>
      <c r="UES223" s="19"/>
      <c r="UET223" s="28"/>
      <c r="UEU223" s="32"/>
      <c r="UEV223" s="20"/>
      <c r="UEW223" s="18"/>
      <c r="UEX223" s="19"/>
      <c r="UEY223" s="28"/>
      <c r="UEZ223" s="32"/>
      <c r="UFA223" s="20"/>
      <c r="UFB223" s="18"/>
      <c r="UFC223" s="19"/>
      <c r="UFD223" s="28"/>
      <c r="UFE223" s="32"/>
      <c r="UFF223" s="20"/>
      <c r="UFG223" s="18"/>
      <c r="UFH223" s="19"/>
      <c r="UFI223" s="28"/>
      <c r="UFJ223" s="32"/>
      <c r="UFK223" s="20"/>
      <c r="UFL223" s="18"/>
      <c r="UFM223" s="19"/>
      <c r="UFN223" s="28"/>
      <c r="UFO223" s="32"/>
      <c r="UFP223" s="20"/>
      <c r="UFQ223" s="18"/>
      <c r="UFR223" s="19"/>
      <c r="UFS223" s="28"/>
      <c r="UFT223" s="32"/>
      <c r="UFU223" s="20"/>
      <c r="UFV223" s="18"/>
      <c r="UFW223" s="19"/>
      <c r="UFX223" s="28"/>
      <c r="UFY223" s="32"/>
      <c r="UFZ223" s="20"/>
      <c r="UGA223" s="18"/>
      <c r="UGB223" s="19"/>
      <c r="UGC223" s="28"/>
      <c r="UGD223" s="32"/>
      <c r="UGE223" s="20"/>
      <c r="UGF223" s="18"/>
      <c r="UGG223" s="19"/>
      <c r="UGH223" s="28"/>
      <c r="UGI223" s="32"/>
      <c r="UGJ223" s="20"/>
      <c r="UGK223" s="18"/>
      <c r="UGL223" s="19"/>
      <c r="UGM223" s="28"/>
      <c r="UGN223" s="32"/>
      <c r="UGO223" s="20"/>
      <c r="UGP223" s="18"/>
      <c r="UGQ223" s="19"/>
      <c r="UGR223" s="28"/>
      <c r="UGS223" s="32"/>
      <c r="UGT223" s="20"/>
      <c r="UGU223" s="18"/>
      <c r="UGV223" s="19"/>
      <c r="UGW223" s="28"/>
      <c r="UGX223" s="32"/>
      <c r="UGY223" s="20"/>
      <c r="UGZ223" s="18"/>
      <c r="UHA223" s="19"/>
      <c r="UHB223" s="28"/>
      <c r="UHC223" s="32"/>
      <c r="UHD223" s="20"/>
      <c r="UHE223" s="18"/>
      <c r="UHF223" s="19"/>
      <c r="UHG223" s="28"/>
      <c r="UHH223" s="32"/>
      <c r="UHI223" s="20"/>
      <c r="UHJ223" s="18"/>
      <c r="UHK223" s="19"/>
      <c r="UHL223" s="28"/>
      <c r="UHM223" s="32"/>
      <c r="UHN223" s="20"/>
      <c r="UHO223" s="18"/>
      <c r="UHP223" s="19"/>
      <c r="UHQ223" s="28"/>
      <c r="UHR223" s="32"/>
      <c r="UHS223" s="20"/>
      <c r="UHT223" s="18"/>
      <c r="UHU223" s="19"/>
      <c r="UHV223" s="28"/>
      <c r="UHW223" s="32"/>
      <c r="UHX223" s="20"/>
      <c r="UHY223" s="18"/>
      <c r="UHZ223" s="19"/>
      <c r="UIA223" s="28"/>
      <c r="UIB223" s="32"/>
      <c r="UIC223" s="20"/>
      <c r="UID223" s="18"/>
      <c r="UIE223" s="19"/>
      <c r="UIF223" s="28"/>
      <c r="UIG223" s="32"/>
      <c r="UIH223" s="20"/>
      <c r="UII223" s="18"/>
      <c r="UIJ223" s="19"/>
      <c r="UIK223" s="28"/>
      <c r="UIL223" s="32"/>
      <c r="UIM223" s="20"/>
      <c r="UIN223" s="18"/>
      <c r="UIO223" s="19"/>
      <c r="UIP223" s="28"/>
      <c r="UIQ223" s="32"/>
      <c r="UIR223" s="20"/>
      <c r="UIS223" s="18"/>
      <c r="UIT223" s="19"/>
      <c r="UIU223" s="28"/>
      <c r="UIV223" s="32"/>
      <c r="UIW223" s="20"/>
      <c r="UIX223" s="18"/>
      <c r="UIY223" s="19"/>
      <c r="UIZ223" s="28"/>
      <c r="UJA223" s="32"/>
      <c r="UJB223" s="20"/>
      <c r="UJC223" s="18"/>
      <c r="UJD223" s="19"/>
      <c r="UJE223" s="28"/>
      <c r="UJF223" s="32"/>
      <c r="UJG223" s="20"/>
      <c r="UJH223" s="18"/>
      <c r="UJI223" s="19"/>
      <c r="UJJ223" s="28"/>
      <c r="UJK223" s="32"/>
      <c r="UJL223" s="20"/>
      <c r="UJM223" s="18"/>
      <c r="UJN223" s="19"/>
      <c r="UJO223" s="28"/>
      <c r="UJP223" s="32"/>
      <c r="UJQ223" s="20"/>
      <c r="UJR223" s="18"/>
      <c r="UJS223" s="19"/>
      <c r="UJT223" s="28"/>
      <c r="UJU223" s="32"/>
      <c r="UJV223" s="20"/>
      <c r="UJW223" s="18"/>
      <c r="UJX223" s="19"/>
      <c r="UJY223" s="28"/>
      <c r="UJZ223" s="32"/>
      <c r="UKA223" s="20"/>
      <c r="UKB223" s="18"/>
      <c r="UKC223" s="19"/>
      <c r="UKD223" s="28"/>
      <c r="UKE223" s="32"/>
      <c r="UKF223" s="20"/>
      <c r="UKG223" s="18"/>
      <c r="UKH223" s="19"/>
      <c r="UKI223" s="28"/>
      <c r="UKJ223" s="32"/>
      <c r="UKK223" s="20"/>
      <c r="UKL223" s="18"/>
      <c r="UKM223" s="19"/>
      <c r="UKN223" s="28"/>
      <c r="UKO223" s="32"/>
      <c r="UKP223" s="20"/>
      <c r="UKQ223" s="18"/>
      <c r="UKR223" s="19"/>
      <c r="UKS223" s="28"/>
      <c r="UKT223" s="32"/>
      <c r="UKU223" s="20"/>
      <c r="UKV223" s="18"/>
      <c r="UKW223" s="19"/>
      <c r="UKX223" s="28"/>
      <c r="UKY223" s="32"/>
      <c r="UKZ223" s="20"/>
      <c r="ULA223" s="18"/>
      <c r="ULB223" s="19"/>
      <c r="ULC223" s="28"/>
      <c r="ULD223" s="32"/>
      <c r="ULE223" s="20"/>
      <c r="ULF223" s="18"/>
      <c r="ULG223" s="19"/>
      <c r="ULH223" s="28"/>
      <c r="ULI223" s="32"/>
      <c r="ULJ223" s="20"/>
      <c r="ULK223" s="18"/>
      <c r="ULL223" s="19"/>
      <c r="ULM223" s="28"/>
      <c r="ULN223" s="32"/>
      <c r="ULO223" s="20"/>
      <c r="ULP223" s="18"/>
      <c r="ULQ223" s="19"/>
      <c r="ULR223" s="28"/>
      <c r="ULS223" s="32"/>
      <c r="ULT223" s="20"/>
      <c r="ULU223" s="18"/>
      <c r="ULV223" s="19"/>
      <c r="ULW223" s="28"/>
      <c r="ULX223" s="32"/>
      <c r="ULY223" s="20"/>
      <c r="ULZ223" s="18"/>
      <c r="UMA223" s="19"/>
      <c r="UMB223" s="28"/>
      <c r="UMC223" s="32"/>
      <c r="UMD223" s="20"/>
      <c r="UME223" s="18"/>
      <c r="UMF223" s="19"/>
      <c r="UMG223" s="28"/>
      <c r="UMH223" s="32"/>
      <c r="UMI223" s="20"/>
      <c r="UMJ223" s="18"/>
      <c r="UMK223" s="19"/>
      <c r="UML223" s="28"/>
      <c r="UMM223" s="32"/>
      <c r="UMN223" s="20"/>
      <c r="UMO223" s="18"/>
      <c r="UMP223" s="19"/>
      <c r="UMQ223" s="28"/>
      <c r="UMR223" s="32"/>
      <c r="UMS223" s="20"/>
      <c r="UMT223" s="18"/>
      <c r="UMU223" s="19"/>
      <c r="UMV223" s="28"/>
      <c r="UMW223" s="32"/>
      <c r="UMX223" s="20"/>
      <c r="UMY223" s="18"/>
      <c r="UMZ223" s="19"/>
      <c r="UNA223" s="28"/>
      <c r="UNB223" s="32"/>
      <c r="UNC223" s="20"/>
      <c r="UND223" s="18"/>
      <c r="UNE223" s="19"/>
      <c r="UNF223" s="28"/>
      <c r="UNG223" s="32"/>
      <c r="UNH223" s="20"/>
      <c r="UNI223" s="18"/>
      <c r="UNJ223" s="19"/>
      <c r="UNK223" s="28"/>
      <c r="UNL223" s="32"/>
      <c r="UNM223" s="20"/>
      <c r="UNN223" s="18"/>
      <c r="UNO223" s="19"/>
      <c r="UNP223" s="28"/>
      <c r="UNQ223" s="32"/>
      <c r="UNR223" s="20"/>
      <c r="UNS223" s="18"/>
      <c r="UNT223" s="19"/>
      <c r="UNU223" s="28"/>
      <c r="UNV223" s="32"/>
      <c r="UNW223" s="20"/>
      <c r="UNX223" s="18"/>
      <c r="UNY223" s="19"/>
      <c r="UNZ223" s="28"/>
      <c r="UOA223" s="32"/>
      <c r="UOB223" s="20"/>
      <c r="UOC223" s="18"/>
      <c r="UOD223" s="19"/>
      <c r="UOE223" s="28"/>
      <c r="UOF223" s="32"/>
      <c r="UOG223" s="20"/>
      <c r="UOH223" s="18"/>
      <c r="UOI223" s="19"/>
      <c r="UOJ223" s="28"/>
      <c r="UOK223" s="32"/>
      <c r="UOL223" s="20"/>
      <c r="UOM223" s="18"/>
      <c r="UON223" s="19"/>
      <c r="UOO223" s="28"/>
      <c r="UOP223" s="32"/>
      <c r="UOQ223" s="20"/>
      <c r="UOR223" s="18"/>
      <c r="UOS223" s="19"/>
      <c r="UOT223" s="28"/>
      <c r="UOU223" s="32"/>
      <c r="UOV223" s="20"/>
      <c r="UOW223" s="18"/>
      <c r="UOX223" s="19"/>
      <c r="UOY223" s="28"/>
      <c r="UOZ223" s="32"/>
      <c r="UPA223" s="20"/>
      <c r="UPB223" s="18"/>
      <c r="UPC223" s="19"/>
      <c r="UPD223" s="28"/>
      <c r="UPE223" s="32"/>
      <c r="UPF223" s="20"/>
      <c r="UPG223" s="18"/>
      <c r="UPH223" s="19"/>
      <c r="UPI223" s="28"/>
      <c r="UPJ223" s="32"/>
      <c r="UPK223" s="20"/>
      <c r="UPL223" s="18"/>
      <c r="UPM223" s="19"/>
      <c r="UPN223" s="28"/>
      <c r="UPO223" s="32"/>
      <c r="UPP223" s="20"/>
      <c r="UPQ223" s="18"/>
      <c r="UPR223" s="19"/>
      <c r="UPS223" s="28"/>
      <c r="UPT223" s="32"/>
      <c r="UPU223" s="20"/>
      <c r="UPV223" s="18"/>
      <c r="UPW223" s="19"/>
      <c r="UPX223" s="28"/>
      <c r="UPY223" s="32"/>
      <c r="UPZ223" s="20"/>
      <c r="UQA223" s="18"/>
      <c r="UQB223" s="19"/>
      <c r="UQC223" s="28"/>
      <c r="UQD223" s="32"/>
      <c r="UQE223" s="20"/>
      <c r="UQF223" s="18"/>
      <c r="UQG223" s="19"/>
      <c r="UQH223" s="28"/>
      <c r="UQI223" s="32"/>
      <c r="UQJ223" s="20"/>
      <c r="UQK223" s="18"/>
      <c r="UQL223" s="19"/>
      <c r="UQM223" s="28"/>
      <c r="UQN223" s="32"/>
      <c r="UQO223" s="20"/>
      <c r="UQP223" s="18"/>
      <c r="UQQ223" s="19"/>
      <c r="UQR223" s="28"/>
      <c r="UQS223" s="32"/>
      <c r="UQT223" s="20"/>
      <c r="UQU223" s="18"/>
      <c r="UQV223" s="19"/>
      <c r="UQW223" s="28"/>
      <c r="UQX223" s="32"/>
      <c r="UQY223" s="20"/>
      <c r="UQZ223" s="18"/>
      <c r="URA223" s="19"/>
      <c r="URB223" s="28"/>
      <c r="URC223" s="32"/>
      <c r="URD223" s="20"/>
      <c r="URE223" s="18"/>
      <c r="URF223" s="19"/>
      <c r="URG223" s="28"/>
      <c r="URH223" s="32"/>
      <c r="URI223" s="20"/>
      <c r="URJ223" s="18"/>
      <c r="URK223" s="19"/>
      <c r="URL223" s="28"/>
      <c r="URM223" s="32"/>
      <c r="URN223" s="20"/>
      <c r="URO223" s="18"/>
      <c r="URP223" s="19"/>
      <c r="URQ223" s="28"/>
      <c r="URR223" s="32"/>
      <c r="URS223" s="20"/>
      <c r="URT223" s="18"/>
      <c r="URU223" s="19"/>
      <c r="URV223" s="28"/>
      <c r="URW223" s="32"/>
      <c r="URX223" s="20"/>
      <c r="URY223" s="18"/>
      <c r="URZ223" s="19"/>
      <c r="USA223" s="28"/>
      <c r="USB223" s="32"/>
      <c r="USC223" s="20"/>
      <c r="USD223" s="18"/>
      <c r="USE223" s="19"/>
      <c r="USF223" s="28"/>
      <c r="USG223" s="32"/>
      <c r="USH223" s="20"/>
      <c r="USI223" s="18"/>
      <c r="USJ223" s="19"/>
      <c r="USK223" s="28"/>
      <c r="USL223" s="32"/>
      <c r="USM223" s="20"/>
      <c r="USN223" s="18"/>
      <c r="USO223" s="19"/>
      <c r="USP223" s="28"/>
      <c r="USQ223" s="32"/>
      <c r="USR223" s="20"/>
      <c r="USS223" s="18"/>
      <c r="UST223" s="19"/>
      <c r="USU223" s="28"/>
      <c r="USV223" s="32"/>
      <c r="USW223" s="20"/>
      <c r="USX223" s="18"/>
      <c r="USY223" s="19"/>
      <c r="USZ223" s="28"/>
      <c r="UTA223" s="32"/>
      <c r="UTB223" s="20"/>
      <c r="UTC223" s="18"/>
      <c r="UTD223" s="19"/>
      <c r="UTE223" s="28"/>
      <c r="UTF223" s="32"/>
      <c r="UTG223" s="20"/>
      <c r="UTH223" s="18"/>
      <c r="UTI223" s="19"/>
      <c r="UTJ223" s="28"/>
      <c r="UTK223" s="32"/>
      <c r="UTL223" s="20"/>
      <c r="UTM223" s="18"/>
      <c r="UTN223" s="19"/>
      <c r="UTO223" s="28"/>
      <c r="UTP223" s="32"/>
      <c r="UTQ223" s="20"/>
      <c r="UTR223" s="18"/>
      <c r="UTS223" s="19"/>
      <c r="UTT223" s="28"/>
      <c r="UTU223" s="32"/>
      <c r="UTV223" s="20"/>
      <c r="UTW223" s="18"/>
      <c r="UTX223" s="19"/>
      <c r="UTY223" s="28"/>
      <c r="UTZ223" s="32"/>
      <c r="UUA223" s="20"/>
      <c r="UUB223" s="18"/>
      <c r="UUC223" s="19"/>
      <c r="UUD223" s="28"/>
      <c r="UUE223" s="32"/>
      <c r="UUF223" s="20"/>
      <c r="UUG223" s="18"/>
      <c r="UUH223" s="19"/>
      <c r="UUI223" s="28"/>
      <c r="UUJ223" s="32"/>
      <c r="UUK223" s="20"/>
      <c r="UUL223" s="18"/>
      <c r="UUM223" s="19"/>
      <c r="UUN223" s="28"/>
      <c r="UUO223" s="32"/>
      <c r="UUP223" s="20"/>
      <c r="UUQ223" s="18"/>
      <c r="UUR223" s="19"/>
      <c r="UUS223" s="28"/>
      <c r="UUT223" s="32"/>
      <c r="UUU223" s="20"/>
      <c r="UUV223" s="18"/>
      <c r="UUW223" s="19"/>
      <c r="UUX223" s="28"/>
      <c r="UUY223" s="32"/>
      <c r="UUZ223" s="20"/>
      <c r="UVA223" s="18"/>
      <c r="UVB223" s="19"/>
      <c r="UVC223" s="28"/>
      <c r="UVD223" s="32"/>
      <c r="UVE223" s="20"/>
      <c r="UVF223" s="18"/>
      <c r="UVG223" s="19"/>
      <c r="UVH223" s="28"/>
      <c r="UVI223" s="32"/>
      <c r="UVJ223" s="20"/>
      <c r="UVK223" s="18"/>
      <c r="UVL223" s="19"/>
      <c r="UVM223" s="28"/>
      <c r="UVN223" s="32"/>
      <c r="UVO223" s="20"/>
      <c r="UVP223" s="18"/>
      <c r="UVQ223" s="19"/>
      <c r="UVR223" s="28"/>
      <c r="UVS223" s="32"/>
      <c r="UVT223" s="20"/>
      <c r="UVU223" s="18"/>
      <c r="UVV223" s="19"/>
      <c r="UVW223" s="28"/>
      <c r="UVX223" s="32"/>
      <c r="UVY223" s="20"/>
      <c r="UVZ223" s="18"/>
      <c r="UWA223" s="19"/>
      <c r="UWB223" s="28"/>
      <c r="UWC223" s="32"/>
      <c r="UWD223" s="20"/>
      <c r="UWE223" s="18"/>
      <c r="UWF223" s="19"/>
      <c r="UWG223" s="28"/>
      <c r="UWH223" s="32"/>
      <c r="UWI223" s="20"/>
      <c r="UWJ223" s="18"/>
      <c r="UWK223" s="19"/>
      <c r="UWL223" s="28"/>
      <c r="UWM223" s="32"/>
      <c r="UWN223" s="20"/>
      <c r="UWO223" s="18"/>
      <c r="UWP223" s="19"/>
      <c r="UWQ223" s="28"/>
      <c r="UWR223" s="32"/>
      <c r="UWS223" s="20"/>
      <c r="UWT223" s="18"/>
      <c r="UWU223" s="19"/>
      <c r="UWV223" s="28"/>
      <c r="UWW223" s="32"/>
      <c r="UWX223" s="20"/>
      <c r="UWY223" s="18"/>
      <c r="UWZ223" s="19"/>
      <c r="UXA223" s="28"/>
      <c r="UXB223" s="32"/>
      <c r="UXC223" s="20"/>
      <c r="UXD223" s="18"/>
      <c r="UXE223" s="19"/>
      <c r="UXF223" s="28"/>
      <c r="UXG223" s="32"/>
      <c r="UXH223" s="20"/>
      <c r="UXI223" s="18"/>
      <c r="UXJ223" s="19"/>
      <c r="UXK223" s="28"/>
      <c r="UXL223" s="32"/>
      <c r="UXM223" s="20"/>
      <c r="UXN223" s="18"/>
      <c r="UXO223" s="19"/>
      <c r="UXP223" s="28"/>
      <c r="UXQ223" s="32"/>
      <c r="UXR223" s="20"/>
      <c r="UXS223" s="18"/>
      <c r="UXT223" s="19"/>
      <c r="UXU223" s="28"/>
      <c r="UXV223" s="32"/>
      <c r="UXW223" s="20"/>
      <c r="UXX223" s="18"/>
      <c r="UXY223" s="19"/>
      <c r="UXZ223" s="28"/>
      <c r="UYA223" s="32"/>
      <c r="UYB223" s="20"/>
      <c r="UYC223" s="18"/>
      <c r="UYD223" s="19"/>
      <c r="UYE223" s="28"/>
      <c r="UYF223" s="32"/>
      <c r="UYG223" s="20"/>
      <c r="UYH223" s="18"/>
      <c r="UYI223" s="19"/>
      <c r="UYJ223" s="28"/>
      <c r="UYK223" s="32"/>
      <c r="UYL223" s="20"/>
      <c r="UYM223" s="18"/>
      <c r="UYN223" s="19"/>
      <c r="UYO223" s="28"/>
      <c r="UYP223" s="32"/>
      <c r="UYQ223" s="20"/>
      <c r="UYR223" s="18"/>
      <c r="UYS223" s="19"/>
      <c r="UYT223" s="28"/>
      <c r="UYU223" s="32"/>
      <c r="UYV223" s="20"/>
      <c r="UYW223" s="18"/>
      <c r="UYX223" s="19"/>
      <c r="UYY223" s="28"/>
      <c r="UYZ223" s="32"/>
      <c r="UZA223" s="20"/>
      <c r="UZB223" s="18"/>
      <c r="UZC223" s="19"/>
      <c r="UZD223" s="28"/>
      <c r="UZE223" s="32"/>
      <c r="UZF223" s="20"/>
      <c r="UZG223" s="18"/>
      <c r="UZH223" s="19"/>
      <c r="UZI223" s="28"/>
      <c r="UZJ223" s="32"/>
      <c r="UZK223" s="20"/>
      <c r="UZL223" s="18"/>
      <c r="UZM223" s="19"/>
      <c r="UZN223" s="28"/>
      <c r="UZO223" s="32"/>
      <c r="UZP223" s="20"/>
      <c r="UZQ223" s="18"/>
      <c r="UZR223" s="19"/>
      <c r="UZS223" s="28"/>
      <c r="UZT223" s="32"/>
      <c r="UZU223" s="20"/>
      <c r="UZV223" s="18"/>
      <c r="UZW223" s="19"/>
      <c r="UZX223" s="28"/>
      <c r="UZY223" s="32"/>
      <c r="UZZ223" s="20"/>
      <c r="VAA223" s="18"/>
      <c r="VAB223" s="19"/>
      <c r="VAC223" s="28"/>
      <c r="VAD223" s="32"/>
      <c r="VAE223" s="20"/>
      <c r="VAF223" s="18"/>
      <c r="VAG223" s="19"/>
      <c r="VAH223" s="28"/>
      <c r="VAI223" s="32"/>
      <c r="VAJ223" s="20"/>
      <c r="VAK223" s="18"/>
      <c r="VAL223" s="19"/>
      <c r="VAM223" s="28"/>
      <c r="VAN223" s="32"/>
      <c r="VAO223" s="20"/>
      <c r="VAP223" s="18"/>
      <c r="VAQ223" s="19"/>
      <c r="VAR223" s="28"/>
      <c r="VAS223" s="32"/>
      <c r="VAT223" s="20"/>
      <c r="VAU223" s="18"/>
      <c r="VAV223" s="19"/>
      <c r="VAW223" s="28"/>
      <c r="VAX223" s="32"/>
      <c r="VAY223" s="20"/>
      <c r="VAZ223" s="18"/>
      <c r="VBA223" s="19"/>
      <c r="VBB223" s="28"/>
      <c r="VBC223" s="32"/>
      <c r="VBD223" s="20"/>
      <c r="VBE223" s="18"/>
      <c r="VBF223" s="19"/>
      <c r="VBG223" s="28"/>
      <c r="VBH223" s="32"/>
      <c r="VBI223" s="20"/>
      <c r="VBJ223" s="18"/>
      <c r="VBK223" s="19"/>
      <c r="VBL223" s="28"/>
      <c r="VBM223" s="32"/>
      <c r="VBN223" s="20"/>
      <c r="VBO223" s="18"/>
      <c r="VBP223" s="19"/>
      <c r="VBQ223" s="28"/>
      <c r="VBR223" s="32"/>
      <c r="VBS223" s="20"/>
      <c r="VBT223" s="18"/>
      <c r="VBU223" s="19"/>
      <c r="VBV223" s="28"/>
      <c r="VBW223" s="32"/>
      <c r="VBX223" s="20"/>
      <c r="VBY223" s="18"/>
      <c r="VBZ223" s="19"/>
      <c r="VCA223" s="28"/>
      <c r="VCB223" s="32"/>
      <c r="VCC223" s="20"/>
      <c r="VCD223" s="18"/>
      <c r="VCE223" s="19"/>
      <c r="VCF223" s="28"/>
      <c r="VCG223" s="32"/>
      <c r="VCH223" s="20"/>
      <c r="VCI223" s="18"/>
      <c r="VCJ223" s="19"/>
      <c r="VCK223" s="28"/>
      <c r="VCL223" s="32"/>
      <c r="VCM223" s="20"/>
      <c r="VCN223" s="18"/>
      <c r="VCO223" s="19"/>
      <c r="VCP223" s="28"/>
      <c r="VCQ223" s="32"/>
      <c r="VCR223" s="20"/>
      <c r="VCS223" s="18"/>
      <c r="VCT223" s="19"/>
      <c r="VCU223" s="28"/>
      <c r="VCV223" s="32"/>
      <c r="VCW223" s="20"/>
      <c r="VCX223" s="18"/>
      <c r="VCY223" s="19"/>
      <c r="VCZ223" s="28"/>
      <c r="VDA223" s="32"/>
      <c r="VDB223" s="20"/>
      <c r="VDC223" s="18"/>
      <c r="VDD223" s="19"/>
      <c r="VDE223" s="28"/>
      <c r="VDF223" s="32"/>
      <c r="VDG223" s="20"/>
      <c r="VDH223" s="18"/>
      <c r="VDI223" s="19"/>
      <c r="VDJ223" s="28"/>
      <c r="VDK223" s="32"/>
      <c r="VDL223" s="20"/>
      <c r="VDM223" s="18"/>
      <c r="VDN223" s="19"/>
      <c r="VDO223" s="28"/>
      <c r="VDP223" s="32"/>
      <c r="VDQ223" s="20"/>
      <c r="VDR223" s="18"/>
      <c r="VDS223" s="19"/>
      <c r="VDT223" s="28"/>
      <c r="VDU223" s="32"/>
      <c r="VDV223" s="20"/>
      <c r="VDW223" s="18"/>
      <c r="VDX223" s="19"/>
      <c r="VDY223" s="28"/>
      <c r="VDZ223" s="32"/>
      <c r="VEA223" s="20"/>
      <c r="VEB223" s="18"/>
      <c r="VEC223" s="19"/>
      <c r="VED223" s="28"/>
      <c r="VEE223" s="32"/>
      <c r="VEF223" s="20"/>
      <c r="VEG223" s="18"/>
      <c r="VEH223" s="19"/>
      <c r="VEI223" s="28"/>
      <c r="VEJ223" s="32"/>
      <c r="VEK223" s="20"/>
      <c r="VEL223" s="18"/>
      <c r="VEM223" s="19"/>
      <c r="VEN223" s="28"/>
      <c r="VEO223" s="32"/>
      <c r="VEP223" s="20"/>
      <c r="VEQ223" s="18"/>
      <c r="VER223" s="19"/>
      <c r="VES223" s="28"/>
      <c r="VET223" s="32"/>
      <c r="VEU223" s="20"/>
      <c r="VEV223" s="18"/>
      <c r="VEW223" s="19"/>
      <c r="VEX223" s="28"/>
      <c r="VEY223" s="32"/>
      <c r="VEZ223" s="20"/>
      <c r="VFA223" s="18"/>
      <c r="VFB223" s="19"/>
      <c r="VFC223" s="28"/>
      <c r="VFD223" s="32"/>
      <c r="VFE223" s="20"/>
      <c r="VFF223" s="18"/>
      <c r="VFG223" s="19"/>
      <c r="VFH223" s="28"/>
      <c r="VFI223" s="32"/>
      <c r="VFJ223" s="20"/>
      <c r="VFK223" s="18"/>
      <c r="VFL223" s="19"/>
      <c r="VFM223" s="28"/>
      <c r="VFN223" s="32"/>
      <c r="VFO223" s="20"/>
      <c r="VFP223" s="18"/>
      <c r="VFQ223" s="19"/>
      <c r="VFR223" s="28"/>
      <c r="VFS223" s="32"/>
      <c r="VFT223" s="20"/>
      <c r="VFU223" s="18"/>
      <c r="VFV223" s="19"/>
      <c r="VFW223" s="28"/>
      <c r="VFX223" s="32"/>
      <c r="VFY223" s="20"/>
      <c r="VFZ223" s="18"/>
      <c r="VGA223" s="19"/>
      <c r="VGB223" s="28"/>
      <c r="VGC223" s="32"/>
      <c r="VGD223" s="20"/>
      <c r="VGE223" s="18"/>
      <c r="VGF223" s="19"/>
      <c r="VGG223" s="28"/>
      <c r="VGH223" s="32"/>
      <c r="VGI223" s="20"/>
      <c r="VGJ223" s="18"/>
      <c r="VGK223" s="19"/>
      <c r="VGL223" s="28"/>
      <c r="VGM223" s="32"/>
      <c r="VGN223" s="20"/>
      <c r="VGO223" s="18"/>
      <c r="VGP223" s="19"/>
      <c r="VGQ223" s="28"/>
      <c r="VGR223" s="32"/>
      <c r="VGS223" s="20"/>
      <c r="VGT223" s="18"/>
      <c r="VGU223" s="19"/>
      <c r="VGV223" s="28"/>
      <c r="VGW223" s="32"/>
      <c r="VGX223" s="20"/>
      <c r="VGY223" s="18"/>
      <c r="VGZ223" s="19"/>
      <c r="VHA223" s="28"/>
      <c r="VHB223" s="32"/>
      <c r="VHC223" s="20"/>
      <c r="VHD223" s="18"/>
      <c r="VHE223" s="19"/>
      <c r="VHF223" s="28"/>
      <c r="VHG223" s="32"/>
      <c r="VHH223" s="20"/>
      <c r="VHI223" s="18"/>
      <c r="VHJ223" s="19"/>
      <c r="VHK223" s="28"/>
      <c r="VHL223" s="32"/>
      <c r="VHM223" s="20"/>
      <c r="VHN223" s="18"/>
      <c r="VHO223" s="19"/>
      <c r="VHP223" s="28"/>
      <c r="VHQ223" s="32"/>
      <c r="VHR223" s="20"/>
      <c r="VHS223" s="18"/>
      <c r="VHT223" s="19"/>
      <c r="VHU223" s="28"/>
      <c r="VHV223" s="32"/>
      <c r="VHW223" s="20"/>
      <c r="VHX223" s="18"/>
      <c r="VHY223" s="19"/>
      <c r="VHZ223" s="28"/>
      <c r="VIA223" s="32"/>
      <c r="VIB223" s="20"/>
      <c r="VIC223" s="18"/>
      <c r="VID223" s="19"/>
      <c r="VIE223" s="28"/>
      <c r="VIF223" s="32"/>
      <c r="VIG223" s="20"/>
      <c r="VIH223" s="18"/>
      <c r="VII223" s="19"/>
      <c r="VIJ223" s="28"/>
      <c r="VIK223" s="32"/>
      <c r="VIL223" s="20"/>
      <c r="VIM223" s="18"/>
      <c r="VIN223" s="19"/>
      <c r="VIO223" s="28"/>
      <c r="VIP223" s="32"/>
      <c r="VIQ223" s="20"/>
      <c r="VIR223" s="18"/>
      <c r="VIS223" s="19"/>
      <c r="VIT223" s="28"/>
      <c r="VIU223" s="32"/>
      <c r="VIV223" s="20"/>
      <c r="VIW223" s="18"/>
      <c r="VIX223" s="19"/>
      <c r="VIY223" s="28"/>
      <c r="VIZ223" s="32"/>
      <c r="VJA223" s="20"/>
      <c r="VJB223" s="18"/>
      <c r="VJC223" s="19"/>
      <c r="VJD223" s="28"/>
      <c r="VJE223" s="32"/>
      <c r="VJF223" s="20"/>
      <c r="VJG223" s="18"/>
      <c r="VJH223" s="19"/>
      <c r="VJI223" s="28"/>
      <c r="VJJ223" s="32"/>
      <c r="VJK223" s="20"/>
      <c r="VJL223" s="18"/>
      <c r="VJM223" s="19"/>
      <c r="VJN223" s="28"/>
      <c r="VJO223" s="32"/>
      <c r="VJP223" s="20"/>
      <c r="VJQ223" s="18"/>
      <c r="VJR223" s="19"/>
      <c r="VJS223" s="28"/>
      <c r="VJT223" s="32"/>
      <c r="VJU223" s="20"/>
      <c r="VJV223" s="18"/>
      <c r="VJW223" s="19"/>
      <c r="VJX223" s="28"/>
      <c r="VJY223" s="32"/>
      <c r="VJZ223" s="20"/>
      <c r="VKA223" s="18"/>
      <c r="VKB223" s="19"/>
      <c r="VKC223" s="28"/>
      <c r="VKD223" s="32"/>
      <c r="VKE223" s="20"/>
      <c r="VKF223" s="18"/>
      <c r="VKG223" s="19"/>
      <c r="VKH223" s="28"/>
      <c r="VKI223" s="32"/>
      <c r="VKJ223" s="20"/>
      <c r="VKK223" s="18"/>
      <c r="VKL223" s="19"/>
      <c r="VKM223" s="28"/>
      <c r="VKN223" s="32"/>
      <c r="VKO223" s="20"/>
      <c r="VKP223" s="18"/>
      <c r="VKQ223" s="19"/>
      <c r="VKR223" s="28"/>
      <c r="VKS223" s="32"/>
      <c r="VKT223" s="20"/>
      <c r="VKU223" s="18"/>
      <c r="VKV223" s="19"/>
      <c r="VKW223" s="28"/>
      <c r="VKX223" s="32"/>
      <c r="VKY223" s="20"/>
      <c r="VKZ223" s="18"/>
      <c r="VLA223" s="19"/>
      <c r="VLB223" s="28"/>
      <c r="VLC223" s="32"/>
      <c r="VLD223" s="20"/>
      <c r="VLE223" s="18"/>
      <c r="VLF223" s="19"/>
      <c r="VLG223" s="28"/>
      <c r="VLH223" s="32"/>
      <c r="VLI223" s="20"/>
      <c r="VLJ223" s="18"/>
      <c r="VLK223" s="19"/>
      <c r="VLL223" s="28"/>
      <c r="VLM223" s="32"/>
      <c r="VLN223" s="20"/>
      <c r="VLO223" s="18"/>
      <c r="VLP223" s="19"/>
      <c r="VLQ223" s="28"/>
      <c r="VLR223" s="32"/>
      <c r="VLS223" s="20"/>
      <c r="VLT223" s="18"/>
      <c r="VLU223" s="19"/>
      <c r="VLV223" s="28"/>
      <c r="VLW223" s="32"/>
      <c r="VLX223" s="20"/>
      <c r="VLY223" s="18"/>
      <c r="VLZ223" s="19"/>
      <c r="VMA223" s="28"/>
      <c r="VMB223" s="32"/>
      <c r="VMC223" s="20"/>
      <c r="VMD223" s="18"/>
      <c r="VME223" s="19"/>
      <c r="VMF223" s="28"/>
      <c r="VMG223" s="32"/>
      <c r="VMH223" s="20"/>
      <c r="VMI223" s="18"/>
      <c r="VMJ223" s="19"/>
      <c r="VMK223" s="28"/>
      <c r="VML223" s="32"/>
      <c r="VMM223" s="20"/>
      <c r="VMN223" s="18"/>
      <c r="VMO223" s="19"/>
      <c r="VMP223" s="28"/>
      <c r="VMQ223" s="32"/>
      <c r="VMR223" s="20"/>
      <c r="VMS223" s="18"/>
      <c r="VMT223" s="19"/>
      <c r="VMU223" s="28"/>
      <c r="VMV223" s="32"/>
      <c r="VMW223" s="20"/>
      <c r="VMX223" s="18"/>
      <c r="VMY223" s="19"/>
      <c r="VMZ223" s="28"/>
      <c r="VNA223" s="32"/>
      <c r="VNB223" s="20"/>
      <c r="VNC223" s="18"/>
      <c r="VND223" s="19"/>
      <c r="VNE223" s="28"/>
      <c r="VNF223" s="32"/>
      <c r="VNG223" s="20"/>
      <c r="VNH223" s="18"/>
      <c r="VNI223" s="19"/>
      <c r="VNJ223" s="28"/>
      <c r="VNK223" s="32"/>
      <c r="VNL223" s="20"/>
      <c r="VNM223" s="18"/>
      <c r="VNN223" s="19"/>
      <c r="VNO223" s="28"/>
      <c r="VNP223" s="32"/>
      <c r="VNQ223" s="20"/>
      <c r="VNR223" s="18"/>
      <c r="VNS223" s="19"/>
      <c r="VNT223" s="28"/>
      <c r="VNU223" s="32"/>
      <c r="VNV223" s="20"/>
      <c r="VNW223" s="18"/>
      <c r="VNX223" s="19"/>
      <c r="VNY223" s="28"/>
      <c r="VNZ223" s="32"/>
      <c r="VOA223" s="20"/>
      <c r="VOB223" s="18"/>
      <c r="VOC223" s="19"/>
      <c r="VOD223" s="28"/>
      <c r="VOE223" s="32"/>
      <c r="VOF223" s="20"/>
      <c r="VOG223" s="18"/>
      <c r="VOH223" s="19"/>
      <c r="VOI223" s="28"/>
      <c r="VOJ223" s="32"/>
      <c r="VOK223" s="20"/>
      <c r="VOL223" s="18"/>
      <c r="VOM223" s="19"/>
      <c r="VON223" s="28"/>
      <c r="VOO223" s="32"/>
      <c r="VOP223" s="20"/>
      <c r="VOQ223" s="18"/>
      <c r="VOR223" s="19"/>
      <c r="VOS223" s="28"/>
      <c r="VOT223" s="32"/>
      <c r="VOU223" s="20"/>
      <c r="VOV223" s="18"/>
      <c r="VOW223" s="19"/>
      <c r="VOX223" s="28"/>
      <c r="VOY223" s="32"/>
      <c r="VOZ223" s="20"/>
      <c r="VPA223" s="18"/>
      <c r="VPB223" s="19"/>
      <c r="VPC223" s="28"/>
      <c r="VPD223" s="32"/>
      <c r="VPE223" s="20"/>
      <c r="VPF223" s="18"/>
      <c r="VPG223" s="19"/>
      <c r="VPH223" s="28"/>
      <c r="VPI223" s="32"/>
      <c r="VPJ223" s="20"/>
      <c r="VPK223" s="18"/>
      <c r="VPL223" s="19"/>
      <c r="VPM223" s="28"/>
      <c r="VPN223" s="32"/>
      <c r="VPO223" s="20"/>
      <c r="VPP223" s="18"/>
      <c r="VPQ223" s="19"/>
      <c r="VPR223" s="28"/>
      <c r="VPS223" s="32"/>
      <c r="VPT223" s="20"/>
      <c r="VPU223" s="18"/>
      <c r="VPV223" s="19"/>
      <c r="VPW223" s="28"/>
      <c r="VPX223" s="32"/>
      <c r="VPY223" s="20"/>
      <c r="VPZ223" s="18"/>
      <c r="VQA223" s="19"/>
      <c r="VQB223" s="28"/>
      <c r="VQC223" s="32"/>
      <c r="VQD223" s="20"/>
      <c r="VQE223" s="18"/>
      <c r="VQF223" s="19"/>
      <c r="VQG223" s="28"/>
      <c r="VQH223" s="32"/>
      <c r="VQI223" s="20"/>
      <c r="VQJ223" s="18"/>
      <c r="VQK223" s="19"/>
      <c r="VQL223" s="28"/>
      <c r="VQM223" s="32"/>
      <c r="VQN223" s="20"/>
      <c r="VQO223" s="18"/>
      <c r="VQP223" s="19"/>
      <c r="VQQ223" s="28"/>
      <c r="VQR223" s="32"/>
      <c r="VQS223" s="20"/>
      <c r="VQT223" s="18"/>
      <c r="VQU223" s="19"/>
      <c r="VQV223" s="28"/>
      <c r="VQW223" s="32"/>
      <c r="VQX223" s="20"/>
      <c r="VQY223" s="18"/>
      <c r="VQZ223" s="19"/>
      <c r="VRA223" s="28"/>
      <c r="VRB223" s="32"/>
      <c r="VRC223" s="20"/>
      <c r="VRD223" s="18"/>
      <c r="VRE223" s="19"/>
      <c r="VRF223" s="28"/>
      <c r="VRG223" s="32"/>
      <c r="VRH223" s="20"/>
      <c r="VRI223" s="18"/>
      <c r="VRJ223" s="19"/>
      <c r="VRK223" s="28"/>
      <c r="VRL223" s="32"/>
      <c r="VRM223" s="20"/>
      <c r="VRN223" s="18"/>
      <c r="VRO223" s="19"/>
      <c r="VRP223" s="28"/>
      <c r="VRQ223" s="32"/>
      <c r="VRR223" s="20"/>
      <c r="VRS223" s="18"/>
      <c r="VRT223" s="19"/>
      <c r="VRU223" s="28"/>
      <c r="VRV223" s="32"/>
      <c r="VRW223" s="20"/>
      <c r="VRX223" s="18"/>
      <c r="VRY223" s="19"/>
      <c r="VRZ223" s="28"/>
      <c r="VSA223" s="32"/>
      <c r="VSB223" s="20"/>
      <c r="VSC223" s="18"/>
      <c r="VSD223" s="19"/>
      <c r="VSE223" s="28"/>
      <c r="VSF223" s="32"/>
      <c r="VSG223" s="20"/>
      <c r="VSH223" s="18"/>
      <c r="VSI223" s="19"/>
      <c r="VSJ223" s="28"/>
      <c r="VSK223" s="32"/>
      <c r="VSL223" s="20"/>
      <c r="VSM223" s="18"/>
      <c r="VSN223" s="19"/>
      <c r="VSO223" s="28"/>
      <c r="VSP223" s="32"/>
      <c r="VSQ223" s="20"/>
      <c r="VSR223" s="18"/>
      <c r="VSS223" s="19"/>
      <c r="VST223" s="28"/>
      <c r="VSU223" s="32"/>
      <c r="VSV223" s="20"/>
      <c r="VSW223" s="18"/>
      <c r="VSX223" s="19"/>
      <c r="VSY223" s="28"/>
      <c r="VSZ223" s="32"/>
      <c r="VTA223" s="20"/>
      <c r="VTB223" s="18"/>
      <c r="VTC223" s="19"/>
      <c r="VTD223" s="28"/>
      <c r="VTE223" s="32"/>
      <c r="VTF223" s="20"/>
      <c r="VTG223" s="18"/>
      <c r="VTH223" s="19"/>
      <c r="VTI223" s="28"/>
      <c r="VTJ223" s="32"/>
      <c r="VTK223" s="20"/>
      <c r="VTL223" s="18"/>
      <c r="VTM223" s="19"/>
      <c r="VTN223" s="28"/>
      <c r="VTO223" s="32"/>
      <c r="VTP223" s="20"/>
      <c r="VTQ223" s="18"/>
      <c r="VTR223" s="19"/>
      <c r="VTS223" s="28"/>
      <c r="VTT223" s="32"/>
      <c r="VTU223" s="20"/>
      <c r="VTV223" s="18"/>
      <c r="VTW223" s="19"/>
      <c r="VTX223" s="28"/>
      <c r="VTY223" s="32"/>
      <c r="VTZ223" s="20"/>
      <c r="VUA223" s="18"/>
      <c r="VUB223" s="19"/>
      <c r="VUC223" s="28"/>
      <c r="VUD223" s="32"/>
      <c r="VUE223" s="20"/>
      <c r="VUF223" s="18"/>
      <c r="VUG223" s="19"/>
      <c r="VUH223" s="28"/>
      <c r="VUI223" s="32"/>
      <c r="VUJ223" s="20"/>
      <c r="VUK223" s="18"/>
      <c r="VUL223" s="19"/>
      <c r="VUM223" s="28"/>
      <c r="VUN223" s="32"/>
      <c r="VUO223" s="20"/>
      <c r="VUP223" s="18"/>
      <c r="VUQ223" s="19"/>
      <c r="VUR223" s="28"/>
      <c r="VUS223" s="32"/>
      <c r="VUT223" s="20"/>
      <c r="VUU223" s="18"/>
      <c r="VUV223" s="19"/>
      <c r="VUW223" s="28"/>
      <c r="VUX223" s="32"/>
      <c r="VUY223" s="20"/>
      <c r="VUZ223" s="18"/>
      <c r="VVA223" s="19"/>
      <c r="VVB223" s="28"/>
      <c r="VVC223" s="32"/>
      <c r="VVD223" s="20"/>
      <c r="VVE223" s="18"/>
      <c r="VVF223" s="19"/>
      <c r="VVG223" s="28"/>
      <c r="VVH223" s="32"/>
      <c r="VVI223" s="20"/>
      <c r="VVJ223" s="18"/>
      <c r="VVK223" s="19"/>
      <c r="VVL223" s="28"/>
      <c r="VVM223" s="32"/>
      <c r="VVN223" s="20"/>
      <c r="VVO223" s="18"/>
      <c r="VVP223" s="19"/>
      <c r="VVQ223" s="28"/>
      <c r="VVR223" s="32"/>
      <c r="VVS223" s="20"/>
      <c r="VVT223" s="18"/>
      <c r="VVU223" s="19"/>
      <c r="VVV223" s="28"/>
      <c r="VVW223" s="32"/>
      <c r="VVX223" s="20"/>
      <c r="VVY223" s="18"/>
      <c r="VVZ223" s="19"/>
      <c r="VWA223" s="28"/>
      <c r="VWB223" s="32"/>
      <c r="VWC223" s="20"/>
      <c r="VWD223" s="18"/>
      <c r="VWE223" s="19"/>
      <c r="VWF223" s="28"/>
      <c r="VWG223" s="32"/>
      <c r="VWH223" s="20"/>
      <c r="VWI223" s="18"/>
      <c r="VWJ223" s="19"/>
      <c r="VWK223" s="28"/>
      <c r="VWL223" s="32"/>
      <c r="VWM223" s="20"/>
      <c r="VWN223" s="18"/>
      <c r="VWO223" s="19"/>
      <c r="VWP223" s="28"/>
      <c r="VWQ223" s="32"/>
      <c r="VWR223" s="20"/>
      <c r="VWS223" s="18"/>
      <c r="VWT223" s="19"/>
      <c r="VWU223" s="28"/>
      <c r="VWV223" s="32"/>
      <c r="VWW223" s="20"/>
      <c r="VWX223" s="18"/>
      <c r="VWY223" s="19"/>
      <c r="VWZ223" s="28"/>
      <c r="VXA223" s="32"/>
      <c r="VXB223" s="20"/>
      <c r="VXC223" s="18"/>
      <c r="VXD223" s="19"/>
      <c r="VXE223" s="28"/>
      <c r="VXF223" s="32"/>
      <c r="VXG223" s="20"/>
      <c r="VXH223" s="18"/>
      <c r="VXI223" s="19"/>
      <c r="VXJ223" s="28"/>
      <c r="VXK223" s="32"/>
      <c r="VXL223" s="20"/>
      <c r="VXM223" s="18"/>
      <c r="VXN223" s="19"/>
      <c r="VXO223" s="28"/>
      <c r="VXP223" s="32"/>
      <c r="VXQ223" s="20"/>
      <c r="VXR223" s="18"/>
      <c r="VXS223" s="19"/>
      <c r="VXT223" s="28"/>
      <c r="VXU223" s="32"/>
      <c r="VXV223" s="20"/>
      <c r="VXW223" s="18"/>
      <c r="VXX223" s="19"/>
      <c r="VXY223" s="28"/>
      <c r="VXZ223" s="32"/>
      <c r="VYA223" s="20"/>
      <c r="VYB223" s="18"/>
      <c r="VYC223" s="19"/>
      <c r="VYD223" s="28"/>
      <c r="VYE223" s="32"/>
      <c r="VYF223" s="20"/>
      <c r="VYG223" s="18"/>
      <c r="VYH223" s="19"/>
      <c r="VYI223" s="28"/>
      <c r="VYJ223" s="32"/>
      <c r="VYK223" s="20"/>
      <c r="VYL223" s="18"/>
      <c r="VYM223" s="19"/>
      <c r="VYN223" s="28"/>
      <c r="VYO223" s="32"/>
      <c r="VYP223" s="20"/>
      <c r="VYQ223" s="18"/>
      <c r="VYR223" s="19"/>
      <c r="VYS223" s="28"/>
      <c r="VYT223" s="32"/>
      <c r="VYU223" s="20"/>
      <c r="VYV223" s="18"/>
      <c r="VYW223" s="19"/>
      <c r="VYX223" s="28"/>
      <c r="VYY223" s="32"/>
      <c r="VYZ223" s="20"/>
      <c r="VZA223" s="18"/>
      <c r="VZB223" s="19"/>
      <c r="VZC223" s="28"/>
      <c r="VZD223" s="32"/>
      <c r="VZE223" s="20"/>
      <c r="VZF223" s="18"/>
      <c r="VZG223" s="19"/>
      <c r="VZH223" s="28"/>
      <c r="VZI223" s="32"/>
      <c r="VZJ223" s="20"/>
      <c r="VZK223" s="18"/>
      <c r="VZL223" s="19"/>
      <c r="VZM223" s="28"/>
      <c r="VZN223" s="32"/>
      <c r="VZO223" s="20"/>
      <c r="VZP223" s="18"/>
      <c r="VZQ223" s="19"/>
      <c r="VZR223" s="28"/>
      <c r="VZS223" s="32"/>
      <c r="VZT223" s="20"/>
      <c r="VZU223" s="18"/>
      <c r="VZV223" s="19"/>
      <c r="VZW223" s="28"/>
      <c r="VZX223" s="32"/>
      <c r="VZY223" s="20"/>
      <c r="VZZ223" s="18"/>
      <c r="WAA223" s="19"/>
      <c r="WAB223" s="28"/>
      <c r="WAC223" s="32"/>
      <c r="WAD223" s="20"/>
      <c r="WAE223" s="18"/>
      <c r="WAF223" s="19"/>
      <c r="WAG223" s="28"/>
      <c r="WAH223" s="32"/>
      <c r="WAI223" s="20"/>
      <c r="WAJ223" s="18"/>
      <c r="WAK223" s="19"/>
      <c r="WAL223" s="28"/>
      <c r="WAM223" s="32"/>
      <c r="WAN223" s="20"/>
      <c r="WAO223" s="18"/>
      <c r="WAP223" s="19"/>
      <c r="WAQ223" s="28"/>
      <c r="WAR223" s="32"/>
      <c r="WAS223" s="20"/>
      <c r="WAT223" s="18"/>
      <c r="WAU223" s="19"/>
      <c r="WAV223" s="28"/>
      <c r="WAW223" s="32"/>
      <c r="WAX223" s="20"/>
      <c r="WAY223" s="18"/>
      <c r="WAZ223" s="19"/>
      <c r="WBA223" s="28"/>
      <c r="WBB223" s="32"/>
      <c r="WBC223" s="20"/>
      <c r="WBD223" s="18"/>
      <c r="WBE223" s="19"/>
      <c r="WBF223" s="28"/>
      <c r="WBG223" s="32"/>
      <c r="WBH223" s="20"/>
      <c r="WBI223" s="18"/>
      <c r="WBJ223" s="19"/>
      <c r="WBK223" s="28"/>
      <c r="WBL223" s="32"/>
      <c r="WBM223" s="20"/>
      <c r="WBN223" s="18"/>
      <c r="WBO223" s="19"/>
      <c r="WBP223" s="28"/>
      <c r="WBQ223" s="32"/>
      <c r="WBR223" s="20"/>
      <c r="WBS223" s="18"/>
      <c r="WBT223" s="19"/>
      <c r="WBU223" s="28"/>
      <c r="WBV223" s="32"/>
      <c r="WBW223" s="20"/>
      <c r="WBX223" s="18"/>
      <c r="WBY223" s="19"/>
      <c r="WBZ223" s="28"/>
      <c r="WCA223" s="32"/>
      <c r="WCB223" s="20"/>
      <c r="WCC223" s="18"/>
      <c r="WCD223" s="19"/>
      <c r="WCE223" s="28"/>
      <c r="WCF223" s="32"/>
      <c r="WCG223" s="20"/>
      <c r="WCH223" s="18"/>
      <c r="WCI223" s="19"/>
      <c r="WCJ223" s="28"/>
      <c r="WCK223" s="32"/>
      <c r="WCL223" s="20"/>
      <c r="WCM223" s="18"/>
      <c r="WCN223" s="19"/>
      <c r="WCO223" s="28"/>
      <c r="WCP223" s="32"/>
      <c r="WCQ223" s="20"/>
      <c r="WCR223" s="18"/>
      <c r="WCS223" s="19"/>
      <c r="WCT223" s="28"/>
      <c r="WCU223" s="32"/>
      <c r="WCV223" s="20"/>
      <c r="WCW223" s="18"/>
      <c r="WCX223" s="19"/>
      <c r="WCY223" s="28"/>
      <c r="WCZ223" s="32"/>
      <c r="WDA223" s="20"/>
      <c r="WDB223" s="18"/>
      <c r="WDC223" s="19"/>
      <c r="WDD223" s="28"/>
      <c r="WDE223" s="32"/>
      <c r="WDF223" s="20"/>
      <c r="WDG223" s="18"/>
      <c r="WDH223" s="19"/>
      <c r="WDI223" s="28"/>
      <c r="WDJ223" s="32"/>
      <c r="WDK223" s="20"/>
      <c r="WDL223" s="18"/>
      <c r="WDM223" s="19"/>
      <c r="WDN223" s="28"/>
      <c r="WDO223" s="32"/>
      <c r="WDP223" s="20"/>
      <c r="WDQ223" s="18"/>
      <c r="WDR223" s="19"/>
      <c r="WDS223" s="28"/>
      <c r="WDT223" s="32"/>
      <c r="WDU223" s="20"/>
      <c r="WDV223" s="18"/>
      <c r="WDW223" s="19"/>
      <c r="WDX223" s="28"/>
      <c r="WDY223" s="32"/>
      <c r="WDZ223" s="20"/>
      <c r="WEA223" s="18"/>
      <c r="WEB223" s="19"/>
      <c r="WEC223" s="28"/>
      <c r="WED223" s="32"/>
      <c r="WEE223" s="20"/>
      <c r="WEF223" s="18"/>
      <c r="WEG223" s="19"/>
      <c r="WEH223" s="28"/>
      <c r="WEI223" s="32"/>
      <c r="WEJ223" s="20"/>
      <c r="WEK223" s="18"/>
      <c r="WEL223" s="19"/>
      <c r="WEM223" s="28"/>
      <c r="WEN223" s="32"/>
      <c r="WEO223" s="20"/>
      <c r="WEP223" s="18"/>
      <c r="WEQ223" s="19"/>
      <c r="WER223" s="28"/>
      <c r="WES223" s="32"/>
      <c r="WET223" s="20"/>
      <c r="WEU223" s="18"/>
      <c r="WEV223" s="19"/>
      <c r="WEW223" s="28"/>
      <c r="WEX223" s="32"/>
      <c r="WEY223" s="20"/>
      <c r="WEZ223" s="18"/>
      <c r="WFA223" s="19"/>
      <c r="WFB223" s="28"/>
      <c r="WFC223" s="32"/>
      <c r="WFD223" s="20"/>
      <c r="WFE223" s="18"/>
      <c r="WFF223" s="19"/>
      <c r="WFG223" s="28"/>
      <c r="WFH223" s="32"/>
      <c r="WFI223" s="20"/>
      <c r="WFJ223" s="18"/>
      <c r="WFK223" s="19"/>
      <c r="WFL223" s="28"/>
      <c r="WFM223" s="32"/>
      <c r="WFN223" s="20"/>
      <c r="WFO223" s="18"/>
      <c r="WFP223" s="19"/>
      <c r="WFQ223" s="28"/>
      <c r="WFR223" s="32"/>
      <c r="WFS223" s="20"/>
      <c r="WFT223" s="18"/>
      <c r="WFU223" s="19"/>
      <c r="WFV223" s="28"/>
      <c r="WFW223" s="32"/>
      <c r="WFX223" s="20"/>
      <c r="WFY223" s="18"/>
      <c r="WFZ223" s="19"/>
      <c r="WGA223" s="28"/>
      <c r="WGB223" s="32"/>
      <c r="WGC223" s="20"/>
      <c r="WGD223" s="18"/>
      <c r="WGE223" s="19"/>
      <c r="WGF223" s="28"/>
      <c r="WGG223" s="32"/>
      <c r="WGH223" s="20"/>
      <c r="WGI223" s="18"/>
      <c r="WGJ223" s="19"/>
      <c r="WGK223" s="28"/>
      <c r="WGL223" s="32"/>
      <c r="WGM223" s="20"/>
      <c r="WGN223" s="18"/>
      <c r="WGO223" s="19"/>
      <c r="WGP223" s="28"/>
      <c r="WGQ223" s="32"/>
      <c r="WGR223" s="20"/>
      <c r="WGS223" s="18"/>
      <c r="WGT223" s="19"/>
      <c r="WGU223" s="28"/>
      <c r="WGV223" s="32"/>
      <c r="WGW223" s="20"/>
      <c r="WGX223" s="18"/>
      <c r="WGY223" s="19"/>
      <c r="WGZ223" s="28"/>
      <c r="WHA223" s="32"/>
      <c r="WHB223" s="20"/>
      <c r="WHC223" s="18"/>
      <c r="WHD223" s="19"/>
      <c r="WHE223" s="28"/>
      <c r="WHF223" s="32"/>
      <c r="WHG223" s="20"/>
      <c r="WHH223" s="18"/>
      <c r="WHI223" s="19"/>
      <c r="WHJ223" s="28"/>
      <c r="WHK223" s="32"/>
      <c r="WHL223" s="20"/>
      <c r="WHM223" s="18"/>
      <c r="WHN223" s="19"/>
      <c r="WHO223" s="28"/>
      <c r="WHP223" s="32"/>
      <c r="WHQ223" s="20"/>
      <c r="WHR223" s="18"/>
      <c r="WHS223" s="19"/>
      <c r="WHT223" s="28"/>
      <c r="WHU223" s="32"/>
      <c r="WHV223" s="20"/>
      <c r="WHW223" s="18"/>
      <c r="WHX223" s="19"/>
      <c r="WHY223" s="28"/>
      <c r="WHZ223" s="32"/>
      <c r="WIA223" s="20"/>
      <c r="WIB223" s="18"/>
      <c r="WIC223" s="19"/>
      <c r="WID223" s="28"/>
      <c r="WIE223" s="32"/>
      <c r="WIF223" s="20"/>
      <c r="WIG223" s="18"/>
      <c r="WIH223" s="19"/>
      <c r="WII223" s="28"/>
      <c r="WIJ223" s="32"/>
      <c r="WIK223" s="20"/>
      <c r="WIL223" s="18"/>
      <c r="WIM223" s="19"/>
      <c r="WIN223" s="28"/>
      <c r="WIO223" s="32"/>
      <c r="WIP223" s="20"/>
      <c r="WIQ223" s="18"/>
      <c r="WIR223" s="19"/>
      <c r="WIS223" s="28"/>
      <c r="WIT223" s="32"/>
      <c r="WIU223" s="20"/>
      <c r="WIV223" s="18"/>
      <c r="WIW223" s="19"/>
      <c r="WIX223" s="28"/>
      <c r="WIY223" s="32"/>
      <c r="WIZ223" s="20"/>
      <c r="WJA223" s="18"/>
      <c r="WJB223" s="19"/>
      <c r="WJC223" s="28"/>
      <c r="WJD223" s="32"/>
      <c r="WJE223" s="20"/>
      <c r="WJF223" s="18"/>
      <c r="WJG223" s="19"/>
      <c r="WJH223" s="28"/>
      <c r="WJI223" s="32"/>
      <c r="WJJ223" s="20"/>
      <c r="WJK223" s="18"/>
      <c r="WJL223" s="19"/>
      <c r="WJM223" s="28"/>
      <c r="WJN223" s="32"/>
      <c r="WJO223" s="20"/>
      <c r="WJP223" s="18"/>
      <c r="WJQ223" s="19"/>
      <c r="WJR223" s="28"/>
      <c r="WJS223" s="32"/>
      <c r="WJT223" s="20"/>
      <c r="WJU223" s="18"/>
      <c r="WJV223" s="19"/>
      <c r="WJW223" s="28"/>
      <c r="WJX223" s="32"/>
      <c r="WJY223" s="20"/>
      <c r="WJZ223" s="18"/>
      <c r="WKA223" s="19"/>
      <c r="WKB223" s="28"/>
      <c r="WKC223" s="32"/>
      <c r="WKD223" s="20"/>
      <c r="WKE223" s="18"/>
      <c r="WKF223" s="19"/>
      <c r="WKG223" s="28"/>
      <c r="WKH223" s="32"/>
      <c r="WKI223" s="20"/>
      <c r="WKJ223" s="18"/>
      <c r="WKK223" s="19"/>
      <c r="WKL223" s="28"/>
      <c r="WKM223" s="32"/>
      <c r="WKN223" s="20"/>
      <c r="WKO223" s="18"/>
      <c r="WKP223" s="19"/>
      <c r="WKQ223" s="28"/>
      <c r="WKR223" s="32"/>
      <c r="WKS223" s="20"/>
      <c r="WKT223" s="18"/>
      <c r="WKU223" s="19"/>
      <c r="WKV223" s="28"/>
      <c r="WKW223" s="32"/>
      <c r="WKX223" s="20"/>
      <c r="WKY223" s="18"/>
      <c r="WKZ223" s="19"/>
      <c r="WLA223" s="28"/>
      <c r="WLB223" s="32"/>
      <c r="WLC223" s="20"/>
      <c r="WLD223" s="18"/>
      <c r="WLE223" s="19"/>
      <c r="WLF223" s="28"/>
      <c r="WLG223" s="32"/>
      <c r="WLH223" s="20"/>
      <c r="WLI223" s="18"/>
      <c r="WLJ223" s="19"/>
      <c r="WLK223" s="28"/>
      <c r="WLL223" s="32"/>
      <c r="WLM223" s="20"/>
      <c r="WLN223" s="18"/>
      <c r="WLO223" s="19"/>
      <c r="WLP223" s="28"/>
      <c r="WLQ223" s="32"/>
      <c r="WLR223" s="20"/>
      <c r="WLS223" s="18"/>
      <c r="WLT223" s="19"/>
      <c r="WLU223" s="28"/>
      <c r="WLV223" s="32"/>
      <c r="WLW223" s="20"/>
      <c r="WLX223" s="18"/>
      <c r="WLY223" s="19"/>
      <c r="WLZ223" s="28"/>
      <c r="WMA223" s="32"/>
      <c r="WMB223" s="20"/>
      <c r="WMC223" s="18"/>
      <c r="WMD223" s="19"/>
      <c r="WME223" s="28"/>
      <c r="WMF223" s="32"/>
      <c r="WMG223" s="20"/>
      <c r="WMH223" s="18"/>
      <c r="WMI223" s="19"/>
      <c r="WMJ223" s="28"/>
      <c r="WMK223" s="32"/>
      <c r="WML223" s="20"/>
      <c r="WMM223" s="18"/>
      <c r="WMN223" s="19"/>
      <c r="WMO223" s="28"/>
      <c r="WMP223" s="32"/>
      <c r="WMQ223" s="20"/>
      <c r="WMR223" s="18"/>
      <c r="WMS223" s="19"/>
      <c r="WMT223" s="28"/>
      <c r="WMU223" s="32"/>
      <c r="WMV223" s="20"/>
      <c r="WMW223" s="18"/>
      <c r="WMX223" s="19"/>
      <c r="WMY223" s="28"/>
      <c r="WMZ223" s="32"/>
      <c r="WNA223" s="20"/>
      <c r="WNB223" s="18"/>
      <c r="WNC223" s="19"/>
      <c r="WND223" s="28"/>
      <c r="WNE223" s="32"/>
      <c r="WNF223" s="20"/>
      <c r="WNG223" s="18"/>
      <c r="WNH223" s="19"/>
      <c r="WNI223" s="28"/>
      <c r="WNJ223" s="32"/>
      <c r="WNK223" s="20"/>
      <c r="WNL223" s="18"/>
      <c r="WNM223" s="19"/>
      <c r="WNN223" s="28"/>
      <c r="WNO223" s="32"/>
      <c r="WNP223" s="20"/>
      <c r="WNQ223" s="18"/>
      <c r="WNR223" s="19"/>
      <c r="WNS223" s="28"/>
      <c r="WNT223" s="32"/>
      <c r="WNU223" s="20"/>
      <c r="WNV223" s="18"/>
      <c r="WNW223" s="19"/>
      <c r="WNX223" s="28"/>
      <c r="WNY223" s="32"/>
      <c r="WNZ223" s="20"/>
      <c r="WOA223" s="18"/>
      <c r="WOB223" s="19"/>
      <c r="WOC223" s="28"/>
      <c r="WOD223" s="32"/>
      <c r="WOE223" s="20"/>
      <c r="WOF223" s="18"/>
      <c r="WOG223" s="19"/>
      <c r="WOH223" s="28"/>
      <c r="WOI223" s="32"/>
      <c r="WOJ223" s="20"/>
      <c r="WOK223" s="18"/>
      <c r="WOL223" s="19"/>
      <c r="WOM223" s="28"/>
      <c r="WON223" s="32"/>
      <c r="WOO223" s="20"/>
      <c r="WOP223" s="18"/>
      <c r="WOQ223" s="19"/>
      <c r="WOR223" s="28"/>
      <c r="WOS223" s="32"/>
      <c r="WOT223" s="20"/>
      <c r="WOU223" s="18"/>
      <c r="WOV223" s="19"/>
      <c r="WOW223" s="28"/>
      <c r="WOX223" s="32"/>
      <c r="WOY223" s="20"/>
      <c r="WOZ223" s="18"/>
      <c r="WPA223" s="19"/>
      <c r="WPB223" s="28"/>
      <c r="WPC223" s="32"/>
      <c r="WPD223" s="20"/>
      <c r="WPE223" s="18"/>
      <c r="WPF223" s="19"/>
      <c r="WPG223" s="28"/>
      <c r="WPH223" s="32"/>
      <c r="WPI223" s="20"/>
      <c r="WPJ223" s="18"/>
      <c r="WPK223" s="19"/>
      <c r="WPL223" s="28"/>
      <c r="WPM223" s="32"/>
      <c r="WPN223" s="20"/>
      <c r="WPO223" s="18"/>
      <c r="WPP223" s="19"/>
      <c r="WPQ223" s="28"/>
      <c r="WPR223" s="32"/>
      <c r="WPS223" s="20"/>
      <c r="WPT223" s="18"/>
      <c r="WPU223" s="19"/>
      <c r="WPV223" s="28"/>
      <c r="WPW223" s="32"/>
      <c r="WPX223" s="20"/>
      <c r="WPY223" s="18"/>
      <c r="WPZ223" s="19"/>
      <c r="WQA223" s="28"/>
      <c r="WQB223" s="32"/>
      <c r="WQC223" s="20"/>
      <c r="WQD223" s="18"/>
      <c r="WQE223" s="19"/>
      <c r="WQF223" s="28"/>
      <c r="WQG223" s="32"/>
      <c r="WQH223" s="20"/>
      <c r="WQI223" s="18"/>
      <c r="WQJ223" s="19"/>
      <c r="WQK223" s="28"/>
      <c r="WQL223" s="32"/>
      <c r="WQM223" s="20"/>
      <c r="WQN223" s="18"/>
      <c r="WQO223" s="19"/>
      <c r="WQP223" s="28"/>
      <c r="WQQ223" s="32"/>
      <c r="WQR223" s="20"/>
      <c r="WQS223" s="18"/>
      <c r="WQT223" s="19"/>
      <c r="WQU223" s="28"/>
      <c r="WQV223" s="32"/>
      <c r="WQW223" s="20"/>
      <c r="WQX223" s="18"/>
      <c r="WQY223" s="19"/>
      <c r="WQZ223" s="28"/>
      <c r="WRA223" s="32"/>
      <c r="WRB223" s="20"/>
      <c r="WRC223" s="18"/>
      <c r="WRD223" s="19"/>
      <c r="WRE223" s="28"/>
      <c r="WRF223" s="32"/>
      <c r="WRG223" s="20"/>
      <c r="WRH223" s="18"/>
      <c r="WRI223" s="19"/>
      <c r="WRJ223" s="28"/>
      <c r="WRK223" s="32"/>
      <c r="WRL223" s="20"/>
      <c r="WRM223" s="18"/>
      <c r="WRN223" s="19"/>
      <c r="WRO223" s="28"/>
      <c r="WRP223" s="32"/>
      <c r="WRQ223" s="20"/>
      <c r="WRR223" s="18"/>
      <c r="WRS223" s="19"/>
      <c r="WRT223" s="28"/>
      <c r="WRU223" s="32"/>
      <c r="WRV223" s="20"/>
      <c r="WRW223" s="18"/>
      <c r="WRX223" s="19"/>
      <c r="WRY223" s="28"/>
      <c r="WRZ223" s="32"/>
      <c r="WSA223" s="20"/>
      <c r="WSB223" s="18"/>
      <c r="WSC223" s="19"/>
      <c r="WSD223" s="28"/>
      <c r="WSE223" s="32"/>
      <c r="WSF223" s="20"/>
      <c r="WSG223" s="18"/>
      <c r="WSH223" s="19"/>
      <c r="WSI223" s="28"/>
      <c r="WSJ223" s="32"/>
      <c r="WSK223" s="20"/>
      <c r="WSL223" s="18"/>
      <c r="WSM223" s="19"/>
      <c r="WSN223" s="28"/>
      <c r="WSO223" s="32"/>
      <c r="WSP223" s="20"/>
      <c r="WSQ223" s="18"/>
      <c r="WSR223" s="19"/>
      <c r="WSS223" s="28"/>
      <c r="WST223" s="32"/>
      <c r="WSU223" s="20"/>
      <c r="WSV223" s="18"/>
      <c r="WSW223" s="19"/>
      <c r="WSX223" s="28"/>
      <c r="WSY223" s="32"/>
      <c r="WSZ223" s="20"/>
      <c r="WTA223" s="18"/>
      <c r="WTB223" s="19"/>
      <c r="WTC223" s="28"/>
      <c r="WTD223" s="32"/>
      <c r="WTE223" s="20"/>
      <c r="WTF223" s="18"/>
      <c r="WTG223" s="19"/>
      <c r="WTH223" s="28"/>
      <c r="WTI223" s="32"/>
      <c r="WTJ223" s="20"/>
      <c r="WTK223" s="18"/>
      <c r="WTL223" s="19"/>
      <c r="WTM223" s="28"/>
      <c r="WTN223" s="32"/>
      <c r="WTO223" s="20"/>
      <c r="WTP223" s="18"/>
      <c r="WTQ223" s="19"/>
      <c r="WTR223" s="28"/>
      <c r="WTS223" s="32"/>
      <c r="WTT223" s="20"/>
      <c r="WTU223" s="18"/>
      <c r="WTV223" s="19"/>
      <c r="WTW223" s="28"/>
      <c r="WTX223" s="32"/>
      <c r="WTY223" s="20"/>
      <c r="WTZ223" s="18"/>
      <c r="WUA223" s="19"/>
      <c r="WUB223" s="28"/>
      <c r="WUC223" s="32"/>
      <c r="WUD223" s="20"/>
      <c r="WUE223" s="18"/>
      <c r="WUF223" s="19"/>
      <c r="WUG223" s="28"/>
      <c r="WUH223" s="32"/>
      <c r="WUI223" s="20"/>
      <c r="WUJ223" s="18"/>
      <c r="WUK223" s="19"/>
      <c r="WUL223" s="28"/>
      <c r="WUM223" s="32"/>
      <c r="WUN223" s="20"/>
      <c r="WUO223" s="18"/>
      <c r="WUP223" s="19"/>
      <c r="WUQ223" s="28"/>
      <c r="WUR223" s="32"/>
      <c r="WUS223" s="20"/>
      <c r="WUT223" s="18"/>
      <c r="WUU223" s="19"/>
      <c r="WUV223" s="28"/>
      <c r="WUW223" s="32"/>
      <c r="WUX223" s="20"/>
      <c r="WUY223" s="18"/>
      <c r="WUZ223" s="19"/>
      <c r="WVA223" s="28"/>
      <c r="WVB223" s="32"/>
      <c r="WVC223" s="20"/>
      <c r="WVD223" s="18"/>
      <c r="WVE223" s="19"/>
      <c r="WVF223" s="28"/>
      <c r="WVG223" s="32"/>
      <c r="WVH223" s="20"/>
      <c r="WVI223" s="18"/>
      <c r="WVJ223" s="19"/>
      <c r="WVK223" s="28"/>
      <c r="WVL223" s="32"/>
      <c r="WVM223" s="20"/>
      <c r="WVN223" s="18"/>
      <c r="WVO223" s="19"/>
      <c r="WVP223" s="28"/>
      <c r="WVQ223" s="32"/>
      <c r="WVR223" s="20"/>
      <c r="WVS223" s="18"/>
      <c r="WVT223" s="19"/>
      <c r="WVU223" s="28"/>
      <c r="WVV223" s="32"/>
      <c r="WVW223" s="20"/>
      <c r="WVX223" s="18"/>
      <c r="WVY223" s="19"/>
      <c r="WVZ223" s="28"/>
      <c r="WWA223" s="32"/>
      <c r="WWB223" s="20"/>
      <c r="WWC223" s="18"/>
      <c r="WWD223" s="19"/>
      <c r="WWE223" s="28"/>
      <c r="WWF223" s="32"/>
      <c r="WWG223" s="20"/>
      <c r="WWH223" s="18"/>
      <c r="WWI223" s="19"/>
      <c r="WWJ223" s="28"/>
      <c r="WWK223" s="32"/>
      <c r="WWL223" s="20"/>
      <c r="WWM223" s="18"/>
      <c r="WWN223" s="19"/>
      <c r="WWO223" s="28"/>
      <c r="WWP223" s="32"/>
      <c r="WWQ223" s="20"/>
      <c r="WWR223" s="18"/>
      <c r="WWS223" s="19"/>
      <c r="WWT223" s="28"/>
      <c r="WWU223" s="32"/>
      <c r="WWV223" s="20"/>
      <c r="WWW223" s="18"/>
      <c r="WWX223" s="19"/>
      <c r="WWY223" s="28"/>
      <c r="WWZ223" s="32"/>
      <c r="WXA223" s="20"/>
      <c r="WXB223" s="18"/>
      <c r="WXC223" s="19"/>
      <c r="WXD223" s="28"/>
      <c r="WXE223" s="32"/>
      <c r="WXF223" s="20"/>
      <c r="WXG223" s="18"/>
      <c r="WXH223" s="19"/>
      <c r="WXI223" s="28"/>
      <c r="WXJ223" s="32"/>
      <c r="WXK223" s="20"/>
      <c r="WXL223" s="18"/>
      <c r="WXM223" s="19"/>
      <c r="WXN223" s="28"/>
      <c r="WXO223" s="32"/>
      <c r="WXP223" s="20"/>
      <c r="WXQ223" s="18"/>
      <c r="WXR223" s="19"/>
      <c r="WXS223" s="28"/>
      <c r="WXT223" s="32"/>
      <c r="WXU223" s="20"/>
      <c r="WXV223" s="18"/>
      <c r="WXW223" s="19"/>
      <c r="WXX223" s="28"/>
      <c r="WXY223" s="32"/>
      <c r="WXZ223" s="20"/>
      <c r="WYA223" s="18"/>
      <c r="WYB223" s="19"/>
      <c r="WYC223" s="28"/>
      <c r="WYD223" s="32"/>
      <c r="WYE223" s="20"/>
      <c r="WYF223" s="18"/>
      <c r="WYG223" s="19"/>
      <c r="WYH223" s="28"/>
      <c r="WYI223" s="32"/>
      <c r="WYJ223" s="20"/>
      <c r="WYK223" s="18"/>
      <c r="WYL223" s="19"/>
      <c r="WYM223" s="28"/>
      <c r="WYN223" s="32"/>
      <c r="WYO223" s="20"/>
      <c r="WYP223" s="18"/>
      <c r="WYQ223" s="19"/>
      <c r="WYR223" s="28"/>
      <c r="WYS223" s="32"/>
      <c r="WYT223" s="20"/>
      <c r="WYU223" s="18"/>
      <c r="WYV223" s="19"/>
      <c r="WYW223" s="28"/>
      <c r="WYX223" s="32"/>
      <c r="WYY223" s="20"/>
      <c r="WYZ223" s="18"/>
      <c r="WZA223" s="19"/>
      <c r="WZB223" s="28"/>
      <c r="WZC223" s="32"/>
      <c r="WZD223" s="20"/>
      <c r="WZE223" s="18"/>
      <c r="WZF223" s="19"/>
      <c r="WZG223" s="28"/>
      <c r="WZH223" s="32"/>
      <c r="WZI223" s="20"/>
      <c r="WZJ223" s="18"/>
      <c r="WZK223" s="19"/>
      <c r="WZL223" s="28"/>
      <c r="WZM223" s="32"/>
      <c r="WZN223" s="20"/>
      <c r="WZO223" s="18"/>
      <c r="WZP223" s="19"/>
      <c r="WZQ223" s="28"/>
      <c r="WZR223" s="32"/>
      <c r="WZS223" s="20"/>
      <c r="WZT223" s="18"/>
      <c r="WZU223" s="19"/>
      <c r="WZV223" s="28"/>
      <c r="WZW223" s="32"/>
      <c r="WZX223" s="20"/>
      <c r="WZY223" s="18"/>
      <c r="WZZ223" s="19"/>
      <c r="XAA223" s="28"/>
      <c r="XAB223" s="32"/>
      <c r="XAC223" s="20"/>
      <c r="XAD223" s="18"/>
      <c r="XAE223" s="19"/>
      <c r="XAF223" s="28"/>
      <c r="XAG223" s="32"/>
      <c r="XAH223" s="20"/>
      <c r="XAI223" s="18"/>
      <c r="XAJ223" s="19"/>
      <c r="XAK223" s="28"/>
      <c r="XAL223" s="32"/>
      <c r="XAM223" s="20"/>
      <c r="XAN223" s="18"/>
      <c r="XAO223" s="19"/>
      <c r="XAP223" s="28"/>
      <c r="XAQ223" s="32"/>
      <c r="XAR223" s="20"/>
      <c r="XAS223" s="18"/>
      <c r="XAT223" s="19"/>
      <c r="XAU223" s="28"/>
      <c r="XAV223" s="32"/>
      <c r="XAW223" s="20"/>
      <c r="XAX223" s="18"/>
      <c r="XAY223" s="19"/>
      <c r="XAZ223" s="28"/>
      <c r="XBA223" s="32"/>
      <c r="XBB223" s="20"/>
      <c r="XBC223" s="18"/>
      <c r="XBD223" s="19"/>
      <c r="XBE223" s="28"/>
      <c r="XBF223" s="32"/>
      <c r="XBG223" s="20"/>
      <c r="XBH223" s="18"/>
      <c r="XBI223" s="19"/>
      <c r="XBJ223" s="28"/>
      <c r="XBK223" s="32"/>
      <c r="XBL223" s="20"/>
      <c r="XBM223" s="18"/>
      <c r="XBN223" s="19"/>
      <c r="XBO223" s="28"/>
      <c r="XBP223" s="32"/>
      <c r="XBQ223" s="20"/>
      <c r="XBR223" s="18"/>
      <c r="XBS223" s="19"/>
      <c r="XBT223" s="28"/>
      <c r="XBU223" s="32"/>
      <c r="XBV223" s="20"/>
      <c r="XBW223" s="18"/>
      <c r="XBX223" s="19"/>
      <c r="XBY223" s="28"/>
      <c r="XBZ223" s="32"/>
      <c r="XCA223" s="20"/>
      <c r="XCB223" s="18"/>
      <c r="XCC223" s="19"/>
      <c r="XCD223" s="28"/>
      <c r="XCE223" s="32"/>
      <c r="XCF223" s="20"/>
      <c r="XCG223" s="18"/>
      <c r="XCH223" s="19"/>
      <c r="XCI223" s="28"/>
      <c r="XCJ223" s="32"/>
      <c r="XCK223" s="20"/>
      <c r="XCL223" s="18"/>
      <c r="XCM223" s="19"/>
      <c r="XCN223" s="28"/>
      <c r="XCO223" s="32"/>
      <c r="XCP223" s="20"/>
      <c r="XCQ223" s="18"/>
      <c r="XCR223" s="19"/>
      <c r="XCS223" s="28"/>
      <c r="XCT223" s="32"/>
      <c r="XCU223" s="20"/>
      <c r="XCV223" s="18"/>
      <c r="XCW223" s="19"/>
      <c r="XCX223" s="28"/>
      <c r="XCY223" s="32"/>
      <c r="XCZ223" s="20"/>
      <c r="XDA223" s="18"/>
      <c r="XDB223" s="19"/>
      <c r="XDC223" s="28"/>
      <c r="XDD223" s="32"/>
      <c r="XDE223" s="20"/>
      <c r="XDF223" s="18"/>
      <c r="XDG223" s="19"/>
      <c r="XDH223" s="28"/>
      <c r="XDI223" s="32"/>
      <c r="XDJ223" s="20"/>
      <c r="XDK223" s="18"/>
      <c r="XDL223" s="19"/>
      <c r="XDM223" s="28"/>
      <c r="XDN223" s="32"/>
      <c r="XDO223" s="20"/>
      <c r="XDP223" s="18"/>
      <c r="XDQ223" s="19"/>
      <c r="XDR223" s="28"/>
      <c r="XDS223" s="32"/>
      <c r="XDT223" s="20"/>
      <c r="XDU223" s="18"/>
      <c r="XDV223" s="19"/>
      <c r="XDW223" s="28"/>
      <c r="XDX223" s="32"/>
      <c r="XDY223" s="20"/>
      <c r="XDZ223" s="18"/>
      <c r="XEA223" s="19"/>
      <c r="XEB223" s="28"/>
      <c r="XEC223" s="32"/>
      <c r="XED223" s="20"/>
      <c r="XEE223" s="18"/>
      <c r="XEF223" s="19"/>
      <c r="XEG223" s="28"/>
      <c r="XEH223" s="32"/>
      <c r="XEI223" s="20"/>
      <c r="XEJ223" s="18"/>
      <c r="XEK223" s="19"/>
      <c r="XEL223" s="28"/>
      <c r="XEM223" s="32"/>
      <c r="XEN223" s="20"/>
      <c r="XEO223" s="18"/>
      <c r="XEP223" s="19"/>
      <c r="XEQ223" s="28"/>
      <c r="XER223" s="32"/>
      <c r="XES223" s="20"/>
      <c r="XET223" s="18"/>
      <c r="XEU223" s="19"/>
      <c r="XEV223" s="28"/>
      <c r="XEW223" s="32"/>
      <c r="XEX223" s="20"/>
      <c r="XEY223" s="18"/>
      <c r="XEZ223" s="19"/>
      <c r="XFA223" s="28"/>
      <c r="XFB223" s="32"/>
      <c r="XFC223" s="20"/>
      <c r="XFD223" s="18"/>
    </row>
    <row r="224" spans="1:16384" s="12" customFormat="1" x14ac:dyDescent="0.25">
      <c r="A224" s="28"/>
      <c r="B224" s="32" t="s">
        <v>124</v>
      </c>
      <c r="C224" s="17"/>
      <c r="D224" s="18"/>
      <c r="E224" s="19"/>
      <c r="F224" s="28"/>
      <c r="G224" s="32"/>
      <c r="H224" s="20"/>
      <c r="I224" s="18"/>
      <c r="J224" s="19"/>
      <c r="K224" s="28"/>
      <c r="L224" s="32"/>
      <c r="M224" s="20"/>
      <c r="N224" s="18"/>
      <c r="O224" s="19"/>
      <c r="P224" s="28"/>
      <c r="Q224" s="32"/>
      <c r="R224" s="20"/>
      <c r="S224" s="18"/>
      <c r="T224" s="19"/>
      <c r="U224" s="28"/>
      <c r="V224" s="32"/>
      <c r="W224" s="20"/>
      <c r="X224" s="18"/>
      <c r="Y224" s="19"/>
      <c r="Z224" s="28"/>
      <c r="AA224" s="32"/>
      <c r="AB224" s="20"/>
      <c r="AC224" s="18"/>
      <c r="AD224" s="19"/>
      <c r="AE224" s="28"/>
      <c r="AF224" s="32"/>
      <c r="AG224" s="20"/>
      <c r="AH224" s="18"/>
      <c r="AI224" s="19"/>
      <c r="AJ224" s="28"/>
      <c r="AK224" s="32"/>
      <c r="AL224" s="20"/>
      <c r="AM224" s="18"/>
      <c r="AN224" s="19"/>
      <c r="AO224" s="28"/>
      <c r="AP224" s="32"/>
      <c r="AQ224" s="20"/>
      <c r="AR224" s="18"/>
      <c r="AS224" s="19"/>
      <c r="AT224" s="28"/>
      <c r="AU224" s="32"/>
      <c r="AV224" s="20"/>
      <c r="AW224" s="18"/>
      <c r="AX224" s="19"/>
      <c r="AY224" s="28"/>
      <c r="AZ224" s="32"/>
      <c r="BA224" s="20"/>
      <c r="BB224" s="18"/>
      <c r="BC224" s="19"/>
      <c r="BD224" s="28"/>
      <c r="BE224" s="32"/>
      <c r="BF224" s="20"/>
      <c r="BG224" s="18"/>
      <c r="BH224" s="19"/>
      <c r="BI224" s="28"/>
      <c r="BJ224" s="32"/>
      <c r="BK224" s="20"/>
      <c r="BL224" s="18"/>
      <c r="BM224" s="19"/>
      <c r="BN224" s="28"/>
      <c r="BO224" s="32"/>
      <c r="BP224" s="20"/>
      <c r="BQ224" s="18"/>
      <c r="BR224" s="19"/>
      <c r="BS224" s="28"/>
      <c r="BT224" s="32"/>
      <c r="BU224" s="20"/>
      <c r="BV224" s="18"/>
      <c r="BW224" s="19"/>
      <c r="BX224" s="28"/>
      <c r="BY224" s="32"/>
      <c r="BZ224" s="20"/>
      <c r="CA224" s="18"/>
      <c r="CB224" s="19"/>
      <c r="CC224" s="28"/>
      <c r="CD224" s="32"/>
      <c r="CE224" s="20"/>
      <c r="CF224" s="18"/>
      <c r="CG224" s="19"/>
      <c r="CH224" s="28"/>
      <c r="CI224" s="32"/>
      <c r="CJ224" s="20"/>
      <c r="CK224" s="18"/>
      <c r="CL224" s="19"/>
      <c r="CM224" s="28"/>
      <c r="CN224" s="32"/>
      <c r="CO224" s="20"/>
      <c r="CP224" s="18"/>
      <c r="CQ224" s="19"/>
      <c r="CR224" s="28"/>
      <c r="CS224" s="32"/>
      <c r="CT224" s="20"/>
      <c r="CU224" s="18"/>
      <c r="CV224" s="19"/>
      <c r="CW224" s="28"/>
      <c r="CX224" s="32"/>
      <c r="CY224" s="20"/>
      <c r="CZ224" s="18"/>
      <c r="DA224" s="19"/>
      <c r="DB224" s="28"/>
      <c r="DC224" s="32"/>
      <c r="DD224" s="20"/>
      <c r="DE224" s="18"/>
      <c r="DF224" s="19"/>
      <c r="DG224" s="28"/>
      <c r="DH224" s="32"/>
      <c r="DI224" s="20"/>
      <c r="DJ224" s="18"/>
      <c r="DK224" s="19"/>
      <c r="DL224" s="28"/>
      <c r="DM224" s="32"/>
      <c r="DN224" s="20"/>
      <c r="DO224" s="18"/>
      <c r="DP224" s="19"/>
      <c r="DQ224" s="28"/>
      <c r="DR224" s="32"/>
      <c r="DS224" s="20"/>
      <c r="DT224" s="18"/>
      <c r="DU224" s="19"/>
      <c r="DV224" s="28"/>
      <c r="DW224" s="32"/>
      <c r="DX224" s="20"/>
      <c r="DY224" s="18"/>
      <c r="DZ224" s="19"/>
      <c r="EA224" s="28"/>
      <c r="EB224" s="32"/>
      <c r="EC224" s="20"/>
      <c r="ED224" s="18"/>
      <c r="EE224" s="19"/>
      <c r="EF224" s="28"/>
      <c r="EG224" s="32"/>
      <c r="EH224" s="20"/>
      <c r="EI224" s="18"/>
      <c r="EJ224" s="19"/>
      <c r="EK224" s="28"/>
      <c r="EL224" s="32"/>
      <c r="EM224" s="20"/>
      <c r="EN224" s="18"/>
      <c r="EO224" s="19"/>
      <c r="EP224" s="28"/>
      <c r="EQ224" s="32"/>
      <c r="ER224" s="20"/>
      <c r="ES224" s="18"/>
      <c r="ET224" s="19"/>
      <c r="EU224" s="28"/>
      <c r="EV224" s="32"/>
      <c r="EW224" s="20"/>
      <c r="EX224" s="18"/>
      <c r="EY224" s="19"/>
      <c r="EZ224" s="28"/>
      <c r="FA224" s="32"/>
      <c r="FB224" s="20"/>
      <c r="FC224" s="18"/>
      <c r="FD224" s="19"/>
      <c r="FE224" s="28"/>
      <c r="FF224" s="32"/>
      <c r="FG224" s="20"/>
      <c r="FH224" s="18"/>
      <c r="FI224" s="19"/>
      <c r="FJ224" s="28"/>
      <c r="FK224" s="32"/>
      <c r="FL224" s="20"/>
      <c r="FM224" s="18"/>
      <c r="FN224" s="19"/>
      <c r="FO224" s="28"/>
      <c r="FP224" s="32"/>
      <c r="FQ224" s="20"/>
      <c r="FR224" s="18"/>
      <c r="FS224" s="19"/>
      <c r="FT224" s="28"/>
      <c r="FU224" s="32"/>
      <c r="FV224" s="20"/>
      <c r="FW224" s="18"/>
      <c r="FX224" s="19"/>
      <c r="FY224" s="28"/>
      <c r="FZ224" s="32"/>
      <c r="GA224" s="20"/>
      <c r="GB224" s="18"/>
      <c r="GC224" s="19"/>
      <c r="GD224" s="28"/>
      <c r="GE224" s="32"/>
      <c r="GF224" s="20"/>
      <c r="GG224" s="18"/>
      <c r="GH224" s="19"/>
      <c r="GI224" s="28"/>
      <c r="GJ224" s="32"/>
      <c r="GK224" s="20"/>
      <c r="GL224" s="18"/>
      <c r="GM224" s="19"/>
      <c r="GN224" s="28"/>
      <c r="GO224" s="32"/>
      <c r="GP224" s="20"/>
      <c r="GQ224" s="18"/>
      <c r="GR224" s="19"/>
      <c r="GS224" s="28"/>
      <c r="GT224" s="32"/>
      <c r="GU224" s="20"/>
      <c r="GV224" s="18"/>
      <c r="GW224" s="19"/>
      <c r="GX224" s="28"/>
      <c r="GY224" s="32"/>
      <c r="GZ224" s="20"/>
      <c r="HA224" s="18"/>
      <c r="HB224" s="19"/>
      <c r="HC224" s="28"/>
      <c r="HD224" s="32"/>
      <c r="HE224" s="20"/>
      <c r="HF224" s="18"/>
      <c r="HG224" s="19"/>
      <c r="HH224" s="28"/>
      <c r="HI224" s="32"/>
      <c r="HJ224" s="20"/>
      <c r="HK224" s="18"/>
      <c r="HL224" s="19"/>
      <c r="HM224" s="28"/>
      <c r="HN224" s="32"/>
      <c r="HO224" s="20"/>
      <c r="HP224" s="18"/>
      <c r="HQ224" s="19"/>
      <c r="HR224" s="28"/>
      <c r="HS224" s="32"/>
      <c r="HT224" s="20"/>
      <c r="HU224" s="18"/>
      <c r="HV224" s="19"/>
      <c r="HW224" s="28"/>
      <c r="HX224" s="32"/>
      <c r="HY224" s="20"/>
      <c r="HZ224" s="18"/>
      <c r="IA224" s="19"/>
      <c r="IB224" s="28"/>
      <c r="IC224" s="32"/>
      <c r="ID224" s="20"/>
      <c r="IE224" s="18"/>
      <c r="IF224" s="19"/>
      <c r="IG224" s="28"/>
      <c r="IH224" s="32"/>
      <c r="II224" s="20"/>
      <c r="IJ224" s="18"/>
      <c r="IK224" s="19"/>
      <c r="IL224" s="28"/>
      <c r="IM224" s="32"/>
      <c r="IN224" s="20"/>
      <c r="IO224" s="18"/>
      <c r="IP224" s="19"/>
      <c r="IQ224" s="28"/>
      <c r="IR224" s="32"/>
      <c r="IS224" s="20"/>
      <c r="IT224" s="18"/>
      <c r="IU224" s="19"/>
      <c r="IV224" s="28"/>
      <c r="IW224" s="32"/>
      <c r="IX224" s="20"/>
      <c r="IY224" s="18"/>
      <c r="IZ224" s="19"/>
      <c r="JA224" s="28"/>
      <c r="JB224" s="32"/>
      <c r="JC224" s="20"/>
      <c r="JD224" s="18"/>
      <c r="JE224" s="19"/>
      <c r="JF224" s="28"/>
      <c r="JG224" s="32"/>
      <c r="JH224" s="20"/>
      <c r="JI224" s="18"/>
      <c r="JJ224" s="19"/>
      <c r="JK224" s="28"/>
      <c r="JL224" s="32"/>
      <c r="JM224" s="20"/>
      <c r="JN224" s="18"/>
      <c r="JO224" s="19"/>
      <c r="JP224" s="28"/>
      <c r="JQ224" s="32"/>
      <c r="JR224" s="20"/>
      <c r="JS224" s="18"/>
      <c r="JT224" s="19"/>
      <c r="JU224" s="28"/>
      <c r="JV224" s="32"/>
      <c r="JW224" s="20"/>
      <c r="JX224" s="18"/>
      <c r="JY224" s="19"/>
      <c r="JZ224" s="28"/>
      <c r="KA224" s="32"/>
      <c r="KB224" s="20"/>
      <c r="KC224" s="18"/>
      <c r="KD224" s="19"/>
      <c r="KE224" s="28"/>
      <c r="KF224" s="32"/>
      <c r="KG224" s="20"/>
      <c r="KH224" s="18"/>
      <c r="KI224" s="19"/>
      <c r="KJ224" s="28"/>
      <c r="KK224" s="32"/>
      <c r="KL224" s="20"/>
      <c r="KM224" s="18"/>
      <c r="KN224" s="19"/>
      <c r="KO224" s="28"/>
      <c r="KP224" s="32"/>
      <c r="KQ224" s="20"/>
      <c r="KR224" s="18"/>
      <c r="KS224" s="19"/>
      <c r="KT224" s="28"/>
      <c r="KU224" s="32"/>
      <c r="KV224" s="20"/>
      <c r="KW224" s="18"/>
      <c r="KX224" s="19"/>
      <c r="KY224" s="28"/>
      <c r="KZ224" s="32"/>
      <c r="LA224" s="20"/>
      <c r="LB224" s="18"/>
      <c r="LC224" s="19"/>
      <c r="LD224" s="28"/>
      <c r="LE224" s="32"/>
      <c r="LF224" s="20"/>
      <c r="LG224" s="18"/>
      <c r="LH224" s="19"/>
      <c r="LI224" s="28"/>
      <c r="LJ224" s="32"/>
      <c r="LK224" s="20"/>
      <c r="LL224" s="18"/>
      <c r="LM224" s="19"/>
      <c r="LN224" s="28"/>
      <c r="LO224" s="32"/>
      <c r="LP224" s="20"/>
      <c r="LQ224" s="18"/>
      <c r="LR224" s="19"/>
      <c r="LS224" s="28"/>
      <c r="LT224" s="32"/>
      <c r="LU224" s="20"/>
      <c r="LV224" s="18"/>
      <c r="LW224" s="19"/>
      <c r="LX224" s="28"/>
      <c r="LY224" s="32"/>
      <c r="LZ224" s="20"/>
      <c r="MA224" s="18"/>
      <c r="MB224" s="19"/>
      <c r="MC224" s="28"/>
      <c r="MD224" s="32"/>
      <c r="ME224" s="20"/>
      <c r="MF224" s="18"/>
      <c r="MG224" s="19"/>
      <c r="MH224" s="28"/>
      <c r="MI224" s="32"/>
      <c r="MJ224" s="20"/>
      <c r="MK224" s="18"/>
      <c r="ML224" s="19"/>
      <c r="MM224" s="28"/>
      <c r="MN224" s="32"/>
      <c r="MO224" s="20"/>
      <c r="MP224" s="18"/>
      <c r="MQ224" s="19"/>
      <c r="MR224" s="28"/>
      <c r="MS224" s="32"/>
      <c r="MT224" s="20"/>
      <c r="MU224" s="18"/>
      <c r="MV224" s="19"/>
      <c r="MW224" s="28"/>
      <c r="MX224" s="32"/>
      <c r="MY224" s="20"/>
      <c r="MZ224" s="18"/>
      <c r="NA224" s="19"/>
      <c r="NB224" s="28"/>
      <c r="NC224" s="32"/>
      <c r="ND224" s="20"/>
      <c r="NE224" s="18"/>
      <c r="NF224" s="19"/>
      <c r="NG224" s="28"/>
      <c r="NH224" s="32"/>
      <c r="NI224" s="20"/>
      <c r="NJ224" s="18"/>
      <c r="NK224" s="19"/>
      <c r="NL224" s="28"/>
      <c r="NM224" s="32"/>
      <c r="NN224" s="20"/>
      <c r="NO224" s="18"/>
      <c r="NP224" s="19"/>
      <c r="NQ224" s="28"/>
      <c r="NR224" s="32"/>
      <c r="NS224" s="20"/>
      <c r="NT224" s="18"/>
      <c r="NU224" s="19"/>
      <c r="NV224" s="28"/>
      <c r="NW224" s="32"/>
      <c r="NX224" s="20"/>
      <c r="NY224" s="18"/>
      <c r="NZ224" s="19"/>
      <c r="OA224" s="28"/>
      <c r="OB224" s="32"/>
      <c r="OC224" s="20"/>
      <c r="OD224" s="18"/>
      <c r="OE224" s="19"/>
      <c r="OF224" s="28"/>
      <c r="OG224" s="32"/>
      <c r="OH224" s="20"/>
      <c r="OI224" s="18"/>
      <c r="OJ224" s="19"/>
      <c r="OK224" s="28"/>
      <c r="OL224" s="32"/>
      <c r="OM224" s="20"/>
      <c r="ON224" s="18"/>
      <c r="OO224" s="19"/>
      <c r="OP224" s="28"/>
      <c r="OQ224" s="32"/>
      <c r="OR224" s="20"/>
      <c r="OS224" s="18"/>
      <c r="OT224" s="19"/>
      <c r="OU224" s="28"/>
      <c r="OV224" s="32"/>
      <c r="OW224" s="20"/>
      <c r="OX224" s="18"/>
      <c r="OY224" s="19"/>
      <c r="OZ224" s="28"/>
      <c r="PA224" s="32"/>
      <c r="PB224" s="20"/>
      <c r="PC224" s="18"/>
      <c r="PD224" s="19"/>
      <c r="PE224" s="28"/>
      <c r="PF224" s="32"/>
      <c r="PG224" s="20"/>
      <c r="PH224" s="18"/>
      <c r="PI224" s="19"/>
      <c r="PJ224" s="28"/>
      <c r="PK224" s="32"/>
      <c r="PL224" s="20"/>
      <c r="PM224" s="18"/>
      <c r="PN224" s="19"/>
      <c r="PO224" s="28"/>
      <c r="PP224" s="32"/>
      <c r="PQ224" s="20"/>
      <c r="PR224" s="18"/>
      <c r="PS224" s="19"/>
      <c r="PT224" s="28"/>
      <c r="PU224" s="32"/>
      <c r="PV224" s="20"/>
      <c r="PW224" s="18"/>
      <c r="PX224" s="19"/>
      <c r="PY224" s="28"/>
      <c r="PZ224" s="32"/>
      <c r="QA224" s="20"/>
      <c r="QB224" s="18"/>
      <c r="QC224" s="19"/>
      <c r="QD224" s="28"/>
      <c r="QE224" s="32"/>
      <c r="QF224" s="20"/>
      <c r="QG224" s="18"/>
      <c r="QH224" s="19"/>
      <c r="QI224" s="28"/>
      <c r="QJ224" s="32"/>
      <c r="QK224" s="20"/>
      <c r="QL224" s="18"/>
      <c r="QM224" s="19"/>
      <c r="QN224" s="28"/>
      <c r="QO224" s="32"/>
      <c r="QP224" s="20"/>
      <c r="QQ224" s="18"/>
      <c r="QR224" s="19"/>
      <c r="QS224" s="28"/>
      <c r="QT224" s="32"/>
      <c r="QU224" s="20"/>
      <c r="QV224" s="18"/>
      <c r="QW224" s="19"/>
      <c r="QX224" s="28"/>
      <c r="QY224" s="32"/>
      <c r="QZ224" s="20"/>
      <c r="RA224" s="18"/>
      <c r="RB224" s="19"/>
      <c r="RC224" s="28"/>
      <c r="RD224" s="32"/>
      <c r="RE224" s="20"/>
      <c r="RF224" s="18"/>
      <c r="RG224" s="19"/>
      <c r="RH224" s="28"/>
      <c r="RI224" s="32"/>
      <c r="RJ224" s="20"/>
      <c r="RK224" s="18"/>
      <c r="RL224" s="19"/>
      <c r="RM224" s="28"/>
      <c r="RN224" s="32"/>
      <c r="RO224" s="20"/>
      <c r="RP224" s="18"/>
      <c r="RQ224" s="19"/>
      <c r="RR224" s="28"/>
      <c r="RS224" s="32"/>
      <c r="RT224" s="20"/>
      <c r="RU224" s="18"/>
      <c r="RV224" s="19"/>
      <c r="RW224" s="28"/>
      <c r="RX224" s="32"/>
      <c r="RY224" s="20"/>
      <c r="RZ224" s="18"/>
      <c r="SA224" s="19"/>
      <c r="SB224" s="28"/>
      <c r="SC224" s="32"/>
      <c r="SD224" s="20"/>
      <c r="SE224" s="18"/>
      <c r="SF224" s="19"/>
      <c r="SG224" s="28"/>
      <c r="SH224" s="32"/>
      <c r="SI224" s="20"/>
      <c r="SJ224" s="18"/>
      <c r="SK224" s="19"/>
      <c r="SL224" s="28"/>
      <c r="SM224" s="32"/>
      <c r="SN224" s="20"/>
      <c r="SO224" s="18"/>
      <c r="SP224" s="19"/>
      <c r="SQ224" s="28"/>
      <c r="SR224" s="32"/>
      <c r="SS224" s="20"/>
      <c r="ST224" s="18"/>
      <c r="SU224" s="19"/>
      <c r="SV224" s="28"/>
      <c r="SW224" s="32"/>
      <c r="SX224" s="20"/>
      <c r="SY224" s="18"/>
      <c r="SZ224" s="19"/>
      <c r="TA224" s="28"/>
      <c r="TB224" s="32"/>
      <c r="TC224" s="20"/>
      <c r="TD224" s="18"/>
      <c r="TE224" s="19"/>
      <c r="TF224" s="28"/>
      <c r="TG224" s="32"/>
      <c r="TH224" s="20"/>
      <c r="TI224" s="18"/>
      <c r="TJ224" s="19"/>
      <c r="TK224" s="28"/>
      <c r="TL224" s="32"/>
      <c r="TM224" s="20"/>
      <c r="TN224" s="18"/>
      <c r="TO224" s="19"/>
      <c r="TP224" s="28"/>
      <c r="TQ224" s="32"/>
      <c r="TR224" s="20"/>
      <c r="TS224" s="18"/>
      <c r="TT224" s="19"/>
      <c r="TU224" s="28"/>
      <c r="TV224" s="32"/>
      <c r="TW224" s="20"/>
      <c r="TX224" s="18"/>
      <c r="TY224" s="19"/>
      <c r="TZ224" s="28"/>
      <c r="UA224" s="32"/>
      <c r="UB224" s="20"/>
      <c r="UC224" s="18"/>
      <c r="UD224" s="19"/>
      <c r="UE224" s="28"/>
      <c r="UF224" s="32"/>
      <c r="UG224" s="20"/>
      <c r="UH224" s="18"/>
      <c r="UI224" s="19"/>
      <c r="UJ224" s="28"/>
      <c r="UK224" s="32"/>
      <c r="UL224" s="20"/>
      <c r="UM224" s="18"/>
      <c r="UN224" s="19"/>
      <c r="UO224" s="28"/>
      <c r="UP224" s="32"/>
      <c r="UQ224" s="20"/>
      <c r="UR224" s="18"/>
      <c r="US224" s="19"/>
      <c r="UT224" s="28"/>
      <c r="UU224" s="32"/>
      <c r="UV224" s="20"/>
      <c r="UW224" s="18"/>
      <c r="UX224" s="19"/>
      <c r="UY224" s="28"/>
      <c r="UZ224" s="32"/>
      <c r="VA224" s="20"/>
      <c r="VB224" s="18"/>
      <c r="VC224" s="19"/>
      <c r="VD224" s="28"/>
      <c r="VE224" s="32"/>
      <c r="VF224" s="20"/>
      <c r="VG224" s="18"/>
      <c r="VH224" s="19"/>
      <c r="VI224" s="28"/>
      <c r="VJ224" s="32"/>
      <c r="VK224" s="20"/>
      <c r="VL224" s="18"/>
      <c r="VM224" s="19"/>
      <c r="VN224" s="28"/>
      <c r="VO224" s="32"/>
      <c r="VP224" s="20"/>
      <c r="VQ224" s="18"/>
      <c r="VR224" s="19"/>
      <c r="VS224" s="28"/>
      <c r="VT224" s="32"/>
      <c r="VU224" s="20"/>
      <c r="VV224" s="18"/>
      <c r="VW224" s="19"/>
      <c r="VX224" s="28"/>
      <c r="VY224" s="32"/>
      <c r="VZ224" s="20"/>
      <c r="WA224" s="18"/>
      <c r="WB224" s="19"/>
      <c r="WC224" s="28"/>
      <c r="WD224" s="32"/>
      <c r="WE224" s="20"/>
      <c r="WF224" s="18"/>
      <c r="WG224" s="19"/>
      <c r="WH224" s="28"/>
      <c r="WI224" s="32"/>
      <c r="WJ224" s="20"/>
      <c r="WK224" s="18"/>
      <c r="WL224" s="19"/>
      <c r="WM224" s="28"/>
      <c r="WN224" s="32"/>
      <c r="WO224" s="20"/>
      <c r="WP224" s="18"/>
      <c r="WQ224" s="19"/>
      <c r="WR224" s="28"/>
      <c r="WS224" s="32"/>
      <c r="WT224" s="20"/>
      <c r="WU224" s="18"/>
      <c r="WV224" s="19"/>
      <c r="WW224" s="28"/>
      <c r="WX224" s="32"/>
      <c r="WY224" s="20"/>
      <c r="WZ224" s="18"/>
      <c r="XA224" s="19"/>
      <c r="XB224" s="28"/>
      <c r="XC224" s="32"/>
      <c r="XD224" s="20"/>
      <c r="XE224" s="18"/>
      <c r="XF224" s="19"/>
      <c r="XG224" s="28"/>
      <c r="XH224" s="32"/>
      <c r="XI224" s="20"/>
      <c r="XJ224" s="18"/>
      <c r="XK224" s="19"/>
      <c r="XL224" s="28"/>
      <c r="XM224" s="32"/>
      <c r="XN224" s="20"/>
      <c r="XO224" s="18"/>
      <c r="XP224" s="19"/>
      <c r="XQ224" s="28"/>
      <c r="XR224" s="32"/>
      <c r="XS224" s="20"/>
      <c r="XT224" s="18"/>
      <c r="XU224" s="19"/>
      <c r="XV224" s="28"/>
      <c r="XW224" s="32"/>
      <c r="XX224" s="20"/>
      <c r="XY224" s="18"/>
      <c r="XZ224" s="19"/>
      <c r="YA224" s="28"/>
      <c r="YB224" s="32"/>
      <c r="YC224" s="20"/>
      <c r="YD224" s="18"/>
      <c r="YE224" s="19"/>
      <c r="YF224" s="28"/>
      <c r="YG224" s="32"/>
      <c r="YH224" s="20"/>
      <c r="YI224" s="18"/>
      <c r="YJ224" s="19"/>
      <c r="YK224" s="28"/>
      <c r="YL224" s="32"/>
      <c r="YM224" s="20"/>
      <c r="YN224" s="18"/>
      <c r="YO224" s="19"/>
      <c r="YP224" s="28"/>
      <c r="YQ224" s="32"/>
      <c r="YR224" s="20"/>
      <c r="YS224" s="18"/>
      <c r="YT224" s="19"/>
      <c r="YU224" s="28"/>
      <c r="YV224" s="32"/>
      <c r="YW224" s="20"/>
      <c r="YX224" s="18"/>
      <c r="YY224" s="19"/>
      <c r="YZ224" s="28"/>
      <c r="ZA224" s="32"/>
      <c r="ZB224" s="20"/>
      <c r="ZC224" s="18"/>
      <c r="ZD224" s="19"/>
      <c r="ZE224" s="28"/>
      <c r="ZF224" s="32"/>
      <c r="ZG224" s="20"/>
      <c r="ZH224" s="18"/>
      <c r="ZI224" s="19"/>
      <c r="ZJ224" s="28"/>
      <c r="ZK224" s="32"/>
      <c r="ZL224" s="20"/>
      <c r="ZM224" s="18"/>
      <c r="ZN224" s="19"/>
      <c r="ZO224" s="28"/>
      <c r="ZP224" s="32"/>
      <c r="ZQ224" s="20"/>
      <c r="ZR224" s="18"/>
      <c r="ZS224" s="19"/>
      <c r="ZT224" s="28"/>
      <c r="ZU224" s="32"/>
      <c r="ZV224" s="20"/>
      <c r="ZW224" s="18"/>
      <c r="ZX224" s="19"/>
      <c r="ZY224" s="28"/>
      <c r="ZZ224" s="32"/>
      <c r="AAA224" s="20"/>
      <c r="AAB224" s="18"/>
      <c r="AAC224" s="19"/>
      <c r="AAD224" s="28"/>
      <c r="AAE224" s="32"/>
      <c r="AAF224" s="20"/>
      <c r="AAG224" s="18"/>
      <c r="AAH224" s="19"/>
      <c r="AAI224" s="28"/>
      <c r="AAJ224" s="32"/>
      <c r="AAK224" s="20"/>
      <c r="AAL224" s="18"/>
      <c r="AAM224" s="19"/>
      <c r="AAN224" s="28"/>
      <c r="AAO224" s="32"/>
      <c r="AAP224" s="20"/>
      <c r="AAQ224" s="18"/>
      <c r="AAR224" s="19"/>
      <c r="AAS224" s="28"/>
      <c r="AAT224" s="32"/>
      <c r="AAU224" s="20"/>
      <c r="AAV224" s="18"/>
      <c r="AAW224" s="19"/>
      <c r="AAX224" s="28"/>
      <c r="AAY224" s="32"/>
      <c r="AAZ224" s="20"/>
      <c r="ABA224" s="18"/>
      <c r="ABB224" s="19"/>
      <c r="ABC224" s="28"/>
      <c r="ABD224" s="32"/>
      <c r="ABE224" s="20"/>
      <c r="ABF224" s="18"/>
      <c r="ABG224" s="19"/>
      <c r="ABH224" s="28"/>
      <c r="ABI224" s="32"/>
      <c r="ABJ224" s="20"/>
      <c r="ABK224" s="18"/>
      <c r="ABL224" s="19"/>
      <c r="ABM224" s="28"/>
      <c r="ABN224" s="32"/>
      <c r="ABO224" s="20"/>
      <c r="ABP224" s="18"/>
      <c r="ABQ224" s="19"/>
      <c r="ABR224" s="28"/>
      <c r="ABS224" s="32"/>
      <c r="ABT224" s="20"/>
      <c r="ABU224" s="18"/>
      <c r="ABV224" s="19"/>
      <c r="ABW224" s="28"/>
      <c r="ABX224" s="32"/>
      <c r="ABY224" s="20"/>
      <c r="ABZ224" s="18"/>
      <c r="ACA224" s="19"/>
      <c r="ACB224" s="28"/>
      <c r="ACC224" s="32"/>
      <c r="ACD224" s="20"/>
      <c r="ACE224" s="18"/>
      <c r="ACF224" s="19"/>
      <c r="ACG224" s="28"/>
      <c r="ACH224" s="32"/>
      <c r="ACI224" s="20"/>
      <c r="ACJ224" s="18"/>
      <c r="ACK224" s="19"/>
      <c r="ACL224" s="28"/>
      <c r="ACM224" s="32"/>
      <c r="ACN224" s="20"/>
      <c r="ACO224" s="18"/>
      <c r="ACP224" s="19"/>
      <c r="ACQ224" s="28"/>
      <c r="ACR224" s="32"/>
      <c r="ACS224" s="20"/>
      <c r="ACT224" s="18"/>
      <c r="ACU224" s="19"/>
      <c r="ACV224" s="28"/>
      <c r="ACW224" s="32"/>
      <c r="ACX224" s="20"/>
      <c r="ACY224" s="18"/>
      <c r="ACZ224" s="19"/>
      <c r="ADA224" s="28"/>
      <c r="ADB224" s="32"/>
      <c r="ADC224" s="20"/>
      <c r="ADD224" s="18"/>
      <c r="ADE224" s="19"/>
      <c r="ADF224" s="28"/>
      <c r="ADG224" s="32"/>
      <c r="ADH224" s="20"/>
      <c r="ADI224" s="18"/>
      <c r="ADJ224" s="19"/>
      <c r="ADK224" s="28"/>
      <c r="ADL224" s="32"/>
      <c r="ADM224" s="20"/>
      <c r="ADN224" s="18"/>
      <c r="ADO224" s="19"/>
      <c r="ADP224" s="28"/>
      <c r="ADQ224" s="32"/>
      <c r="ADR224" s="20"/>
      <c r="ADS224" s="18"/>
      <c r="ADT224" s="19"/>
      <c r="ADU224" s="28"/>
      <c r="ADV224" s="32"/>
      <c r="ADW224" s="20"/>
      <c r="ADX224" s="18"/>
      <c r="ADY224" s="19"/>
      <c r="ADZ224" s="28"/>
      <c r="AEA224" s="32"/>
      <c r="AEB224" s="20"/>
      <c r="AEC224" s="18"/>
      <c r="AED224" s="19"/>
      <c r="AEE224" s="28"/>
      <c r="AEF224" s="32"/>
      <c r="AEG224" s="20"/>
      <c r="AEH224" s="18"/>
      <c r="AEI224" s="19"/>
      <c r="AEJ224" s="28"/>
      <c r="AEK224" s="32"/>
      <c r="AEL224" s="20"/>
      <c r="AEM224" s="18"/>
      <c r="AEN224" s="19"/>
      <c r="AEO224" s="28"/>
      <c r="AEP224" s="32"/>
      <c r="AEQ224" s="20"/>
      <c r="AER224" s="18"/>
      <c r="AES224" s="19"/>
      <c r="AET224" s="28"/>
      <c r="AEU224" s="32"/>
      <c r="AEV224" s="20"/>
      <c r="AEW224" s="18"/>
      <c r="AEX224" s="19"/>
      <c r="AEY224" s="28"/>
      <c r="AEZ224" s="32"/>
      <c r="AFA224" s="20"/>
      <c r="AFB224" s="18"/>
      <c r="AFC224" s="19"/>
      <c r="AFD224" s="28"/>
      <c r="AFE224" s="32"/>
      <c r="AFF224" s="20"/>
      <c r="AFG224" s="18"/>
      <c r="AFH224" s="19"/>
      <c r="AFI224" s="28"/>
      <c r="AFJ224" s="32"/>
      <c r="AFK224" s="20"/>
      <c r="AFL224" s="18"/>
      <c r="AFM224" s="19"/>
      <c r="AFN224" s="28"/>
      <c r="AFO224" s="32"/>
      <c r="AFP224" s="20"/>
      <c r="AFQ224" s="18"/>
      <c r="AFR224" s="19"/>
      <c r="AFS224" s="28"/>
      <c r="AFT224" s="32"/>
      <c r="AFU224" s="20"/>
      <c r="AFV224" s="18"/>
      <c r="AFW224" s="19"/>
      <c r="AFX224" s="28"/>
      <c r="AFY224" s="32"/>
      <c r="AFZ224" s="20"/>
      <c r="AGA224" s="18"/>
      <c r="AGB224" s="19"/>
      <c r="AGC224" s="28"/>
      <c r="AGD224" s="32"/>
      <c r="AGE224" s="20"/>
      <c r="AGF224" s="18"/>
      <c r="AGG224" s="19"/>
      <c r="AGH224" s="28"/>
      <c r="AGI224" s="32"/>
      <c r="AGJ224" s="20"/>
      <c r="AGK224" s="18"/>
      <c r="AGL224" s="19"/>
      <c r="AGM224" s="28"/>
      <c r="AGN224" s="32"/>
      <c r="AGO224" s="20"/>
      <c r="AGP224" s="18"/>
      <c r="AGQ224" s="19"/>
      <c r="AGR224" s="28"/>
      <c r="AGS224" s="32"/>
      <c r="AGT224" s="20"/>
      <c r="AGU224" s="18"/>
      <c r="AGV224" s="19"/>
      <c r="AGW224" s="28"/>
      <c r="AGX224" s="32"/>
      <c r="AGY224" s="20"/>
      <c r="AGZ224" s="18"/>
      <c r="AHA224" s="19"/>
      <c r="AHB224" s="28"/>
      <c r="AHC224" s="32"/>
      <c r="AHD224" s="20"/>
      <c r="AHE224" s="18"/>
      <c r="AHF224" s="19"/>
      <c r="AHG224" s="28"/>
      <c r="AHH224" s="32"/>
      <c r="AHI224" s="20"/>
      <c r="AHJ224" s="18"/>
      <c r="AHK224" s="19"/>
      <c r="AHL224" s="28"/>
      <c r="AHM224" s="32"/>
      <c r="AHN224" s="20"/>
      <c r="AHO224" s="18"/>
      <c r="AHP224" s="19"/>
      <c r="AHQ224" s="28"/>
      <c r="AHR224" s="32"/>
      <c r="AHS224" s="20"/>
      <c r="AHT224" s="18"/>
      <c r="AHU224" s="19"/>
      <c r="AHV224" s="28"/>
      <c r="AHW224" s="32"/>
      <c r="AHX224" s="20"/>
      <c r="AHY224" s="18"/>
      <c r="AHZ224" s="19"/>
      <c r="AIA224" s="28"/>
      <c r="AIB224" s="32"/>
      <c r="AIC224" s="20"/>
      <c r="AID224" s="18"/>
      <c r="AIE224" s="19"/>
      <c r="AIF224" s="28"/>
      <c r="AIG224" s="32"/>
      <c r="AIH224" s="20"/>
      <c r="AII224" s="18"/>
      <c r="AIJ224" s="19"/>
      <c r="AIK224" s="28"/>
      <c r="AIL224" s="32"/>
      <c r="AIM224" s="20"/>
      <c r="AIN224" s="18"/>
      <c r="AIO224" s="19"/>
      <c r="AIP224" s="28"/>
      <c r="AIQ224" s="32"/>
      <c r="AIR224" s="20"/>
      <c r="AIS224" s="18"/>
      <c r="AIT224" s="19"/>
      <c r="AIU224" s="28"/>
      <c r="AIV224" s="32"/>
      <c r="AIW224" s="20"/>
      <c r="AIX224" s="18"/>
      <c r="AIY224" s="19"/>
      <c r="AIZ224" s="28"/>
      <c r="AJA224" s="32"/>
      <c r="AJB224" s="20"/>
      <c r="AJC224" s="18"/>
      <c r="AJD224" s="19"/>
      <c r="AJE224" s="28"/>
      <c r="AJF224" s="32"/>
      <c r="AJG224" s="20"/>
      <c r="AJH224" s="18"/>
      <c r="AJI224" s="19"/>
      <c r="AJJ224" s="28"/>
      <c r="AJK224" s="32"/>
      <c r="AJL224" s="20"/>
      <c r="AJM224" s="18"/>
      <c r="AJN224" s="19"/>
      <c r="AJO224" s="28"/>
      <c r="AJP224" s="32"/>
      <c r="AJQ224" s="20"/>
      <c r="AJR224" s="18"/>
      <c r="AJS224" s="19"/>
      <c r="AJT224" s="28"/>
      <c r="AJU224" s="32"/>
      <c r="AJV224" s="20"/>
      <c r="AJW224" s="18"/>
      <c r="AJX224" s="19"/>
      <c r="AJY224" s="28"/>
      <c r="AJZ224" s="32"/>
      <c r="AKA224" s="20"/>
      <c r="AKB224" s="18"/>
      <c r="AKC224" s="19"/>
      <c r="AKD224" s="28"/>
      <c r="AKE224" s="32"/>
      <c r="AKF224" s="20"/>
      <c r="AKG224" s="18"/>
      <c r="AKH224" s="19"/>
      <c r="AKI224" s="28"/>
      <c r="AKJ224" s="32"/>
      <c r="AKK224" s="20"/>
      <c r="AKL224" s="18"/>
      <c r="AKM224" s="19"/>
      <c r="AKN224" s="28"/>
      <c r="AKO224" s="32"/>
      <c r="AKP224" s="20"/>
      <c r="AKQ224" s="18"/>
      <c r="AKR224" s="19"/>
      <c r="AKS224" s="28"/>
      <c r="AKT224" s="32"/>
      <c r="AKU224" s="20"/>
      <c r="AKV224" s="18"/>
      <c r="AKW224" s="19"/>
      <c r="AKX224" s="28"/>
      <c r="AKY224" s="32"/>
      <c r="AKZ224" s="20"/>
      <c r="ALA224" s="18"/>
      <c r="ALB224" s="19"/>
      <c r="ALC224" s="28"/>
      <c r="ALD224" s="32"/>
      <c r="ALE224" s="20"/>
      <c r="ALF224" s="18"/>
      <c r="ALG224" s="19"/>
      <c r="ALH224" s="28"/>
      <c r="ALI224" s="32"/>
      <c r="ALJ224" s="20"/>
      <c r="ALK224" s="18"/>
      <c r="ALL224" s="19"/>
      <c r="ALM224" s="28"/>
      <c r="ALN224" s="32"/>
      <c r="ALO224" s="20"/>
      <c r="ALP224" s="18"/>
      <c r="ALQ224" s="19"/>
      <c r="ALR224" s="28"/>
      <c r="ALS224" s="32"/>
      <c r="ALT224" s="20"/>
      <c r="ALU224" s="18"/>
      <c r="ALV224" s="19"/>
      <c r="ALW224" s="28"/>
      <c r="ALX224" s="32"/>
      <c r="ALY224" s="20"/>
      <c r="ALZ224" s="18"/>
      <c r="AMA224" s="19"/>
      <c r="AMB224" s="28"/>
      <c r="AMC224" s="32"/>
      <c r="AMD224" s="20"/>
      <c r="AME224" s="18"/>
      <c r="AMF224" s="19"/>
      <c r="AMG224" s="28"/>
      <c r="AMH224" s="32"/>
      <c r="AMI224" s="20"/>
      <c r="AMJ224" s="18"/>
      <c r="AMK224" s="19"/>
      <c r="AML224" s="28"/>
      <c r="AMM224" s="32"/>
      <c r="AMN224" s="20"/>
      <c r="AMO224" s="18"/>
      <c r="AMP224" s="19"/>
      <c r="AMQ224" s="28"/>
      <c r="AMR224" s="32"/>
      <c r="AMS224" s="20"/>
      <c r="AMT224" s="18"/>
      <c r="AMU224" s="19"/>
      <c r="AMV224" s="28"/>
      <c r="AMW224" s="32"/>
      <c r="AMX224" s="20"/>
      <c r="AMY224" s="18"/>
      <c r="AMZ224" s="19"/>
      <c r="ANA224" s="28"/>
      <c r="ANB224" s="32"/>
      <c r="ANC224" s="20"/>
      <c r="AND224" s="18"/>
      <c r="ANE224" s="19"/>
      <c r="ANF224" s="28"/>
      <c r="ANG224" s="32"/>
      <c r="ANH224" s="20"/>
      <c r="ANI224" s="18"/>
      <c r="ANJ224" s="19"/>
      <c r="ANK224" s="28"/>
      <c r="ANL224" s="32"/>
      <c r="ANM224" s="20"/>
      <c r="ANN224" s="18"/>
      <c r="ANO224" s="19"/>
      <c r="ANP224" s="28"/>
      <c r="ANQ224" s="32"/>
      <c r="ANR224" s="20"/>
      <c r="ANS224" s="18"/>
      <c r="ANT224" s="19"/>
      <c r="ANU224" s="28"/>
      <c r="ANV224" s="32"/>
      <c r="ANW224" s="20"/>
      <c r="ANX224" s="18"/>
      <c r="ANY224" s="19"/>
      <c r="ANZ224" s="28"/>
      <c r="AOA224" s="32"/>
      <c r="AOB224" s="20"/>
      <c r="AOC224" s="18"/>
      <c r="AOD224" s="19"/>
      <c r="AOE224" s="28"/>
      <c r="AOF224" s="32"/>
      <c r="AOG224" s="20"/>
      <c r="AOH224" s="18"/>
      <c r="AOI224" s="19"/>
      <c r="AOJ224" s="28"/>
      <c r="AOK224" s="32"/>
      <c r="AOL224" s="20"/>
      <c r="AOM224" s="18"/>
      <c r="AON224" s="19"/>
      <c r="AOO224" s="28"/>
      <c r="AOP224" s="32"/>
      <c r="AOQ224" s="20"/>
      <c r="AOR224" s="18"/>
      <c r="AOS224" s="19"/>
      <c r="AOT224" s="28"/>
      <c r="AOU224" s="32"/>
      <c r="AOV224" s="20"/>
      <c r="AOW224" s="18"/>
      <c r="AOX224" s="19"/>
      <c r="AOY224" s="28"/>
      <c r="AOZ224" s="32"/>
      <c r="APA224" s="20"/>
      <c r="APB224" s="18"/>
      <c r="APC224" s="19"/>
      <c r="APD224" s="28"/>
      <c r="APE224" s="32"/>
      <c r="APF224" s="20"/>
      <c r="APG224" s="18"/>
      <c r="APH224" s="19"/>
      <c r="API224" s="28"/>
      <c r="APJ224" s="32"/>
      <c r="APK224" s="20"/>
      <c r="APL224" s="18"/>
      <c r="APM224" s="19"/>
      <c r="APN224" s="28"/>
      <c r="APO224" s="32"/>
      <c r="APP224" s="20"/>
      <c r="APQ224" s="18"/>
      <c r="APR224" s="19"/>
      <c r="APS224" s="28"/>
      <c r="APT224" s="32"/>
      <c r="APU224" s="20"/>
      <c r="APV224" s="18"/>
      <c r="APW224" s="19"/>
      <c r="APX224" s="28"/>
      <c r="APY224" s="32"/>
      <c r="APZ224" s="20"/>
      <c r="AQA224" s="18"/>
      <c r="AQB224" s="19"/>
      <c r="AQC224" s="28"/>
      <c r="AQD224" s="32"/>
      <c r="AQE224" s="20"/>
      <c r="AQF224" s="18"/>
      <c r="AQG224" s="19"/>
      <c r="AQH224" s="28"/>
      <c r="AQI224" s="32"/>
      <c r="AQJ224" s="20"/>
      <c r="AQK224" s="18"/>
      <c r="AQL224" s="19"/>
      <c r="AQM224" s="28"/>
      <c r="AQN224" s="32"/>
      <c r="AQO224" s="20"/>
      <c r="AQP224" s="18"/>
      <c r="AQQ224" s="19"/>
      <c r="AQR224" s="28"/>
      <c r="AQS224" s="32"/>
      <c r="AQT224" s="20"/>
      <c r="AQU224" s="18"/>
      <c r="AQV224" s="19"/>
      <c r="AQW224" s="28"/>
      <c r="AQX224" s="32"/>
      <c r="AQY224" s="20"/>
      <c r="AQZ224" s="18"/>
      <c r="ARA224" s="19"/>
      <c r="ARB224" s="28"/>
      <c r="ARC224" s="32"/>
      <c r="ARD224" s="20"/>
      <c r="ARE224" s="18"/>
      <c r="ARF224" s="19"/>
      <c r="ARG224" s="28"/>
      <c r="ARH224" s="32"/>
      <c r="ARI224" s="20"/>
      <c r="ARJ224" s="18"/>
      <c r="ARK224" s="19"/>
      <c r="ARL224" s="28"/>
      <c r="ARM224" s="32"/>
      <c r="ARN224" s="20"/>
      <c r="ARO224" s="18"/>
      <c r="ARP224" s="19"/>
      <c r="ARQ224" s="28"/>
      <c r="ARR224" s="32"/>
      <c r="ARS224" s="20"/>
      <c r="ART224" s="18"/>
      <c r="ARU224" s="19"/>
      <c r="ARV224" s="28"/>
      <c r="ARW224" s="32"/>
      <c r="ARX224" s="20"/>
      <c r="ARY224" s="18"/>
      <c r="ARZ224" s="19"/>
      <c r="ASA224" s="28"/>
      <c r="ASB224" s="32"/>
      <c r="ASC224" s="20"/>
      <c r="ASD224" s="18"/>
      <c r="ASE224" s="19"/>
      <c r="ASF224" s="28"/>
      <c r="ASG224" s="32"/>
      <c r="ASH224" s="20"/>
      <c r="ASI224" s="18"/>
      <c r="ASJ224" s="19"/>
      <c r="ASK224" s="28"/>
      <c r="ASL224" s="32"/>
      <c r="ASM224" s="20"/>
      <c r="ASN224" s="18"/>
      <c r="ASO224" s="19"/>
      <c r="ASP224" s="28"/>
      <c r="ASQ224" s="32"/>
      <c r="ASR224" s="20"/>
      <c r="ASS224" s="18"/>
      <c r="AST224" s="19"/>
      <c r="ASU224" s="28"/>
      <c r="ASV224" s="32"/>
      <c r="ASW224" s="20"/>
      <c r="ASX224" s="18"/>
      <c r="ASY224" s="19"/>
      <c r="ASZ224" s="28"/>
      <c r="ATA224" s="32"/>
      <c r="ATB224" s="20"/>
      <c r="ATC224" s="18"/>
      <c r="ATD224" s="19"/>
      <c r="ATE224" s="28"/>
      <c r="ATF224" s="32"/>
      <c r="ATG224" s="20"/>
      <c r="ATH224" s="18"/>
      <c r="ATI224" s="19"/>
      <c r="ATJ224" s="28"/>
      <c r="ATK224" s="32"/>
      <c r="ATL224" s="20"/>
      <c r="ATM224" s="18"/>
      <c r="ATN224" s="19"/>
      <c r="ATO224" s="28"/>
      <c r="ATP224" s="32"/>
      <c r="ATQ224" s="20"/>
      <c r="ATR224" s="18"/>
      <c r="ATS224" s="19"/>
      <c r="ATT224" s="28"/>
      <c r="ATU224" s="32"/>
      <c r="ATV224" s="20"/>
      <c r="ATW224" s="18"/>
      <c r="ATX224" s="19"/>
      <c r="ATY224" s="28"/>
      <c r="ATZ224" s="32"/>
      <c r="AUA224" s="20"/>
      <c r="AUB224" s="18"/>
      <c r="AUC224" s="19"/>
      <c r="AUD224" s="28"/>
      <c r="AUE224" s="32"/>
      <c r="AUF224" s="20"/>
      <c r="AUG224" s="18"/>
      <c r="AUH224" s="19"/>
      <c r="AUI224" s="28"/>
      <c r="AUJ224" s="32"/>
      <c r="AUK224" s="20"/>
      <c r="AUL224" s="18"/>
      <c r="AUM224" s="19"/>
      <c r="AUN224" s="28"/>
      <c r="AUO224" s="32"/>
      <c r="AUP224" s="20"/>
      <c r="AUQ224" s="18"/>
      <c r="AUR224" s="19"/>
      <c r="AUS224" s="28"/>
      <c r="AUT224" s="32"/>
      <c r="AUU224" s="20"/>
      <c r="AUV224" s="18"/>
      <c r="AUW224" s="19"/>
      <c r="AUX224" s="28"/>
      <c r="AUY224" s="32"/>
      <c r="AUZ224" s="20"/>
      <c r="AVA224" s="18"/>
      <c r="AVB224" s="19"/>
      <c r="AVC224" s="28"/>
      <c r="AVD224" s="32"/>
      <c r="AVE224" s="20"/>
      <c r="AVF224" s="18"/>
      <c r="AVG224" s="19"/>
      <c r="AVH224" s="28"/>
      <c r="AVI224" s="32"/>
      <c r="AVJ224" s="20"/>
      <c r="AVK224" s="18"/>
      <c r="AVL224" s="19"/>
      <c r="AVM224" s="28"/>
      <c r="AVN224" s="32"/>
      <c r="AVO224" s="20"/>
      <c r="AVP224" s="18"/>
      <c r="AVQ224" s="19"/>
      <c r="AVR224" s="28"/>
      <c r="AVS224" s="32"/>
      <c r="AVT224" s="20"/>
      <c r="AVU224" s="18"/>
      <c r="AVV224" s="19"/>
      <c r="AVW224" s="28"/>
      <c r="AVX224" s="32"/>
      <c r="AVY224" s="20"/>
      <c r="AVZ224" s="18"/>
      <c r="AWA224" s="19"/>
      <c r="AWB224" s="28"/>
      <c r="AWC224" s="32"/>
      <c r="AWD224" s="20"/>
      <c r="AWE224" s="18"/>
      <c r="AWF224" s="19"/>
      <c r="AWG224" s="28"/>
      <c r="AWH224" s="32"/>
      <c r="AWI224" s="20"/>
      <c r="AWJ224" s="18"/>
      <c r="AWK224" s="19"/>
      <c r="AWL224" s="28"/>
      <c r="AWM224" s="32"/>
      <c r="AWN224" s="20"/>
      <c r="AWO224" s="18"/>
      <c r="AWP224" s="19"/>
      <c r="AWQ224" s="28"/>
      <c r="AWR224" s="32"/>
      <c r="AWS224" s="20"/>
      <c r="AWT224" s="18"/>
      <c r="AWU224" s="19"/>
      <c r="AWV224" s="28"/>
      <c r="AWW224" s="32"/>
      <c r="AWX224" s="20"/>
      <c r="AWY224" s="18"/>
      <c r="AWZ224" s="19"/>
      <c r="AXA224" s="28"/>
      <c r="AXB224" s="32"/>
      <c r="AXC224" s="20"/>
      <c r="AXD224" s="18"/>
      <c r="AXE224" s="19"/>
      <c r="AXF224" s="28"/>
      <c r="AXG224" s="32"/>
      <c r="AXH224" s="20"/>
      <c r="AXI224" s="18"/>
      <c r="AXJ224" s="19"/>
      <c r="AXK224" s="28"/>
      <c r="AXL224" s="32"/>
      <c r="AXM224" s="20"/>
      <c r="AXN224" s="18"/>
      <c r="AXO224" s="19"/>
      <c r="AXP224" s="28"/>
      <c r="AXQ224" s="32"/>
      <c r="AXR224" s="20"/>
      <c r="AXS224" s="18"/>
      <c r="AXT224" s="19"/>
      <c r="AXU224" s="28"/>
      <c r="AXV224" s="32"/>
      <c r="AXW224" s="20"/>
      <c r="AXX224" s="18"/>
      <c r="AXY224" s="19"/>
      <c r="AXZ224" s="28"/>
      <c r="AYA224" s="32"/>
      <c r="AYB224" s="20"/>
      <c r="AYC224" s="18"/>
      <c r="AYD224" s="19"/>
      <c r="AYE224" s="28"/>
      <c r="AYF224" s="32"/>
      <c r="AYG224" s="20"/>
      <c r="AYH224" s="18"/>
      <c r="AYI224" s="19"/>
      <c r="AYJ224" s="28"/>
      <c r="AYK224" s="32"/>
      <c r="AYL224" s="20"/>
      <c r="AYM224" s="18"/>
      <c r="AYN224" s="19"/>
      <c r="AYO224" s="28"/>
      <c r="AYP224" s="32"/>
      <c r="AYQ224" s="20"/>
      <c r="AYR224" s="18"/>
      <c r="AYS224" s="19"/>
      <c r="AYT224" s="28"/>
      <c r="AYU224" s="32"/>
      <c r="AYV224" s="20"/>
      <c r="AYW224" s="18"/>
      <c r="AYX224" s="19"/>
      <c r="AYY224" s="28"/>
      <c r="AYZ224" s="32"/>
      <c r="AZA224" s="20"/>
      <c r="AZB224" s="18"/>
      <c r="AZC224" s="19"/>
      <c r="AZD224" s="28"/>
      <c r="AZE224" s="32"/>
      <c r="AZF224" s="20"/>
      <c r="AZG224" s="18"/>
      <c r="AZH224" s="19"/>
      <c r="AZI224" s="28"/>
      <c r="AZJ224" s="32"/>
      <c r="AZK224" s="20"/>
      <c r="AZL224" s="18"/>
      <c r="AZM224" s="19"/>
      <c r="AZN224" s="28"/>
      <c r="AZO224" s="32"/>
      <c r="AZP224" s="20"/>
      <c r="AZQ224" s="18"/>
      <c r="AZR224" s="19"/>
      <c r="AZS224" s="28"/>
      <c r="AZT224" s="32"/>
      <c r="AZU224" s="20"/>
      <c r="AZV224" s="18"/>
      <c r="AZW224" s="19"/>
      <c r="AZX224" s="28"/>
      <c r="AZY224" s="32"/>
      <c r="AZZ224" s="20"/>
      <c r="BAA224" s="18"/>
      <c r="BAB224" s="19"/>
      <c r="BAC224" s="28"/>
      <c r="BAD224" s="32"/>
      <c r="BAE224" s="20"/>
      <c r="BAF224" s="18"/>
      <c r="BAG224" s="19"/>
      <c r="BAH224" s="28"/>
      <c r="BAI224" s="32"/>
      <c r="BAJ224" s="20"/>
      <c r="BAK224" s="18"/>
      <c r="BAL224" s="19"/>
      <c r="BAM224" s="28"/>
      <c r="BAN224" s="32"/>
      <c r="BAO224" s="20"/>
      <c r="BAP224" s="18"/>
      <c r="BAQ224" s="19"/>
      <c r="BAR224" s="28"/>
      <c r="BAS224" s="32"/>
      <c r="BAT224" s="20"/>
      <c r="BAU224" s="18"/>
      <c r="BAV224" s="19"/>
      <c r="BAW224" s="28"/>
      <c r="BAX224" s="32"/>
      <c r="BAY224" s="20"/>
      <c r="BAZ224" s="18"/>
      <c r="BBA224" s="19"/>
      <c r="BBB224" s="28"/>
      <c r="BBC224" s="32"/>
      <c r="BBD224" s="20"/>
      <c r="BBE224" s="18"/>
      <c r="BBF224" s="19"/>
      <c r="BBG224" s="28"/>
      <c r="BBH224" s="32"/>
      <c r="BBI224" s="20"/>
      <c r="BBJ224" s="18"/>
      <c r="BBK224" s="19"/>
      <c r="BBL224" s="28"/>
      <c r="BBM224" s="32"/>
      <c r="BBN224" s="20"/>
      <c r="BBO224" s="18"/>
      <c r="BBP224" s="19"/>
      <c r="BBQ224" s="28"/>
      <c r="BBR224" s="32"/>
      <c r="BBS224" s="20"/>
      <c r="BBT224" s="18"/>
      <c r="BBU224" s="19"/>
      <c r="BBV224" s="28"/>
      <c r="BBW224" s="32"/>
      <c r="BBX224" s="20"/>
      <c r="BBY224" s="18"/>
      <c r="BBZ224" s="19"/>
      <c r="BCA224" s="28"/>
      <c r="BCB224" s="32"/>
      <c r="BCC224" s="20"/>
      <c r="BCD224" s="18"/>
      <c r="BCE224" s="19"/>
      <c r="BCF224" s="28"/>
      <c r="BCG224" s="32"/>
      <c r="BCH224" s="20"/>
      <c r="BCI224" s="18"/>
      <c r="BCJ224" s="19"/>
      <c r="BCK224" s="28"/>
      <c r="BCL224" s="32"/>
      <c r="BCM224" s="20"/>
      <c r="BCN224" s="18"/>
      <c r="BCO224" s="19"/>
      <c r="BCP224" s="28"/>
      <c r="BCQ224" s="32"/>
      <c r="BCR224" s="20"/>
      <c r="BCS224" s="18"/>
      <c r="BCT224" s="19"/>
      <c r="BCU224" s="28"/>
      <c r="BCV224" s="32"/>
      <c r="BCW224" s="20"/>
      <c r="BCX224" s="18"/>
      <c r="BCY224" s="19"/>
      <c r="BCZ224" s="28"/>
      <c r="BDA224" s="32"/>
      <c r="BDB224" s="20"/>
      <c r="BDC224" s="18"/>
      <c r="BDD224" s="19"/>
      <c r="BDE224" s="28"/>
      <c r="BDF224" s="32"/>
      <c r="BDG224" s="20"/>
      <c r="BDH224" s="18"/>
      <c r="BDI224" s="19"/>
      <c r="BDJ224" s="28"/>
      <c r="BDK224" s="32"/>
      <c r="BDL224" s="20"/>
      <c r="BDM224" s="18"/>
      <c r="BDN224" s="19"/>
      <c r="BDO224" s="28"/>
      <c r="BDP224" s="32"/>
      <c r="BDQ224" s="20"/>
      <c r="BDR224" s="18"/>
      <c r="BDS224" s="19"/>
      <c r="BDT224" s="28"/>
      <c r="BDU224" s="32"/>
      <c r="BDV224" s="20"/>
      <c r="BDW224" s="18"/>
      <c r="BDX224" s="19"/>
      <c r="BDY224" s="28"/>
      <c r="BDZ224" s="32"/>
      <c r="BEA224" s="20"/>
      <c r="BEB224" s="18"/>
      <c r="BEC224" s="19"/>
      <c r="BED224" s="28"/>
      <c r="BEE224" s="32"/>
      <c r="BEF224" s="20"/>
      <c r="BEG224" s="18"/>
      <c r="BEH224" s="19"/>
      <c r="BEI224" s="28"/>
      <c r="BEJ224" s="32"/>
      <c r="BEK224" s="20"/>
      <c r="BEL224" s="18"/>
      <c r="BEM224" s="19"/>
      <c r="BEN224" s="28"/>
      <c r="BEO224" s="32"/>
      <c r="BEP224" s="20"/>
      <c r="BEQ224" s="18"/>
      <c r="BER224" s="19"/>
      <c r="BES224" s="28"/>
      <c r="BET224" s="32"/>
      <c r="BEU224" s="20"/>
      <c r="BEV224" s="18"/>
      <c r="BEW224" s="19"/>
      <c r="BEX224" s="28"/>
      <c r="BEY224" s="32"/>
      <c r="BEZ224" s="20"/>
      <c r="BFA224" s="18"/>
      <c r="BFB224" s="19"/>
      <c r="BFC224" s="28"/>
      <c r="BFD224" s="32"/>
      <c r="BFE224" s="20"/>
      <c r="BFF224" s="18"/>
      <c r="BFG224" s="19"/>
      <c r="BFH224" s="28"/>
      <c r="BFI224" s="32"/>
      <c r="BFJ224" s="20"/>
      <c r="BFK224" s="18"/>
      <c r="BFL224" s="19"/>
      <c r="BFM224" s="28"/>
      <c r="BFN224" s="32"/>
      <c r="BFO224" s="20"/>
      <c r="BFP224" s="18"/>
      <c r="BFQ224" s="19"/>
      <c r="BFR224" s="28"/>
      <c r="BFS224" s="32"/>
      <c r="BFT224" s="20"/>
      <c r="BFU224" s="18"/>
      <c r="BFV224" s="19"/>
      <c r="BFW224" s="28"/>
      <c r="BFX224" s="32"/>
      <c r="BFY224" s="20"/>
      <c r="BFZ224" s="18"/>
      <c r="BGA224" s="19"/>
      <c r="BGB224" s="28"/>
      <c r="BGC224" s="32"/>
      <c r="BGD224" s="20"/>
      <c r="BGE224" s="18"/>
      <c r="BGF224" s="19"/>
      <c r="BGG224" s="28"/>
      <c r="BGH224" s="32"/>
      <c r="BGI224" s="20"/>
      <c r="BGJ224" s="18"/>
      <c r="BGK224" s="19"/>
      <c r="BGL224" s="28"/>
      <c r="BGM224" s="32"/>
      <c r="BGN224" s="20"/>
      <c r="BGO224" s="18"/>
      <c r="BGP224" s="19"/>
      <c r="BGQ224" s="28"/>
      <c r="BGR224" s="32"/>
      <c r="BGS224" s="20"/>
      <c r="BGT224" s="18"/>
      <c r="BGU224" s="19"/>
      <c r="BGV224" s="28"/>
      <c r="BGW224" s="32"/>
      <c r="BGX224" s="20"/>
      <c r="BGY224" s="18"/>
      <c r="BGZ224" s="19"/>
      <c r="BHA224" s="28"/>
      <c r="BHB224" s="32"/>
      <c r="BHC224" s="20"/>
      <c r="BHD224" s="18"/>
      <c r="BHE224" s="19"/>
      <c r="BHF224" s="28"/>
      <c r="BHG224" s="32"/>
      <c r="BHH224" s="20"/>
      <c r="BHI224" s="18"/>
      <c r="BHJ224" s="19"/>
      <c r="BHK224" s="28"/>
      <c r="BHL224" s="32"/>
      <c r="BHM224" s="20"/>
      <c r="BHN224" s="18"/>
      <c r="BHO224" s="19"/>
      <c r="BHP224" s="28"/>
      <c r="BHQ224" s="32"/>
      <c r="BHR224" s="20"/>
      <c r="BHS224" s="18"/>
      <c r="BHT224" s="19"/>
      <c r="BHU224" s="28"/>
      <c r="BHV224" s="32"/>
      <c r="BHW224" s="20"/>
      <c r="BHX224" s="18"/>
      <c r="BHY224" s="19"/>
      <c r="BHZ224" s="28"/>
      <c r="BIA224" s="32"/>
      <c r="BIB224" s="20"/>
      <c r="BIC224" s="18"/>
      <c r="BID224" s="19"/>
      <c r="BIE224" s="28"/>
      <c r="BIF224" s="32"/>
      <c r="BIG224" s="20"/>
      <c r="BIH224" s="18"/>
      <c r="BII224" s="19"/>
      <c r="BIJ224" s="28"/>
      <c r="BIK224" s="32"/>
      <c r="BIL224" s="20"/>
      <c r="BIM224" s="18"/>
      <c r="BIN224" s="19"/>
      <c r="BIO224" s="28"/>
      <c r="BIP224" s="32"/>
      <c r="BIQ224" s="20"/>
      <c r="BIR224" s="18"/>
      <c r="BIS224" s="19"/>
      <c r="BIT224" s="28"/>
      <c r="BIU224" s="32"/>
      <c r="BIV224" s="20"/>
      <c r="BIW224" s="18"/>
      <c r="BIX224" s="19"/>
      <c r="BIY224" s="28"/>
      <c r="BIZ224" s="32"/>
      <c r="BJA224" s="20"/>
      <c r="BJB224" s="18"/>
      <c r="BJC224" s="19"/>
      <c r="BJD224" s="28"/>
      <c r="BJE224" s="32"/>
      <c r="BJF224" s="20"/>
      <c r="BJG224" s="18"/>
      <c r="BJH224" s="19"/>
      <c r="BJI224" s="28"/>
      <c r="BJJ224" s="32"/>
      <c r="BJK224" s="20"/>
      <c r="BJL224" s="18"/>
      <c r="BJM224" s="19"/>
      <c r="BJN224" s="28"/>
      <c r="BJO224" s="32"/>
      <c r="BJP224" s="20"/>
      <c r="BJQ224" s="18"/>
      <c r="BJR224" s="19"/>
      <c r="BJS224" s="28"/>
      <c r="BJT224" s="32"/>
      <c r="BJU224" s="20"/>
      <c r="BJV224" s="18"/>
      <c r="BJW224" s="19"/>
      <c r="BJX224" s="28"/>
      <c r="BJY224" s="32"/>
      <c r="BJZ224" s="20"/>
      <c r="BKA224" s="18"/>
      <c r="BKB224" s="19"/>
      <c r="BKC224" s="28"/>
      <c r="BKD224" s="32"/>
      <c r="BKE224" s="20"/>
      <c r="BKF224" s="18"/>
      <c r="BKG224" s="19"/>
      <c r="BKH224" s="28"/>
      <c r="BKI224" s="32"/>
      <c r="BKJ224" s="20"/>
      <c r="BKK224" s="18"/>
      <c r="BKL224" s="19"/>
      <c r="BKM224" s="28"/>
      <c r="BKN224" s="32"/>
      <c r="BKO224" s="20"/>
      <c r="BKP224" s="18"/>
      <c r="BKQ224" s="19"/>
      <c r="BKR224" s="28"/>
      <c r="BKS224" s="32"/>
      <c r="BKT224" s="20"/>
      <c r="BKU224" s="18"/>
      <c r="BKV224" s="19"/>
      <c r="BKW224" s="28"/>
      <c r="BKX224" s="32"/>
      <c r="BKY224" s="20"/>
      <c r="BKZ224" s="18"/>
      <c r="BLA224" s="19"/>
      <c r="BLB224" s="28"/>
      <c r="BLC224" s="32"/>
      <c r="BLD224" s="20"/>
      <c r="BLE224" s="18"/>
      <c r="BLF224" s="19"/>
      <c r="BLG224" s="28"/>
      <c r="BLH224" s="32"/>
      <c r="BLI224" s="20"/>
      <c r="BLJ224" s="18"/>
      <c r="BLK224" s="19"/>
      <c r="BLL224" s="28"/>
      <c r="BLM224" s="32"/>
      <c r="BLN224" s="20"/>
      <c r="BLO224" s="18"/>
      <c r="BLP224" s="19"/>
      <c r="BLQ224" s="28"/>
      <c r="BLR224" s="32"/>
      <c r="BLS224" s="20"/>
      <c r="BLT224" s="18"/>
      <c r="BLU224" s="19"/>
      <c r="BLV224" s="28"/>
      <c r="BLW224" s="32"/>
      <c r="BLX224" s="20"/>
      <c r="BLY224" s="18"/>
      <c r="BLZ224" s="19"/>
      <c r="BMA224" s="28"/>
      <c r="BMB224" s="32"/>
      <c r="BMC224" s="20"/>
      <c r="BMD224" s="18"/>
      <c r="BME224" s="19"/>
      <c r="BMF224" s="28"/>
      <c r="BMG224" s="32"/>
      <c r="BMH224" s="20"/>
      <c r="BMI224" s="18"/>
      <c r="BMJ224" s="19"/>
      <c r="BMK224" s="28"/>
      <c r="BML224" s="32"/>
      <c r="BMM224" s="20"/>
      <c r="BMN224" s="18"/>
      <c r="BMO224" s="19"/>
      <c r="BMP224" s="28"/>
      <c r="BMQ224" s="32"/>
      <c r="BMR224" s="20"/>
      <c r="BMS224" s="18"/>
      <c r="BMT224" s="19"/>
      <c r="BMU224" s="28"/>
      <c r="BMV224" s="32"/>
      <c r="BMW224" s="20"/>
      <c r="BMX224" s="18"/>
      <c r="BMY224" s="19"/>
      <c r="BMZ224" s="28"/>
      <c r="BNA224" s="32"/>
      <c r="BNB224" s="20"/>
      <c r="BNC224" s="18"/>
      <c r="BND224" s="19"/>
      <c r="BNE224" s="28"/>
      <c r="BNF224" s="32"/>
      <c r="BNG224" s="20"/>
      <c r="BNH224" s="18"/>
      <c r="BNI224" s="19"/>
      <c r="BNJ224" s="28"/>
      <c r="BNK224" s="32"/>
      <c r="BNL224" s="20"/>
      <c r="BNM224" s="18"/>
      <c r="BNN224" s="19"/>
      <c r="BNO224" s="28"/>
      <c r="BNP224" s="32"/>
      <c r="BNQ224" s="20"/>
      <c r="BNR224" s="18"/>
      <c r="BNS224" s="19"/>
      <c r="BNT224" s="28"/>
      <c r="BNU224" s="32"/>
      <c r="BNV224" s="20"/>
      <c r="BNW224" s="18"/>
      <c r="BNX224" s="19"/>
      <c r="BNY224" s="28"/>
      <c r="BNZ224" s="32"/>
      <c r="BOA224" s="20"/>
      <c r="BOB224" s="18"/>
      <c r="BOC224" s="19"/>
      <c r="BOD224" s="28"/>
      <c r="BOE224" s="32"/>
      <c r="BOF224" s="20"/>
      <c r="BOG224" s="18"/>
      <c r="BOH224" s="19"/>
      <c r="BOI224" s="28"/>
      <c r="BOJ224" s="32"/>
      <c r="BOK224" s="20"/>
      <c r="BOL224" s="18"/>
      <c r="BOM224" s="19"/>
      <c r="BON224" s="28"/>
      <c r="BOO224" s="32"/>
      <c r="BOP224" s="20"/>
      <c r="BOQ224" s="18"/>
      <c r="BOR224" s="19"/>
      <c r="BOS224" s="28"/>
      <c r="BOT224" s="32"/>
      <c r="BOU224" s="20"/>
      <c r="BOV224" s="18"/>
      <c r="BOW224" s="19"/>
      <c r="BOX224" s="28"/>
      <c r="BOY224" s="32"/>
      <c r="BOZ224" s="20"/>
      <c r="BPA224" s="18"/>
      <c r="BPB224" s="19"/>
      <c r="BPC224" s="28"/>
      <c r="BPD224" s="32"/>
      <c r="BPE224" s="20"/>
      <c r="BPF224" s="18"/>
      <c r="BPG224" s="19"/>
      <c r="BPH224" s="28"/>
      <c r="BPI224" s="32"/>
      <c r="BPJ224" s="20"/>
      <c r="BPK224" s="18"/>
      <c r="BPL224" s="19"/>
      <c r="BPM224" s="28"/>
      <c r="BPN224" s="32"/>
      <c r="BPO224" s="20"/>
      <c r="BPP224" s="18"/>
      <c r="BPQ224" s="19"/>
      <c r="BPR224" s="28"/>
      <c r="BPS224" s="32"/>
      <c r="BPT224" s="20"/>
      <c r="BPU224" s="18"/>
      <c r="BPV224" s="19"/>
      <c r="BPW224" s="28"/>
      <c r="BPX224" s="32"/>
      <c r="BPY224" s="20"/>
      <c r="BPZ224" s="18"/>
      <c r="BQA224" s="19"/>
      <c r="BQB224" s="28"/>
      <c r="BQC224" s="32"/>
      <c r="BQD224" s="20"/>
      <c r="BQE224" s="18"/>
      <c r="BQF224" s="19"/>
      <c r="BQG224" s="28"/>
      <c r="BQH224" s="32"/>
      <c r="BQI224" s="20"/>
      <c r="BQJ224" s="18"/>
      <c r="BQK224" s="19"/>
      <c r="BQL224" s="28"/>
      <c r="BQM224" s="32"/>
      <c r="BQN224" s="20"/>
      <c r="BQO224" s="18"/>
      <c r="BQP224" s="19"/>
      <c r="BQQ224" s="28"/>
      <c r="BQR224" s="32"/>
      <c r="BQS224" s="20"/>
      <c r="BQT224" s="18"/>
      <c r="BQU224" s="19"/>
      <c r="BQV224" s="28"/>
      <c r="BQW224" s="32"/>
      <c r="BQX224" s="20"/>
      <c r="BQY224" s="18"/>
      <c r="BQZ224" s="19"/>
      <c r="BRA224" s="28"/>
      <c r="BRB224" s="32"/>
      <c r="BRC224" s="20"/>
      <c r="BRD224" s="18"/>
      <c r="BRE224" s="19"/>
      <c r="BRF224" s="28"/>
      <c r="BRG224" s="32"/>
      <c r="BRH224" s="20"/>
      <c r="BRI224" s="18"/>
      <c r="BRJ224" s="19"/>
      <c r="BRK224" s="28"/>
      <c r="BRL224" s="32"/>
      <c r="BRM224" s="20"/>
      <c r="BRN224" s="18"/>
      <c r="BRO224" s="19"/>
      <c r="BRP224" s="28"/>
      <c r="BRQ224" s="32"/>
      <c r="BRR224" s="20"/>
      <c r="BRS224" s="18"/>
      <c r="BRT224" s="19"/>
      <c r="BRU224" s="28"/>
      <c r="BRV224" s="32"/>
      <c r="BRW224" s="20"/>
      <c r="BRX224" s="18"/>
      <c r="BRY224" s="19"/>
      <c r="BRZ224" s="28"/>
      <c r="BSA224" s="32"/>
      <c r="BSB224" s="20"/>
      <c r="BSC224" s="18"/>
      <c r="BSD224" s="19"/>
      <c r="BSE224" s="28"/>
      <c r="BSF224" s="32"/>
      <c r="BSG224" s="20"/>
      <c r="BSH224" s="18"/>
      <c r="BSI224" s="19"/>
      <c r="BSJ224" s="28"/>
      <c r="BSK224" s="32"/>
      <c r="BSL224" s="20"/>
      <c r="BSM224" s="18"/>
      <c r="BSN224" s="19"/>
      <c r="BSO224" s="28"/>
      <c r="BSP224" s="32"/>
      <c r="BSQ224" s="20"/>
      <c r="BSR224" s="18"/>
      <c r="BSS224" s="19"/>
      <c r="BST224" s="28"/>
      <c r="BSU224" s="32"/>
      <c r="BSV224" s="20"/>
      <c r="BSW224" s="18"/>
      <c r="BSX224" s="19"/>
      <c r="BSY224" s="28"/>
      <c r="BSZ224" s="32"/>
      <c r="BTA224" s="20"/>
      <c r="BTB224" s="18"/>
      <c r="BTC224" s="19"/>
      <c r="BTD224" s="28"/>
      <c r="BTE224" s="32"/>
      <c r="BTF224" s="20"/>
      <c r="BTG224" s="18"/>
      <c r="BTH224" s="19"/>
      <c r="BTI224" s="28"/>
      <c r="BTJ224" s="32"/>
      <c r="BTK224" s="20"/>
      <c r="BTL224" s="18"/>
      <c r="BTM224" s="19"/>
      <c r="BTN224" s="28"/>
      <c r="BTO224" s="32"/>
      <c r="BTP224" s="20"/>
      <c r="BTQ224" s="18"/>
      <c r="BTR224" s="19"/>
      <c r="BTS224" s="28"/>
      <c r="BTT224" s="32"/>
      <c r="BTU224" s="20"/>
      <c r="BTV224" s="18"/>
      <c r="BTW224" s="19"/>
      <c r="BTX224" s="28"/>
      <c r="BTY224" s="32"/>
      <c r="BTZ224" s="20"/>
      <c r="BUA224" s="18"/>
      <c r="BUB224" s="19"/>
      <c r="BUC224" s="28"/>
      <c r="BUD224" s="32"/>
      <c r="BUE224" s="20"/>
      <c r="BUF224" s="18"/>
      <c r="BUG224" s="19"/>
      <c r="BUH224" s="28"/>
      <c r="BUI224" s="32"/>
      <c r="BUJ224" s="20"/>
      <c r="BUK224" s="18"/>
      <c r="BUL224" s="19"/>
      <c r="BUM224" s="28"/>
      <c r="BUN224" s="32"/>
      <c r="BUO224" s="20"/>
      <c r="BUP224" s="18"/>
      <c r="BUQ224" s="19"/>
      <c r="BUR224" s="28"/>
      <c r="BUS224" s="32"/>
      <c r="BUT224" s="20"/>
      <c r="BUU224" s="18"/>
      <c r="BUV224" s="19"/>
      <c r="BUW224" s="28"/>
      <c r="BUX224" s="32"/>
      <c r="BUY224" s="20"/>
      <c r="BUZ224" s="18"/>
      <c r="BVA224" s="19"/>
      <c r="BVB224" s="28"/>
      <c r="BVC224" s="32"/>
      <c r="BVD224" s="20"/>
      <c r="BVE224" s="18"/>
      <c r="BVF224" s="19"/>
      <c r="BVG224" s="28"/>
      <c r="BVH224" s="32"/>
      <c r="BVI224" s="20"/>
      <c r="BVJ224" s="18"/>
      <c r="BVK224" s="19"/>
      <c r="BVL224" s="28"/>
      <c r="BVM224" s="32"/>
      <c r="BVN224" s="20"/>
      <c r="BVO224" s="18"/>
      <c r="BVP224" s="19"/>
      <c r="BVQ224" s="28"/>
      <c r="BVR224" s="32"/>
      <c r="BVS224" s="20"/>
      <c r="BVT224" s="18"/>
      <c r="BVU224" s="19"/>
      <c r="BVV224" s="28"/>
      <c r="BVW224" s="32"/>
      <c r="BVX224" s="20"/>
      <c r="BVY224" s="18"/>
      <c r="BVZ224" s="19"/>
      <c r="BWA224" s="28"/>
      <c r="BWB224" s="32"/>
      <c r="BWC224" s="20"/>
      <c r="BWD224" s="18"/>
      <c r="BWE224" s="19"/>
      <c r="BWF224" s="28"/>
      <c r="BWG224" s="32"/>
      <c r="BWH224" s="20"/>
      <c r="BWI224" s="18"/>
      <c r="BWJ224" s="19"/>
      <c r="BWK224" s="28"/>
      <c r="BWL224" s="32"/>
      <c r="BWM224" s="20"/>
      <c r="BWN224" s="18"/>
      <c r="BWO224" s="19"/>
      <c r="BWP224" s="28"/>
      <c r="BWQ224" s="32"/>
      <c r="BWR224" s="20"/>
      <c r="BWS224" s="18"/>
      <c r="BWT224" s="19"/>
      <c r="BWU224" s="28"/>
      <c r="BWV224" s="32"/>
      <c r="BWW224" s="20"/>
      <c r="BWX224" s="18"/>
      <c r="BWY224" s="19"/>
      <c r="BWZ224" s="28"/>
      <c r="BXA224" s="32"/>
      <c r="BXB224" s="20"/>
      <c r="BXC224" s="18"/>
      <c r="BXD224" s="19"/>
      <c r="BXE224" s="28"/>
      <c r="BXF224" s="32"/>
      <c r="BXG224" s="20"/>
      <c r="BXH224" s="18"/>
      <c r="BXI224" s="19"/>
      <c r="BXJ224" s="28"/>
      <c r="BXK224" s="32"/>
      <c r="BXL224" s="20"/>
      <c r="BXM224" s="18"/>
      <c r="BXN224" s="19"/>
      <c r="BXO224" s="28"/>
      <c r="BXP224" s="32"/>
      <c r="BXQ224" s="20"/>
      <c r="BXR224" s="18"/>
      <c r="BXS224" s="19"/>
      <c r="BXT224" s="28"/>
      <c r="BXU224" s="32"/>
      <c r="BXV224" s="20"/>
      <c r="BXW224" s="18"/>
      <c r="BXX224" s="19"/>
      <c r="BXY224" s="28"/>
      <c r="BXZ224" s="32"/>
      <c r="BYA224" s="20"/>
      <c r="BYB224" s="18"/>
      <c r="BYC224" s="19"/>
      <c r="BYD224" s="28"/>
      <c r="BYE224" s="32"/>
      <c r="BYF224" s="20"/>
      <c r="BYG224" s="18"/>
      <c r="BYH224" s="19"/>
      <c r="BYI224" s="28"/>
      <c r="BYJ224" s="32"/>
      <c r="BYK224" s="20"/>
      <c r="BYL224" s="18"/>
      <c r="BYM224" s="19"/>
      <c r="BYN224" s="28"/>
      <c r="BYO224" s="32"/>
      <c r="BYP224" s="20"/>
      <c r="BYQ224" s="18"/>
      <c r="BYR224" s="19"/>
      <c r="BYS224" s="28"/>
      <c r="BYT224" s="32"/>
      <c r="BYU224" s="20"/>
      <c r="BYV224" s="18"/>
      <c r="BYW224" s="19"/>
      <c r="BYX224" s="28"/>
      <c r="BYY224" s="32"/>
      <c r="BYZ224" s="20"/>
      <c r="BZA224" s="18"/>
      <c r="BZB224" s="19"/>
      <c r="BZC224" s="28"/>
      <c r="BZD224" s="32"/>
      <c r="BZE224" s="20"/>
      <c r="BZF224" s="18"/>
      <c r="BZG224" s="19"/>
      <c r="BZH224" s="28"/>
      <c r="BZI224" s="32"/>
      <c r="BZJ224" s="20"/>
      <c r="BZK224" s="18"/>
      <c r="BZL224" s="19"/>
      <c r="BZM224" s="28"/>
      <c r="BZN224" s="32"/>
      <c r="BZO224" s="20"/>
      <c r="BZP224" s="18"/>
      <c r="BZQ224" s="19"/>
      <c r="BZR224" s="28"/>
      <c r="BZS224" s="32"/>
      <c r="BZT224" s="20"/>
      <c r="BZU224" s="18"/>
      <c r="BZV224" s="19"/>
      <c r="BZW224" s="28"/>
      <c r="BZX224" s="32"/>
      <c r="BZY224" s="20"/>
      <c r="BZZ224" s="18"/>
      <c r="CAA224" s="19"/>
      <c r="CAB224" s="28"/>
      <c r="CAC224" s="32"/>
      <c r="CAD224" s="20"/>
      <c r="CAE224" s="18"/>
      <c r="CAF224" s="19"/>
      <c r="CAG224" s="28"/>
      <c r="CAH224" s="32"/>
      <c r="CAI224" s="20"/>
      <c r="CAJ224" s="18"/>
      <c r="CAK224" s="19"/>
      <c r="CAL224" s="28"/>
      <c r="CAM224" s="32"/>
      <c r="CAN224" s="20"/>
      <c r="CAO224" s="18"/>
      <c r="CAP224" s="19"/>
      <c r="CAQ224" s="28"/>
      <c r="CAR224" s="32"/>
      <c r="CAS224" s="20"/>
      <c r="CAT224" s="18"/>
      <c r="CAU224" s="19"/>
      <c r="CAV224" s="28"/>
      <c r="CAW224" s="32"/>
      <c r="CAX224" s="20"/>
      <c r="CAY224" s="18"/>
      <c r="CAZ224" s="19"/>
      <c r="CBA224" s="28"/>
      <c r="CBB224" s="32"/>
      <c r="CBC224" s="20"/>
      <c r="CBD224" s="18"/>
      <c r="CBE224" s="19"/>
      <c r="CBF224" s="28"/>
      <c r="CBG224" s="32"/>
      <c r="CBH224" s="20"/>
      <c r="CBI224" s="18"/>
      <c r="CBJ224" s="19"/>
      <c r="CBK224" s="28"/>
      <c r="CBL224" s="32"/>
      <c r="CBM224" s="20"/>
      <c r="CBN224" s="18"/>
      <c r="CBO224" s="19"/>
      <c r="CBP224" s="28"/>
      <c r="CBQ224" s="32"/>
      <c r="CBR224" s="20"/>
      <c r="CBS224" s="18"/>
      <c r="CBT224" s="19"/>
      <c r="CBU224" s="28"/>
      <c r="CBV224" s="32"/>
      <c r="CBW224" s="20"/>
      <c r="CBX224" s="18"/>
      <c r="CBY224" s="19"/>
      <c r="CBZ224" s="28"/>
      <c r="CCA224" s="32"/>
      <c r="CCB224" s="20"/>
      <c r="CCC224" s="18"/>
      <c r="CCD224" s="19"/>
      <c r="CCE224" s="28"/>
      <c r="CCF224" s="32"/>
      <c r="CCG224" s="20"/>
      <c r="CCH224" s="18"/>
      <c r="CCI224" s="19"/>
      <c r="CCJ224" s="28"/>
      <c r="CCK224" s="32"/>
      <c r="CCL224" s="20"/>
      <c r="CCM224" s="18"/>
      <c r="CCN224" s="19"/>
      <c r="CCO224" s="28"/>
      <c r="CCP224" s="32"/>
      <c r="CCQ224" s="20"/>
      <c r="CCR224" s="18"/>
      <c r="CCS224" s="19"/>
      <c r="CCT224" s="28"/>
      <c r="CCU224" s="32"/>
      <c r="CCV224" s="20"/>
      <c r="CCW224" s="18"/>
      <c r="CCX224" s="19"/>
      <c r="CCY224" s="28"/>
      <c r="CCZ224" s="32"/>
      <c r="CDA224" s="20"/>
      <c r="CDB224" s="18"/>
      <c r="CDC224" s="19"/>
      <c r="CDD224" s="28"/>
      <c r="CDE224" s="32"/>
      <c r="CDF224" s="20"/>
      <c r="CDG224" s="18"/>
      <c r="CDH224" s="19"/>
      <c r="CDI224" s="28"/>
      <c r="CDJ224" s="32"/>
      <c r="CDK224" s="20"/>
      <c r="CDL224" s="18"/>
      <c r="CDM224" s="19"/>
      <c r="CDN224" s="28"/>
      <c r="CDO224" s="32"/>
      <c r="CDP224" s="20"/>
      <c r="CDQ224" s="18"/>
      <c r="CDR224" s="19"/>
      <c r="CDS224" s="28"/>
      <c r="CDT224" s="32"/>
      <c r="CDU224" s="20"/>
      <c r="CDV224" s="18"/>
      <c r="CDW224" s="19"/>
      <c r="CDX224" s="28"/>
      <c r="CDY224" s="32"/>
      <c r="CDZ224" s="20"/>
      <c r="CEA224" s="18"/>
      <c r="CEB224" s="19"/>
      <c r="CEC224" s="28"/>
      <c r="CED224" s="32"/>
      <c r="CEE224" s="20"/>
      <c r="CEF224" s="18"/>
      <c r="CEG224" s="19"/>
      <c r="CEH224" s="28"/>
      <c r="CEI224" s="32"/>
      <c r="CEJ224" s="20"/>
      <c r="CEK224" s="18"/>
      <c r="CEL224" s="19"/>
      <c r="CEM224" s="28"/>
      <c r="CEN224" s="32"/>
      <c r="CEO224" s="20"/>
      <c r="CEP224" s="18"/>
      <c r="CEQ224" s="19"/>
      <c r="CER224" s="28"/>
      <c r="CES224" s="32"/>
      <c r="CET224" s="20"/>
      <c r="CEU224" s="18"/>
      <c r="CEV224" s="19"/>
      <c r="CEW224" s="28"/>
      <c r="CEX224" s="32"/>
      <c r="CEY224" s="20"/>
      <c r="CEZ224" s="18"/>
      <c r="CFA224" s="19"/>
      <c r="CFB224" s="28"/>
      <c r="CFC224" s="32"/>
      <c r="CFD224" s="20"/>
      <c r="CFE224" s="18"/>
      <c r="CFF224" s="19"/>
      <c r="CFG224" s="28"/>
      <c r="CFH224" s="32"/>
      <c r="CFI224" s="20"/>
      <c r="CFJ224" s="18"/>
      <c r="CFK224" s="19"/>
      <c r="CFL224" s="28"/>
      <c r="CFM224" s="32"/>
      <c r="CFN224" s="20"/>
      <c r="CFO224" s="18"/>
      <c r="CFP224" s="19"/>
      <c r="CFQ224" s="28"/>
      <c r="CFR224" s="32"/>
      <c r="CFS224" s="20"/>
      <c r="CFT224" s="18"/>
      <c r="CFU224" s="19"/>
      <c r="CFV224" s="28"/>
      <c r="CFW224" s="32"/>
      <c r="CFX224" s="20"/>
      <c r="CFY224" s="18"/>
      <c r="CFZ224" s="19"/>
      <c r="CGA224" s="28"/>
      <c r="CGB224" s="32"/>
      <c r="CGC224" s="20"/>
      <c r="CGD224" s="18"/>
      <c r="CGE224" s="19"/>
      <c r="CGF224" s="28"/>
      <c r="CGG224" s="32"/>
      <c r="CGH224" s="20"/>
      <c r="CGI224" s="18"/>
      <c r="CGJ224" s="19"/>
      <c r="CGK224" s="28"/>
      <c r="CGL224" s="32"/>
      <c r="CGM224" s="20"/>
      <c r="CGN224" s="18"/>
      <c r="CGO224" s="19"/>
      <c r="CGP224" s="28"/>
      <c r="CGQ224" s="32"/>
      <c r="CGR224" s="20"/>
      <c r="CGS224" s="18"/>
      <c r="CGT224" s="19"/>
      <c r="CGU224" s="28"/>
      <c r="CGV224" s="32"/>
      <c r="CGW224" s="20"/>
      <c r="CGX224" s="18"/>
      <c r="CGY224" s="19"/>
      <c r="CGZ224" s="28"/>
      <c r="CHA224" s="32"/>
      <c r="CHB224" s="20"/>
      <c r="CHC224" s="18"/>
      <c r="CHD224" s="19"/>
      <c r="CHE224" s="28"/>
      <c r="CHF224" s="32"/>
      <c r="CHG224" s="20"/>
      <c r="CHH224" s="18"/>
      <c r="CHI224" s="19"/>
      <c r="CHJ224" s="28"/>
      <c r="CHK224" s="32"/>
      <c r="CHL224" s="20"/>
      <c r="CHM224" s="18"/>
      <c r="CHN224" s="19"/>
      <c r="CHO224" s="28"/>
      <c r="CHP224" s="32"/>
      <c r="CHQ224" s="20"/>
      <c r="CHR224" s="18"/>
      <c r="CHS224" s="19"/>
      <c r="CHT224" s="28"/>
      <c r="CHU224" s="32"/>
      <c r="CHV224" s="20"/>
      <c r="CHW224" s="18"/>
      <c r="CHX224" s="19"/>
      <c r="CHY224" s="28"/>
      <c r="CHZ224" s="32"/>
      <c r="CIA224" s="20"/>
      <c r="CIB224" s="18"/>
      <c r="CIC224" s="19"/>
      <c r="CID224" s="28"/>
      <c r="CIE224" s="32"/>
      <c r="CIF224" s="20"/>
      <c r="CIG224" s="18"/>
      <c r="CIH224" s="19"/>
      <c r="CII224" s="28"/>
      <c r="CIJ224" s="32"/>
      <c r="CIK224" s="20"/>
      <c r="CIL224" s="18"/>
      <c r="CIM224" s="19"/>
      <c r="CIN224" s="28"/>
      <c r="CIO224" s="32"/>
      <c r="CIP224" s="20"/>
      <c r="CIQ224" s="18"/>
      <c r="CIR224" s="19"/>
      <c r="CIS224" s="28"/>
      <c r="CIT224" s="32"/>
      <c r="CIU224" s="20"/>
      <c r="CIV224" s="18"/>
      <c r="CIW224" s="19"/>
      <c r="CIX224" s="28"/>
      <c r="CIY224" s="32"/>
      <c r="CIZ224" s="20"/>
      <c r="CJA224" s="18"/>
      <c r="CJB224" s="19"/>
      <c r="CJC224" s="28"/>
      <c r="CJD224" s="32"/>
      <c r="CJE224" s="20"/>
      <c r="CJF224" s="18"/>
      <c r="CJG224" s="19"/>
      <c r="CJH224" s="28"/>
      <c r="CJI224" s="32"/>
      <c r="CJJ224" s="20"/>
      <c r="CJK224" s="18"/>
      <c r="CJL224" s="19"/>
      <c r="CJM224" s="28"/>
      <c r="CJN224" s="32"/>
      <c r="CJO224" s="20"/>
      <c r="CJP224" s="18"/>
      <c r="CJQ224" s="19"/>
      <c r="CJR224" s="28"/>
      <c r="CJS224" s="32"/>
      <c r="CJT224" s="20"/>
      <c r="CJU224" s="18"/>
      <c r="CJV224" s="19"/>
      <c r="CJW224" s="28"/>
      <c r="CJX224" s="32"/>
      <c r="CJY224" s="20"/>
      <c r="CJZ224" s="18"/>
      <c r="CKA224" s="19"/>
      <c r="CKB224" s="28"/>
      <c r="CKC224" s="32"/>
      <c r="CKD224" s="20"/>
      <c r="CKE224" s="18"/>
      <c r="CKF224" s="19"/>
      <c r="CKG224" s="28"/>
      <c r="CKH224" s="32"/>
      <c r="CKI224" s="20"/>
      <c r="CKJ224" s="18"/>
      <c r="CKK224" s="19"/>
      <c r="CKL224" s="28"/>
      <c r="CKM224" s="32"/>
      <c r="CKN224" s="20"/>
      <c r="CKO224" s="18"/>
      <c r="CKP224" s="19"/>
      <c r="CKQ224" s="28"/>
      <c r="CKR224" s="32"/>
      <c r="CKS224" s="20"/>
      <c r="CKT224" s="18"/>
      <c r="CKU224" s="19"/>
      <c r="CKV224" s="28"/>
      <c r="CKW224" s="32"/>
      <c r="CKX224" s="20"/>
      <c r="CKY224" s="18"/>
      <c r="CKZ224" s="19"/>
      <c r="CLA224" s="28"/>
      <c r="CLB224" s="32"/>
      <c r="CLC224" s="20"/>
      <c r="CLD224" s="18"/>
      <c r="CLE224" s="19"/>
      <c r="CLF224" s="28"/>
      <c r="CLG224" s="32"/>
      <c r="CLH224" s="20"/>
      <c r="CLI224" s="18"/>
      <c r="CLJ224" s="19"/>
      <c r="CLK224" s="28"/>
      <c r="CLL224" s="32"/>
      <c r="CLM224" s="20"/>
      <c r="CLN224" s="18"/>
      <c r="CLO224" s="19"/>
      <c r="CLP224" s="28"/>
      <c r="CLQ224" s="32"/>
      <c r="CLR224" s="20"/>
      <c r="CLS224" s="18"/>
      <c r="CLT224" s="19"/>
      <c r="CLU224" s="28"/>
      <c r="CLV224" s="32"/>
      <c r="CLW224" s="20"/>
      <c r="CLX224" s="18"/>
      <c r="CLY224" s="19"/>
      <c r="CLZ224" s="28"/>
      <c r="CMA224" s="32"/>
      <c r="CMB224" s="20"/>
      <c r="CMC224" s="18"/>
      <c r="CMD224" s="19"/>
      <c r="CME224" s="28"/>
      <c r="CMF224" s="32"/>
      <c r="CMG224" s="20"/>
      <c r="CMH224" s="18"/>
      <c r="CMI224" s="19"/>
      <c r="CMJ224" s="28"/>
      <c r="CMK224" s="32"/>
      <c r="CML224" s="20"/>
      <c r="CMM224" s="18"/>
      <c r="CMN224" s="19"/>
      <c r="CMO224" s="28"/>
      <c r="CMP224" s="32"/>
      <c r="CMQ224" s="20"/>
      <c r="CMR224" s="18"/>
      <c r="CMS224" s="19"/>
      <c r="CMT224" s="28"/>
      <c r="CMU224" s="32"/>
      <c r="CMV224" s="20"/>
      <c r="CMW224" s="18"/>
      <c r="CMX224" s="19"/>
      <c r="CMY224" s="28"/>
      <c r="CMZ224" s="32"/>
      <c r="CNA224" s="20"/>
      <c r="CNB224" s="18"/>
      <c r="CNC224" s="19"/>
      <c r="CND224" s="28"/>
      <c r="CNE224" s="32"/>
      <c r="CNF224" s="20"/>
      <c r="CNG224" s="18"/>
      <c r="CNH224" s="19"/>
      <c r="CNI224" s="28"/>
      <c r="CNJ224" s="32"/>
      <c r="CNK224" s="20"/>
      <c r="CNL224" s="18"/>
      <c r="CNM224" s="19"/>
      <c r="CNN224" s="28"/>
      <c r="CNO224" s="32"/>
      <c r="CNP224" s="20"/>
      <c r="CNQ224" s="18"/>
      <c r="CNR224" s="19"/>
      <c r="CNS224" s="28"/>
      <c r="CNT224" s="32"/>
      <c r="CNU224" s="20"/>
      <c r="CNV224" s="18"/>
      <c r="CNW224" s="19"/>
      <c r="CNX224" s="28"/>
      <c r="CNY224" s="32"/>
      <c r="CNZ224" s="20"/>
      <c r="COA224" s="18"/>
      <c r="COB224" s="19"/>
      <c r="COC224" s="28"/>
      <c r="COD224" s="32"/>
      <c r="COE224" s="20"/>
      <c r="COF224" s="18"/>
      <c r="COG224" s="19"/>
      <c r="COH224" s="28"/>
      <c r="COI224" s="32"/>
      <c r="COJ224" s="20"/>
      <c r="COK224" s="18"/>
      <c r="COL224" s="19"/>
      <c r="COM224" s="28"/>
      <c r="CON224" s="32"/>
      <c r="COO224" s="20"/>
      <c r="COP224" s="18"/>
      <c r="COQ224" s="19"/>
      <c r="COR224" s="28"/>
      <c r="COS224" s="32"/>
      <c r="COT224" s="20"/>
      <c r="COU224" s="18"/>
      <c r="COV224" s="19"/>
      <c r="COW224" s="28"/>
      <c r="COX224" s="32"/>
      <c r="COY224" s="20"/>
      <c r="COZ224" s="18"/>
      <c r="CPA224" s="19"/>
      <c r="CPB224" s="28"/>
      <c r="CPC224" s="32"/>
      <c r="CPD224" s="20"/>
      <c r="CPE224" s="18"/>
      <c r="CPF224" s="19"/>
      <c r="CPG224" s="28"/>
      <c r="CPH224" s="32"/>
      <c r="CPI224" s="20"/>
      <c r="CPJ224" s="18"/>
      <c r="CPK224" s="19"/>
      <c r="CPL224" s="28"/>
      <c r="CPM224" s="32"/>
      <c r="CPN224" s="20"/>
      <c r="CPO224" s="18"/>
      <c r="CPP224" s="19"/>
      <c r="CPQ224" s="28"/>
      <c r="CPR224" s="32"/>
      <c r="CPS224" s="20"/>
      <c r="CPT224" s="18"/>
      <c r="CPU224" s="19"/>
      <c r="CPV224" s="28"/>
      <c r="CPW224" s="32"/>
      <c r="CPX224" s="20"/>
      <c r="CPY224" s="18"/>
      <c r="CPZ224" s="19"/>
      <c r="CQA224" s="28"/>
      <c r="CQB224" s="32"/>
      <c r="CQC224" s="20"/>
      <c r="CQD224" s="18"/>
      <c r="CQE224" s="19"/>
      <c r="CQF224" s="28"/>
      <c r="CQG224" s="32"/>
      <c r="CQH224" s="20"/>
      <c r="CQI224" s="18"/>
      <c r="CQJ224" s="19"/>
      <c r="CQK224" s="28"/>
      <c r="CQL224" s="32"/>
      <c r="CQM224" s="20"/>
      <c r="CQN224" s="18"/>
      <c r="CQO224" s="19"/>
      <c r="CQP224" s="28"/>
      <c r="CQQ224" s="32"/>
      <c r="CQR224" s="20"/>
      <c r="CQS224" s="18"/>
      <c r="CQT224" s="19"/>
      <c r="CQU224" s="28"/>
      <c r="CQV224" s="32"/>
      <c r="CQW224" s="20"/>
      <c r="CQX224" s="18"/>
      <c r="CQY224" s="19"/>
      <c r="CQZ224" s="28"/>
      <c r="CRA224" s="32"/>
      <c r="CRB224" s="20"/>
      <c r="CRC224" s="18"/>
      <c r="CRD224" s="19"/>
      <c r="CRE224" s="28"/>
      <c r="CRF224" s="32"/>
      <c r="CRG224" s="20"/>
      <c r="CRH224" s="18"/>
      <c r="CRI224" s="19"/>
      <c r="CRJ224" s="28"/>
      <c r="CRK224" s="32"/>
      <c r="CRL224" s="20"/>
      <c r="CRM224" s="18"/>
      <c r="CRN224" s="19"/>
      <c r="CRO224" s="28"/>
      <c r="CRP224" s="32"/>
      <c r="CRQ224" s="20"/>
      <c r="CRR224" s="18"/>
      <c r="CRS224" s="19"/>
      <c r="CRT224" s="28"/>
      <c r="CRU224" s="32"/>
      <c r="CRV224" s="20"/>
      <c r="CRW224" s="18"/>
      <c r="CRX224" s="19"/>
      <c r="CRY224" s="28"/>
      <c r="CRZ224" s="32"/>
      <c r="CSA224" s="20"/>
      <c r="CSB224" s="18"/>
      <c r="CSC224" s="19"/>
      <c r="CSD224" s="28"/>
      <c r="CSE224" s="32"/>
      <c r="CSF224" s="20"/>
      <c r="CSG224" s="18"/>
      <c r="CSH224" s="19"/>
      <c r="CSI224" s="28"/>
      <c r="CSJ224" s="32"/>
      <c r="CSK224" s="20"/>
      <c r="CSL224" s="18"/>
      <c r="CSM224" s="19"/>
      <c r="CSN224" s="28"/>
      <c r="CSO224" s="32"/>
      <c r="CSP224" s="20"/>
      <c r="CSQ224" s="18"/>
      <c r="CSR224" s="19"/>
      <c r="CSS224" s="28"/>
      <c r="CST224" s="32"/>
      <c r="CSU224" s="20"/>
      <c r="CSV224" s="18"/>
      <c r="CSW224" s="19"/>
      <c r="CSX224" s="28"/>
      <c r="CSY224" s="32"/>
      <c r="CSZ224" s="20"/>
      <c r="CTA224" s="18"/>
      <c r="CTB224" s="19"/>
      <c r="CTC224" s="28"/>
      <c r="CTD224" s="32"/>
      <c r="CTE224" s="20"/>
      <c r="CTF224" s="18"/>
      <c r="CTG224" s="19"/>
      <c r="CTH224" s="28"/>
      <c r="CTI224" s="32"/>
      <c r="CTJ224" s="20"/>
      <c r="CTK224" s="18"/>
      <c r="CTL224" s="19"/>
      <c r="CTM224" s="28"/>
      <c r="CTN224" s="32"/>
      <c r="CTO224" s="20"/>
      <c r="CTP224" s="18"/>
      <c r="CTQ224" s="19"/>
      <c r="CTR224" s="28"/>
      <c r="CTS224" s="32"/>
      <c r="CTT224" s="20"/>
      <c r="CTU224" s="18"/>
      <c r="CTV224" s="19"/>
      <c r="CTW224" s="28"/>
      <c r="CTX224" s="32"/>
      <c r="CTY224" s="20"/>
      <c r="CTZ224" s="18"/>
      <c r="CUA224" s="19"/>
      <c r="CUB224" s="28"/>
      <c r="CUC224" s="32"/>
      <c r="CUD224" s="20"/>
      <c r="CUE224" s="18"/>
      <c r="CUF224" s="19"/>
      <c r="CUG224" s="28"/>
      <c r="CUH224" s="32"/>
      <c r="CUI224" s="20"/>
      <c r="CUJ224" s="18"/>
      <c r="CUK224" s="19"/>
      <c r="CUL224" s="28"/>
      <c r="CUM224" s="32"/>
      <c r="CUN224" s="20"/>
      <c r="CUO224" s="18"/>
      <c r="CUP224" s="19"/>
      <c r="CUQ224" s="28"/>
      <c r="CUR224" s="32"/>
      <c r="CUS224" s="20"/>
      <c r="CUT224" s="18"/>
      <c r="CUU224" s="19"/>
      <c r="CUV224" s="28"/>
      <c r="CUW224" s="32"/>
      <c r="CUX224" s="20"/>
      <c r="CUY224" s="18"/>
      <c r="CUZ224" s="19"/>
      <c r="CVA224" s="28"/>
      <c r="CVB224" s="32"/>
      <c r="CVC224" s="20"/>
      <c r="CVD224" s="18"/>
      <c r="CVE224" s="19"/>
      <c r="CVF224" s="28"/>
      <c r="CVG224" s="32"/>
      <c r="CVH224" s="20"/>
      <c r="CVI224" s="18"/>
      <c r="CVJ224" s="19"/>
      <c r="CVK224" s="28"/>
      <c r="CVL224" s="32"/>
      <c r="CVM224" s="20"/>
      <c r="CVN224" s="18"/>
      <c r="CVO224" s="19"/>
      <c r="CVP224" s="28"/>
      <c r="CVQ224" s="32"/>
      <c r="CVR224" s="20"/>
      <c r="CVS224" s="18"/>
      <c r="CVT224" s="19"/>
      <c r="CVU224" s="28"/>
      <c r="CVV224" s="32"/>
      <c r="CVW224" s="20"/>
      <c r="CVX224" s="18"/>
      <c r="CVY224" s="19"/>
      <c r="CVZ224" s="28"/>
      <c r="CWA224" s="32"/>
      <c r="CWB224" s="20"/>
      <c r="CWC224" s="18"/>
      <c r="CWD224" s="19"/>
      <c r="CWE224" s="28"/>
      <c r="CWF224" s="32"/>
      <c r="CWG224" s="20"/>
      <c r="CWH224" s="18"/>
      <c r="CWI224" s="19"/>
      <c r="CWJ224" s="28"/>
      <c r="CWK224" s="32"/>
      <c r="CWL224" s="20"/>
      <c r="CWM224" s="18"/>
      <c r="CWN224" s="19"/>
      <c r="CWO224" s="28"/>
      <c r="CWP224" s="32"/>
      <c r="CWQ224" s="20"/>
      <c r="CWR224" s="18"/>
      <c r="CWS224" s="19"/>
      <c r="CWT224" s="28"/>
      <c r="CWU224" s="32"/>
      <c r="CWV224" s="20"/>
      <c r="CWW224" s="18"/>
      <c r="CWX224" s="19"/>
      <c r="CWY224" s="28"/>
      <c r="CWZ224" s="32"/>
      <c r="CXA224" s="20"/>
      <c r="CXB224" s="18"/>
      <c r="CXC224" s="19"/>
      <c r="CXD224" s="28"/>
      <c r="CXE224" s="32"/>
      <c r="CXF224" s="20"/>
      <c r="CXG224" s="18"/>
      <c r="CXH224" s="19"/>
      <c r="CXI224" s="28"/>
      <c r="CXJ224" s="32"/>
      <c r="CXK224" s="20"/>
      <c r="CXL224" s="18"/>
      <c r="CXM224" s="19"/>
      <c r="CXN224" s="28"/>
      <c r="CXO224" s="32"/>
      <c r="CXP224" s="20"/>
      <c r="CXQ224" s="18"/>
      <c r="CXR224" s="19"/>
      <c r="CXS224" s="28"/>
      <c r="CXT224" s="32"/>
      <c r="CXU224" s="20"/>
      <c r="CXV224" s="18"/>
      <c r="CXW224" s="19"/>
      <c r="CXX224" s="28"/>
      <c r="CXY224" s="32"/>
      <c r="CXZ224" s="20"/>
      <c r="CYA224" s="18"/>
      <c r="CYB224" s="19"/>
      <c r="CYC224" s="28"/>
      <c r="CYD224" s="32"/>
      <c r="CYE224" s="20"/>
      <c r="CYF224" s="18"/>
      <c r="CYG224" s="19"/>
      <c r="CYH224" s="28"/>
      <c r="CYI224" s="32"/>
      <c r="CYJ224" s="20"/>
      <c r="CYK224" s="18"/>
      <c r="CYL224" s="19"/>
      <c r="CYM224" s="28"/>
      <c r="CYN224" s="32"/>
      <c r="CYO224" s="20"/>
      <c r="CYP224" s="18"/>
      <c r="CYQ224" s="19"/>
      <c r="CYR224" s="28"/>
      <c r="CYS224" s="32"/>
      <c r="CYT224" s="20"/>
      <c r="CYU224" s="18"/>
      <c r="CYV224" s="19"/>
      <c r="CYW224" s="28"/>
      <c r="CYX224" s="32"/>
      <c r="CYY224" s="20"/>
      <c r="CYZ224" s="18"/>
      <c r="CZA224" s="19"/>
      <c r="CZB224" s="28"/>
      <c r="CZC224" s="32"/>
      <c r="CZD224" s="20"/>
      <c r="CZE224" s="18"/>
      <c r="CZF224" s="19"/>
      <c r="CZG224" s="28"/>
      <c r="CZH224" s="32"/>
      <c r="CZI224" s="20"/>
      <c r="CZJ224" s="18"/>
      <c r="CZK224" s="19"/>
      <c r="CZL224" s="28"/>
      <c r="CZM224" s="32"/>
      <c r="CZN224" s="20"/>
      <c r="CZO224" s="18"/>
      <c r="CZP224" s="19"/>
      <c r="CZQ224" s="28"/>
      <c r="CZR224" s="32"/>
      <c r="CZS224" s="20"/>
      <c r="CZT224" s="18"/>
      <c r="CZU224" s="19"/>
      <c r="CZV224" s="28"/>
      <c r="CZW224" s="32"/>
      <c r="CZX224" s="20"/>
      <c r="CZY224" s="18"/>
      <c r="CZZ224" s="19"/>
      <c r="DAA224" s="28"/>
      <c r="DAB224" s="32"/>
      <c r="DAC224" s="20"/>
      <c r="DAD224" s="18"/>
      <c r="DAE224" s="19"/>
      <c r="DAF224" s="28"/>
      <c r="DAG224" s="32"/>
      <c r="DAH224" s="20"/>
      <c r="DAI224" s="18"/>
      <c r="DAJ224" s="19"/>
      <c r="DAK224" s="28"/>
      <c r="DAL224" s="32"/>
      <c r="DAM224" s="20"/>
      <c r="DAN224" s="18"/>
      <c r="DAO224" s="19"/>
      <c r="DAP224" s="28"/>
      <c r="DAQ224" s="32"/>
      <c r="DAR224" s="20"/>
      <c r="DAS224" s="18"/>
      <c r="DAT224" s="19"/>
      <c r="DAU224" s="28"/>
      <c r="DAV224" s="32"/>
      <c r="DAW224" s="20"/>
      <c r="DAX224" s="18"/>
      <c r="DAY224" s="19"/>
      <c r="DAZ224" s="28"/>
      <c r="DBA224" s="32"/>
      <c r="DBB224" s="20"/>
      <c r="DBC224" s="18"/>
      <c r="DBD224" s="19"/>
      <c r="DBE224" s="28"/>
      <c r="DBF224" s="32"/>
      <c r="DBG224" s="20"/>
      <c r="DBH224" s="18"/>
      <c r="DBI224" s="19"/>
      <c r="DBJ224" s="28"/>
      <c r="DBK224" s="32"/>
      <c r="DBL224" s="20"/>
      <c r="DBM224" s="18"/>
      <c r="DBN224" s="19"/>
      <c r="DBO224" s="28"/>
      <c r="DBP224" s="32"/>
      <c r="DBQ224" s="20"/>
      <c r="DBR224" s="18"/>
      <c r="DBS224" s="19"/>
      <c r="DBT224" s="28"/>
      <c r="DBU224" s="32"/>
      <c r="DBV224" s="20"/>
      <c r="DBW224" s="18"/>
      <c r="DBX224" s="19"/>
      <c r="DBY224" s="28"/>
      <c r="DBZ224" s="32"/>
      <c r="DCA224" s="20"/>
      <c r="DCB224" s="18"/>
      <c r="DCC224" s="19"/>
      <c r="DCD224" s="28"/>
      <c r="DCE224" s="32"/>
      <c r="DCF224" s="20"/>
      <c r="DCG224" s="18"/>
      <c r="DCH224" s="19"/>
      <c r="DCI224" s="28"/>
      <c r="DCJ224" s="32"/>
      <c r="DCK224" s="20"/>
      <c r="DCL224" s="18"/>
      <c r="DCM224" s="19"/>
      <c r="DCN224" s="28"/>
      <c r="DCO224" s="32"/>
      <c r="DCP224" s="20"/>
      <c r="DCQ224" s="18"/>
      <c r="DCR224" s="19"/>
      <c r="DCS224" s="28"/>
      <c r="DCT224" s="32"/>
      <c r="DCU224" s="20"/>
      <c r="DCV224" s="18"/>
      <c r="DCW224" s="19"/>
      <c r="DCX224" s="28"/>
      <c r="DCY224" s="32"/>
      <c r="DCZ224" s="20"/>
      <c r="DDA224" s="18"/>
      <c r="DDB224" s="19"/>
      <c r="DDC224" s="28"/>
      <c r="DDD224" s="32"/>
      <c r="DDE224" s="20"/>
      <c r="DDF224" s="18"/>
      <c r="DDG224" s="19"/>
      <c r="DDH224" s="28"/>
      <c r="DDI224" s="32"/>
      <c r="DDJ224" s="20"/>
      <c r="DDK224" s="18"/>
      <c r="DDL224" s="19"/>
      <c r="DDM224" s="28"/>
      <c r="DDN224" s="32"/>
      <c r="DDO224" s="20"/>
      <c r="DDP224" s="18"/>
      <c r="DDQ224" s="19"/>
      <c r="DDR224" s="28"/>
      <c r="DDS224" s="32"/>
      <c r="DDT224" s="20"/>
      <c r="DDU224" s="18"/>
      <c r="DDV224" s="19"/>
      <c r="DDW224" s="28"/>
      <c r="DDX224" s="32"/>
      <c r="DDY224" s="20"/>
      <c r="DDZ224" s="18"/>
      <c r="DEA224" s="19"/>
      <c r="DEB224" s="28"/>
      <c r="DEC224" s="32"/>
      <c r="DED224" s="20"/>
      <c r="DEE224" s="18"/>
      <c r="DEF224" s="19"/>
      <c r="DEG224" s="28"/>
      <c r="DEH224" s="32"/>
      <c r="DEI224" s="20"/>
      <c r="DEJ224" s="18"/>
      <c r="DEK224" s="19"/>
      <c r="DEL224" s="28"/>
      <c r="DEM224" s="32"/>
      <c r="DEN224" s="20"/>
      <c r="DEO224" s="18"/>
      <c r="DEP224" s="19"/>
      <c r="DEQ224" s="28"/>
      <c r="DER224" s="32"/>
      <c r="DES224" s="20"/>
      <c r="DET224" s="18"/>
      <c r="DEU224" s="19"/>
      <c r="DEV224" s="28"/>
      <c r="DEW224" s="32"/>
      <c r="DEX224" s="20"/>
      <c r="DEY224" s="18"/>
      <c r="DEZ224" s="19"/>
      <c r="DFA224" s="28"/>
      <c r="DFB224" s="32"/>
      <c r="DFC224" s="20"/>
      <c r="DFD224" s="18"/>
      <c r="DFE224" s="19"/>
      <c r="DFF224" s="28"/>
      <c r="DFG224" s="32"/>
      <c r="DFH224" s="20"/>
      <c r="DFI224" s="18"/>
      <c r="DFJ224" s="19"/>
      <c r="DFK224" s="28"/>
      <c r="DFL224" s="32"/>
      <c r="DFM224" s="20"/>
      <c r="DFN224" s="18"/>
      <c r="DFO224" s="19"/>
      <c r="DFP224" s="28"/>
      <c r="DFQ224" s="32"/>
      <c r="DFR224" s="20"/>
      <c r="DFS224" s="18"/>
      <c r="DFT224" s="19"/>
      <c r="DFU224" s="28"/>
      <c r="DFV224" s="32"/>
      <c r="DFW224" s="20"/>
      <c r="DFX224" s="18"/>
      <c r="DFY224" s="19"/>
      <c r="DFZ224" s="28"/>
      <c r="DGA224" s="32"/>
      <c r="DGB224" s="20"/>
      <c r="DGC224" s="18"/>
      <c r="DGD224" s="19"/>
      <c r="DGE224" s="28"/>
      <c r="DGF224" s="32"/>
      <c r="DGG224" s="20"/>
      <c r="DGH224" s="18"/>
      <c r="DGI224" s="19"/>
      <c r="DGJ224" s="28"/>
      <c r="DGK224" s="32"/>
      <c r="DGL224" s="20"/>
      <c r="DGM224" s="18"/>
      <c r="DGN224" s="19"/>
      <c r="DGO224" s="28"/>
      <c r="DGP224" s="32"/>
      <c r="DGQ224" s="20"/>
      <c r="DGR224" s="18"/>
      <c r="DGS224" s="19"/>
      <c r="DGT224" s="28"/>
      <c r="DGU224" s="32"/>
      <c r="DGV224" s="20"/>
      <c r="DGW224" s="18"/>
      <c r="DGX224" s="19"/>
      <c r="DGY224" s="28"/>
      <c r="DGZ224" s="32"/>
      <c r="DHA224" s="20"/>
      <c r="DHB224" s="18"/>
      <c r="DHC224" s="19"/>
      <c r="DHD224" s="28"/>
      <c r="DHE224" s="32"/>
      <c r="DHF224" s="20"/>
      <c r="DHG224" s="18"/>
      <c r="DHH224" s="19"/>
      <c r="DHI224" s="28"/>
      <c r="DHJ224" s="32"/>
      <c r="DHK224" s="20"/>
      <c r="DHL224" s="18"/>
      <c r="DHM224" s="19"/>
      <c r="DHN224" s="28"/>
      <c r="DHO224" s="32"/>
      <c r="DHP224" s="20"/>
      <c r="DHQ224" s="18"/>
      <c r="DHR224" s="19"/>
      <c r="DHS224" s="28"/>
      <c r="DHT224" s="32"/>
      <c r="DHU224" s="20"/>
      <c r="DHV224" s="18"/>
      <c r="DHW224" s="19"/>
      <c r="DHX224" s="28"/>
      <c r="DHY224" s="32"/>
      <c r="DHZ224" s="20"/>
      <c r="DIA224" s="18"/>
      <c r="DIB224" s="19"/>
      <c r="DIC224" s="28"/>
      <c r="DID224" s="32"/>
      <c r="DIE224" s="20"/>
      <c r="DIF224" s="18"/>
      <c r="DIG224" s="19"/>
      <c r="DIH224" s="28"/>
      <c r="DII224" s="32"/>
      <c r="DIJ224" s="20"/>
      <c r="DIK224" s="18"/>
      <c r="DIL224" s="19"/>
      <c r="DIM224" s="28"/>
      <c r="DIN224" s="32"/>
      <c r="DIO224" s="20"/>
      <c r="DIP224" s="18"/>
      <c r="DIQ224" s="19"/>
      <c r="DIR224" s="28"/>
      <c r="DIS224" s="32"/>
      <c r="DIT224" s="20"/>
      <c r="DIU224" s="18"/>
      <c r="DIV224" s="19"/>
      <c r="DIW224" s="28"/>
      <c r="DIX224" s="32"/>
      <c r="DIY224" s="20"/>
      <c r="DIZ224" s="18"/>
      <c r="DJA224" s="19"/>
      <c r="DJB224" s="28"/>
      <c r="DJC224" s="32"/>
      <c r="DJD224" s="20"/>
      <c r="DJE224" s="18"/>
      <c r="DJF224" s="19"/>
      <c r="DJG224" s="28"/>
      <c r="DJH224" s="32"/>
      <c r="DJI224" s="20"/>
      <c r="DJJ224" s="18"/>
      <c r="DJK224" s="19"/>
      <c r="DJL224" s="28"/>
      <c r="DJM224" s="32"/>
      <c r="DJN224" s="20"/>
      <c r="DJO224" s="18"/>
      <c r="DJP224" s="19"/>
      <c r="DJQ224" s="28"/>
      <c r="DJR224" s="32"/>
      <c r="DJS224" s="20"/>
      <c r="DJT224" s="18"/>
      <c r="DJU224" s="19"/>
      <c r="DJV224" s="28"/>
      <c r="DJW224" s="32"/>
      <c r="DJX224" s="20"/>
      <c r="DJY224" s="18"/>
      <c r="DJZ224" s="19"/>
      <c r="DKA224" s="28"/>
      <c r="DKB224" s="32"/>
      <c r="DKC224" s="20"/>
      <c r="DKD224" s="18"/>
      <c r="DKE224" s="19"/>
      <c r="DKF224" s="28"/>
      <c r="DKG224" s="32"/>
      <c r="DKH224" s="20"/>
      <c r="DKI224" s="18"/>
      <c r="DKJ224" s="19"/>
      <c r="DKK224" s="28"/>
      <c r="DKL224" s="32"/>
      <c r="DKM224" s="20"/>
      <c r="DKN224" s="18"/>
      <c r="DKO224" s="19"/>
      <c r="DKP224" s="28"/>
      <c r="DKQ224" s="32"/>
      <c r="DKR224" s="20"/>
      <c r="DKS224" s="18"/>
      <c r="DKT224" s="19"/>
      <c r="DKU224" s="28"/>
      <c r="DKV224" s="32"/>
      <c r="DKW224" s="20"/>
      <c r="DKX224" s="18"/>
      <c r="DKY224" s="19"/>
      <c r="DKZ224" s="28"/>
      <c r="DLA224" s="32"/>
      <c r="DLB224" s="20"/>
      <c r="DLC224" s="18"/>
      <c r="DLD224" s="19"/>
      <c r="DLE224" s="28"/>
      <c r="DLF224" s="32"/>
      <c r="DLG224" s="20"/>
      <c r="DLH224" s="18"/>
      <c r="DLI224" s="19"/>
      <c r="DLJ224" s="28"/>
      <c r="DLK224" s="32"/>
      <c r="DLL224" s="20"/>
      <c r="DLM224" s="18"/>
      <c r="DLN224" s="19"/>
      <c r="DLO224" s="28"/>
      <c r="DLP224" s="32"/>
      <c r="DLQ224" s="20"/>
      <c r="DLR224" s="18"/>
      <c r="DLS224" s="19"/>
      <c r="DLT224" s="28"/>
      <c r="DLU224" s="32"/>
      <c r="DLV224" s="20"/>
      <c r="DLW224" s="18"/>
      <c r="DLX224" s="19"/>
      <c r="DLY224" s="28"/>
      <c r="DLZ224" s="32"/>
      <c r="DMA224" s="20"/>
      <c r="DMB224" s="18"/>
      <c r="DMC224" s="19"/>
      <c r="DMD224" s="28"/>
      <c r="DME224" s="32"/>
      <c r="DMF224" s="20"/>
      <c r="DMG224" s="18"/>
      <c r="DMH224" s="19"/>
      <c r="DMI224" s="28"/>
      <c r="DMJ224" s="32"/>
      <c r="DMK224" s="20"/>
      <c r="DML224" s="18"/>
      <c r="DMM224" s="19"/>
      <c r="DMN224" s="28"/>
      <c r="DMO224" s="32"/>
      <c r="DMP224" s="20"/>
      <c r="DMQ224" s="18"/>
      <c r="DMR224" s="19"/>
      <c r="DMS224" s="28"/>
      <c r="DMT224" s="32"/>
      <c r="DMU224" s="20"/>
      <c r="DMV224" s="18"/>
      <c r="DMW224" s="19"/>
      <c r="DMX224" s="28"/>
      <c r="DMY224" s="32"/>
      <c r="DMZ224" s="20"/>
      <c r="DNA224" s="18"/>
      <c r="DNB224" s="19"/>
      <c r="DNC224" s="28"/>
      <c r="DND224" s="32"/>
      <c r="DNE224" s="20"/>
      <c r="DNF224" s="18"/>
      <c r="DNG224" s="19"/>
      <c r="DNH224" s="28"/>
      <c r="DNI224" s="32"/>
      <c r="DNJ224" s="20"/>
      <c r="DNK224" s="18"/>
      <c r="DNL224" s="19"/>
      <c r="DNM224" s="28"/>
      <c r="DNN224" s="32"/>
      <c r="DNO224" s="20"/>
      <c r="DNP224" s="18"/>
      <c r="DNQ224" s="19"/>
      <c r="DNR224" s="28"/>
      <c r="DNS224" s="32"/>
      <c r="DNT224" s="20"/>
      <c r="DNU224" s="18"/>
      <c r="DNV224" s="19"/>
      <c r="DNW224" s="28"/>
      <c r="DNX224" s="32"/>
      <c r="DNY224" s="20"/>
      <c r="DNZ224" s="18"/>
      <c r="DOA224" s="19"/>
      <c r="DOB224" s="28"/>
      <c r="DOC224" s="32"/>
      <c r="DOD224" s="20"/>
      <c r="DOE224" s="18"/>
      <c r="DOF224" s="19"/>
      <c r="DOG224" s="28"/>
      <c r="DOH224" s="32"/>
      <c r="DOI224" s="20"/>
      <c r="DOJ224" s="18"/>
      <c r="DOK224" s="19"/>
      <c r="DOL224" s="28"/>
      <c r="DOM224" s="32"/>
      <c r="DON224" s="20"/>
      <c r="DOO224" s="18"/>
      <c r="DOP224" s="19"/>
      <c r="DOQ224" s="28"/>
      <c r="DOR224" s="32"/>
      <c r="DOS224" s="20"/>
      <c r="DOT224" s="18"/>
      <c r="DOU224" s="19"/>
      <c r="DOV224" s="28"/>
      <c r="DOW224" s="32"/>
      <c r="DOX224" s="20"/>
      <c r="DOY224" s="18"/>
      <c r="DOZ224" s="19"/>
      <c r="DPA224" s="28"/>
      <c r="DPB224" s="32"/>
      <c r="DPC224" s="20"/>
      <c r="DPD224" s="18"/>
      <c r="DPE224" s="19"/>
      <c r="DPF224" s="28"/>
      <c r="DPG224" s="32"/>
      <c r="DPH224" s="20"/>
      <c r="DPI224" s="18"/>
      <c r="DPJ224" s="19"/>
      <c r="DPK224" s="28"/>
      <c r="DPL224" s="32"/>
      <c r="DPM224" s="20"/>
      <c r="DPN224" s="18"/>
      <c r="DPO224" s="19"/>
      <c r="DPP224" s="28"/>
      <c r="DPQ224" s="32"/>
      <c r="DPR224" s="20"/>
      <c r="DPS224" s="18"/>
      <c r="DPT224" s="19"/>
      <c r="DPU224" s="28"/>
      <c r="DPV224" s="32"/>
      <c r="DPW224" s="20"/>
      <c r="DPX224" s="18"/>
      <c r="DPY224" s="19"/>
      <c r="DPZ224" s="28"/>
      <c r="DQA224" s="32"/>
      <c r="DQB224" s="20"/>
      <c r="DQC224" s="18"/>
      <c r="DQD224" s="19"/>
      <c r="DQE224" s="28"/>
      <c r="DQF224" s="32"/>
      <c r="DQG224" s="20"/>
      <c r="DQH224" s="18"/>
      <c r="DQI224" s="19"/>
      <c r="DQJ224" s="28"/>
      <c r="DQK224" s="32"/>
      <c r="DQL224" s="20"/>
      <c r="DQM224" s="18"/>
      <c r="DQN224" s="19"/>
      <c r="DQO224" s="28"/>
      <c r="DQP224" s="32"/>
      <c r="DQQ224" s="20"/>
      <c r="DQR224" s="18"/>
      <c r="DQS224" s="19"/>
      <c r="DQT224" s="28"/>
      <c r="DQU224" s="32"/>
      <c r="DQV224" s="20"/>
      <c r="DQW224" s="18"/>
      <c r="DQX224" s="19"/>
      <c r="DQY224" s="28"/>
      <c r="DQZ224" s="32"/>
      <c r="DRA224" s="20"/>
      <c r="DRB224" s="18"/>
      <c r="DRC224" s="19"/>
      <c r="DRD224" s="28"/>
      <c r="DRE224" s="32"/>
      <c r="DRF224" s="20"/>
      <c r="DRG224" s="18"/>
      <c r="DRH224" s="19"/>
      <c r="DRI224" s="28"/>
      <c r="DRJ224" s="32"/>
      <c r="DRK224" s="20"/>
      <c r="DRL224" s="18"/>
      <c r="DRM224" s="19"/>
      <c r="DRN224" s="28"/>
      <c r="DRO224" s="32"/>
      <c r="DRP224" s="20"/>
      <c r="DRQ224" s="18"/>
      <c r="DRR224" s="19"/>
      <c r="DRS224" s="28"/>
      <c r="DRT224" s="32"/>
      <c r="DRU224" s="20"/>
      <c r="DRV224" s="18"/>
      <c r="DRW224" s="19"/>
      <c r="DRX224" s="28"/>
      <c r="DRY224" s="32"/>
      <c r="DRZ224" s="20"/>
      <c r="DSA224" s="18"/>
      <c r="DSB224" s="19"/>
      <c r="DSC224" s="28"/>
      <c r="DSD224" s="32"/>
      <c r="DSE224" s="20"/>
      <c r="DSF224" s="18"/>
      <c r="DSG224" s="19"/>
      <c r="DSH224" s="28"/>
      <c r="DSI224" s="32"/>
      <c r="DSJ224" s="20"/>
      <c r="DSK224" s="18"/>
      <c r="DSL224" s="19"/>
      <c r="DSM224" s="28"/>
      <c r="DSN224" s="32"/>
      <c r="DSO224" s="20"/>
      <c r="DSP224" s="18"/>
      <c r="DSQ224" s="19"/>
      <c r="DSR224" s="28"/>
      <c r="DSS224" s="32"/>
      <c r="DST224" s="20"/>
      <c r="DSU224" s="18"/>
      <c r="DSV224" s="19"/>
      <c r="DSW224" s="28"/>
      <c r="DSX224" s="32"/>
      <c r="DSY224" s="20"/>
      <c r="DSZ224" s="18"/>
      <c r="DTA224" s="19"/>
      <c r="DTB224" s="28"/>
      <c r="DTC224" s="32"/>
      <c r="DTD224" s="20"/>
      <c r="DTE224" s="18"/>
      <c r="DTF224" s="19"/>
      <c r="DTG224" s="28"/>
      <c r="DTH224" s="32"/>
      <c r="DTI224" s="20"/>
      <c r="DTJ224" s="18"/>
      <c r="DTK224" s="19"/>
      <c r="DTL224" s="28"/>
      <c r="DTM224" s="32"/>
      <c r="DTN224" s="20"/>
      <c r="DTO224" s="18"/>
      <c r="DTP224" s="19"/>
      <c r="DTQ224" s="28"/>
      <c r="DTR224" s="32"/>
      <c r="DTS224" s="20"/>
      <c r="DTT224" s="18"/>
      <c r="DTU224" s="19"/>
      <c r="DTV224" s="28"/>
      <c r="DTW224" s="32"/>
      <c r="DTX224" s="20"/>
      <c r="DTY224" s="18"/>
      <c r="DTZ224" s="19"/>
      <c r="DUA224" s="28"/>
      <c r="DUB224" s="32"/>
      <c r="DUC224" s="20"/>
      <c r="DUD224" s="18"/>
      <c r="DUE224" s="19"/>
      <c r="DUF224" s="28"/>
      <c r="DUG224" s="32"/>
      <c r="DUH224" s="20"/>
      <c r="DUI224" s="18"/>
      <c r="DUJ224" s="19"/>
      <c r="DUK224" s="28"/>
      <c r="DUL224" s="32"/>
      <c r="DUM224" s="20"/>
      <c r="DUN224" s="18"/>
      <c r="DUO224" s="19"/>
      <c r="DUP224" s="28"/>
      <c r="DUQ224" s="32"/>
      <c r="DUR224" s="20"/>
      <c r="DUS224" s="18"/>
      <c r="DUT224" s="19"/>
      <c r="DUU224" s="28"/>
      <c r="DUV224" s="32"/>
      <c r="DUW224" s="20"/>
      <c r="DUX224" s="18"/>
      <c r="DUY224" s="19"/>
      <c r="DUZ224" s="28"/>
      <c r="DVA224" s="32"/>
      <c r="DVB224" s="20"/>
      <c r="DVC224" s="18"/>
      <c r="DVD224" s="19"/>
      <c r="DVE224" s="28"/>
      <c r="DVF224" s="32"/>
      <c r="DVG224" s="20"/>
      <c r="DVH224" s="18"/>
      <c r="DVI224" s="19"/>
      <c r="DVJ224" s="28"/>
      <c r="DVK224" s="32"/>
      <c r="DVL224" s="20"/>
      <c r="DVM224" s="18"/>
      <c r="DVN224" s="19"/>
      <c r="DVO224" s="28"/>
      <c r="DVP224" s="32"/>
      <c r="DVQ224" s="20"/>
      <c r="DVR224" s="18"/>
      <c r="DVS224" s="19"/>
      <c r="DVT224" s="28"/>
      <c r="DVU224" s="32"/>
      <c r="DVV224" s="20"/>
      <c r="DVW224" s="18"/>
      <c r="DVX224" s="19"/>
      <c r="DVY224" s="28"/>
      <c r="DVZ224" s="32"/>
      <c r="DWA224" s="20"/>
      <c r="DWB224" s="18"/>
      <c r="DWC224" s="19"/>
      <c r="DWD224" s="28"/>
      <c r="DWE224" s="32"/>
      <c r="DWF224" s="20"/>
      <c r="DWG224" s="18"/>
      <c r="DWH224" s="19"/>
      <c r="DWI224" s="28"/>
      <c r="DWJ224" s="32"/>
      <c r="DWK224" s="20"/>
      <c r="DWL224" s="18"/>
      <c r="DWM224" s="19"/>
      <c r="DWN224" s="28"/>
      <c r="DWO224" s="32"/>
      <c r="DWP224" s="20"/>
      <c r="DWQ224" s="18"/>
      <c r="DWR224" s="19"/>
      <c r="DWS224" s="28"/>
      <c r="DWT224" s="32"/>
      <c r="DWU224" s="20"/>
      <c r="DWV224" s="18"/>
      <c r="DWW224" s="19"/>
      <c r="DWX224" s="28"/>
      <c r="DWY224" s="32"/>
      <c r="DWZ224" s="20"/>
      <c r="DXA224" s="18"/>
      <c r="DXB224" s="19"/>
      <c r="DXC224" s="28"/>
      <c r="DXD224" s="32"/>
      <c r="DXE224" s="20"/>
      <c r="DXF224" s="18"/>
      <c r="DXG224" s="19"/>
      <c r="DXH224" s="28"/>
      <c r="DXI224" s="32"/>
      <c r="DXJ224" s="20"/>
      <c r="DXK224" s="18"/>
      <c r="DXL224" s="19"/>
      <c r="DXM224" s="28"/>
      <c r="DXN224" s="32"/>
      <c r="DXO224" s="20"/>
      <c r="DXP224" s="18"/>
      <c r="DXQ224" s="19"/>
      <c r="DXR224" s="28"/>
      <c r="DXS224" s="32"/>
      <c r="DXT224" s="20"/>
      <c r="DXU224" s="18"/>
      <c r="DXV224" s="19"/>
      <c r="DXW224" s="28"/>
      <c r="DXX224" s="32"/>
      <c r="DXY224" s="20"/>
      <c r="DXZ224" s="18"/>
      <c r="DYA224" s="19"/>
      <c r="DYB224" s="28"/>
      <c r="DYC224" s="32"/>
      <c r="DYD224" s="20"/>
      <c r="DYE224" s="18"/>
      <c r="DYF224" s="19"/>
      <c r="DYG224" s="28"/>
      <c r="DYH224" s="32"/>
      <c r="DYI224" s="20"/>
      <c r="DYJ224" s="18"/>
      <c r="DYK224" s="19"/>
      <c r="DYL224" s="28"/>
      <c r="DYM224" s="32"/>
      <c r="DYN224" s="20"/>
      <c r="DYO224" s="18"/>
      <c r="DYP224" s="19"/>
      <c r="DYQ224" s="28"/>
      <c r="DYR224" s="32"/>
      <c r="DYS224" s="20"/>
      <c r="DYT224" s="18"/>
      <c r="DYU224" s="19"/>
      <c r="DYV224" s="28"/>
      <c r="DYW224" s="32"/>
      <c r="DYX224" s="20"/>
      <c r="DYY224" s="18"/>
      <c r="DYZ224" s="19"/>
      <c r="DZA224" s="28"/>
      <c r="DZB224" s="32"/>
      <c r="DZC224" s="20"/>
      <c r="DZD224" s="18"/>
      <c r="DZE224" s="19"/>
      <c r="DZF224" s="28"/>
      <c r="DZG224" s="32"/>
      <c r="DZH224" s="20"/>
      <c r="DZI224" s="18"/>
      <c r="DZJ224" s="19"/>
      <c r="DZK224" s="28"/>
      <c r="DZL224" s="32"/>
      <c r="DZM224" s="20"/>
      <c r="DZN224" s="18"/>
      <c r="DZO224" s="19"/>
      <c r="DZP224" s="28"/>
      <c r="DZQ224" s="32"/>
      <c r="DZR224" s="20"/>
      <c r="DZS224" s="18"/>
      <c r="DZT224" s="19"/>
      <c r="DZU224" s="28"/>
      <c r="DZV224" s="32"/>
      <c r="DZW224" s="20"/>
      <c r="DZX224" s="18"/>
      <c r="DZY224" s="19"/>
      <c r="DZZ224" s="28"/>
      <c r="EAA224" s="32"/>
      <c r="EAB224" s="20"/>
      <c r="EAC224" s="18"/>
      <c r="EAD224" s="19"/>
      <c r="EAE224" s="28"/>
      <c r="EAF224" s="32"/>
      <c r="EAG224" s="20"/>
      <c r="EAH224" s="18"/>
      <c r="EAI224" s="19"/>
      <c r="EAJ224" s="28"/>
      <c r="EAK224" s="32"/>
      <c r="EAL224" s="20"/>
      <c r="EAM224" s="18"/>
      <c r="EAN224" s="19"/>
      <c r="EAO224" s="28"/>
      <c r="EAP224" s="32"/>
      <c r="EAQ224" s="20"/>
      <c r="EAR224" s="18"/>
      <c r="EAS224" s="19"/>
      <c r="EAT224" s="28"/>
      <c r="EAU224" s="32"/>
      <c r="EAV224" s="20"/>
      <c r="EAW224" s="18"/>
      <c r="EAX224" s="19"/>
      <c r="EAY224" s="28"/>
      <c r="EAZ224" s="32"/>
      <c r="EBA224" s="20"/>
      <c r="EBB224" s="18"/>
      <c r="EBC224" s="19"/>
      <c r="EBD224" s="28"/>
      <c r="EBE224" s="32"/>
      <c r="EBF224" s="20"/>
      <c r="EBG224" s="18"/>
      <c r="EBH224" s="19"/>
      <c r="EBI224" s="28"/>
      <c r="EBJ224" s="32"/>
      <c r="EBK224" s="20"/>
      <c r="EBL224" s="18"/>
      <c r="EBM224" s="19"/>
      <c r="EBN224" s="28"/>
      <c r="EBO224" s="32"/>
      <c r="EBP224" s="20"/>
      <c r="EBQ224" s="18"/>
      <c r="EBR224" s="19"/>
      <c r="EBS224" s="28"/>
      <c r="EBT224" s="32"/>
      <c r="EBU224" s="20"/>
      <c r="EBV224" s="18"/>
      <c r="EBW224" s="19"/>
      <c r="EBX224" s="28"/>
      <c r="EBY224" s="32"/>
      <c r="EBZ224" s="20"/>
      <c r="ECA224" s="18"/>
      <c r="ECB224" s="19"/>
      <c r="ECC224" s="28"/>
      <c r="ECD224" s="32"/>
      <c r="ECE224" s="20"/>
      <c r="ECF224" s="18"/>
      <c r="ECG224" s="19"/>
      <c r="ECH224" s="28"/>
      <c r="ECI224" s="32"/>
      <c r="ECJ224" s="20"/>
      <c r="ECK224" s="18"/>
      <c r="ECL224" s="19"/>
      <c r="ECM224" s="28"/>
      <c r="ECN224" s="32"/>
      <c r="ECO224" s="20"/>
      <c r="ECP224" s="18"/>
      <c r="ECQ224" s="19"/>
      <c r="ECR224" s="28"/>
      <c r="ECS224" s="32"/>
      <c r="ECT224" s="20"/>
      <c r="ECU224" s="18"/>
      <c r="ECV224" s="19"/>
      <c r="ECW224" s="28"/>
      <c r="ECX224" s="32"/>
      <c r="ECY224" s="20"/>
      <c r="ECZ224" s="18"/>
      <c r="EDA224" s="19"/>
      <c r="EDB224" s="28"/>
      <c r="EDC224" s="32"/>
      <c r="EDD224" s="20"/>
      <c r="EDE224" s="18"/>
      <c r="EDF224" s="19"/>
      <c r="EDG224" s="28"/>
      <c r="EDH224" s="32"/>
      <c r="EDI224" s="20"/>
      <c r="EDJ224" s="18"/>
      <c r="EDK224" s="19"/>
      <c r="EDL224" s="28"/>
      <c r="EDM224" s="32"/>
      <c r="EDN224" s="20"/>
      <c r="EDO224" s="18"/>
      <c r="EDP224" s="19"/>
      <c r="EDQ224" s="28"/>
      <c r="EDR224" s="32"/>
      <c r="EDS224" s="20"/>
      <c r="EDT224" s="18"/>
      <c r="EDU224" s="19"/>
      <c r="EDV224" s="28"/>
      <c r="EDW224" s="32"/>
      <c r="EDX224" s="20"/>
      <c r="EDY224" s="18"/>
      <c r="EDZ224" s="19"/>
      <c r="EEA224" s="28"/>
      <c r="EEB224" s="32"/>
      <c r="EEC224" s="20"/>
      <c r="EED224" s="18"/>
      <c r="EEE224" s="19"/>
      <c r="EEF224" s="28"/>
      <c r="EEG224" s="32"/>
      <c r="EEH224" s="20"/>
      <c r="EEI224" s="18"/>
      <c r="EEJ224" s="19"/>
      <c r="EEK224" s="28"/>
      <c r="EEL224" s="32"/>
      <c r="EEM224" s="20"/>
      <c r="EEN224" s="18"/>
      <c r="EEO224" s="19"/>
      <c r="EEP224" s="28"/>
      <c r="EEQ224" s="32"/>
      <c r="EER224" s="20"/>
      <c r="EES224" s="18"/>
      <c r="EET224" s="19"/>
      <c r="EEU224" s="28"/>
      <c r="EEV224" s="32"/>
      <c r="EEW224" s="20"/>
      <c r="EEX224" s="18"/>
      <c r="EEY224" s="19"/>
      <c r="EEZ224" s="28"/>
      <c r="EFA224" s="32"/>
      <c r="EFB224" s="20"/>
      <c r="EFC224" s="18"/>
      <c r="EFD224" s="19"/>
      <c r="EFE224" s="28"/>
      <c r="EFF224" s="32"/>
      <c r="EFG224" s="20"/>
      <c r="EFH224" s="18"/>
      <c r="EFI224" s="19"/>
      <c r="EFJ224" s="28"/>
      <c r="EFK224" s="32"/>
      <c r="EFL224" s="20"/>
      <c r="EFM224" s="18"/>
      <c r="EFN224" s="19"/>
      <c r="EFO224" s="28"/>
      <c r="EFP224" s="32"/>
      <c r="EFQ224" s="20"/>
      <c r="EFR224" s="18"/>
      <c r="EFS224" s="19"/>
      <c r="EFT224" s="28"/>
      <c r="EFU224" s="32"/>
      <c r="EFV224" s="20"/>
      <c r="EFW224" s="18"/>
      <c r="EFX224" s="19"/>
      <c r="EFY224" s="28"/>
      <c r="EFZ224" s="32"/>
      <c r="EGA224" s="20"/>
      <c r="EGB224" s="18"/>
      <c r="EGC224" s="19"/>
      <c r="EGD224" s="28"/>
      <c r="EGE224" s="32"/>
      <c r="EGF224" s="20"/>
      <c r="EGG224" s="18"/>
      <c r="EGH224" s="19"/>
      <c r="EGI224" s="28"/>
      <c r="EGJ224" s="32"/>
      <c r="EGK224" s="20"/>
      <c r="EGL224" s="18"/>
      <c r="EGM224" s="19"/>
      <c r="EGN224" s="28"/>
      <c r="EGO224" s="32"/>
      <c r="EGP224" s="20"/>
      <c r="EGQ224" s="18"/>
      <c r="EGR224" s="19"/>
      <c r="EGS224" s="28"/>
      <c r="EGT224" s="32"/>
      <c r="EGU224" s="20"/>
      <c r="EGV224" s="18"/>
      <c r="EGW224" s="19"/>
      <c r="EGX224" s="28"/>
      <c r="EGY224" s="32"/>
      <c r="EGZ224" s="20"/>
      <c r="EHA224" s="18"/>
      <c r="EHB224" s="19"/>
      <c r="EHC224" s="28"/>
      <c r="EHD224" s="32"/>
      <c r="EHE224" s="20"/>
      <c r="EHF224" s="18"/>
      <c r="EHG224" s="19"/>
      <c r="EHH224" s="28"/>
      <c r="EHI224" s="32"/>
      <c r="EHJ224" s="20"/>
      <c r="EHK224" s="18"/>
      <c r="EHL224" s="19"/>
      <c r="EHM224" s="28"/>
      <c r="EHN224" s="32"/>
      <c r="EHO224" s="20"/>
      <c r="EHP224" s="18"/>
      <c r="EHQ224" s="19"/>
      <c r="EHR224" s="28"/>
      <c r="EHS224" s="32"/>
      <c r="EHT224" s="20"/>
      <c r="EHU224" s="18"/>
      <c r="EHV224" s="19"/>
      <c r="EHW224" s="28"/>
      <c r="EHX224" s="32"/>
      <c r="EHY224" s="20"/>
      <c r="EHZ224" s="18"/>
      <c r="EIA224" s="19"/>
      <c r="EIB224" s="28"/>
      <c r="EIC224" s="32"/>
      <c r="EID224" s="20"/>
      <c r="EIE224" s="18"/>
      <c r="EIF224" s="19"/>
      <c r="EIG224" s="28"/>
      <c r="EIH224" s="32"/>
      <c r="EII224" s="20"/>
      <c r="EIJ224" s="18"/>
      <c r="EIK224" s="19"/>
      <c r="EIL224" s="28"/>
      <c r="EIM224" s="32"/>
      <c r="EIN224" s="20"/>
      <c r="EIO224" s="18"/>
      <c r="EIP224" s="19"/>
      <c r="EIQ224" s="28"/>
      <c r="EIR224" s="32"/>
      <c r="EIS224" s="20"/>
      <c r="EIT224" s="18"/>
      <c r="EIU224" s="19"/>
      <c r="EIV224" s="28"/>
      <c r="EIW224" s="32"/>
      <c r="EIX224" s="20"/>
      <c r="EIY224" s="18"/>
      <c r="EIZ224" s="19"/>
      <c r="EJA224" s="28"/>
      <c r="EJB224" s="32"/>
      <c r="EJC224" s="20"/>
      <c r="EJD224" s="18"/>
      <c r="EJE224" s="19"/>
      <c r="EJF224" s="28"/>
      <c r="EJG224" s="32"/>
      <c r="EJH224" s="20"/>
      <c r="EJI224" s="18"/>
      <c r="EJJ224" s="19"/>
      <c r="EJK224" s="28"/>
      <c r="EJL224" s="32"/>
      <c r="EJM224" s="20"/>
      <c r="EJN224" s="18"/>
      <c r="EJO224" s="19"/>
      <c r="EJP224" s="28"/>
      <c r="EJQ224" s="32"/>
      <c r="EJR224" s="20"/>
      <c r="EJS224" s="18"/>
      <c r="EJT224" s="19"/>
      <c r="EJU224" s="28"/>
      <c r="EJV224" s="32"/>
      <c r="EJW224" s="20"/>
      <c r="EJX224" s="18"/>
      <c r="EJY224" s="19"/>
      <c r="EJZ224" s="28"/>
      <c r="EKA224" s="32"/>
      <c r="EKB224" s="20"/>
      <c r="EKC224" s="18"/>
      <c r="EKD224" s="19"/>
      <c r="EKE224" s="28"/>
      <c r="EKF224" s="32"/>
      <c r="EKG224" s="20"/>
      <c r="EKH224" s="18"/>
      <c r="EKI224" s="19"/>
      <c r="EKJ224" s="28"/>
      <c r="EKK224" s="32"/>
      <c r="EKL224" s="20"/>
      <c r="EKM224" s="18"/>
      <c r="EKN224" s="19"/>
      <c r="EKO224" s="28"/>
      <c r="EKP224" s="32"/>
      <c r="EKQ224" s="20"/>
      <c r="EKR224" s="18"/>
      <c r="EKS224" s="19"/>
      <c r="EKT224" s="28"/>
      <c r="EKU224" s="32"/>
      <c r="EKV224" s="20"/>
      <c r="EKW224" s="18"/>
      <c r="EKX224" s="19"/>
      <c r="EKY224" s="28"/>
      <c r="EKZ224" s="32"/>
      <c r="ELA224" s="20"/>
      <c r="ELB224" s="18"/>
      <c r="ELC224" s="19"/>
      <c r="ELD224" s="28"/>
      <c r="ELE224" s="32"/>
      <c r="ELF224" s="20"/>
      <c r="ELG224" s="18"/>
      <c r="ELH224" s="19"/>
      <c r="ELI224" s="28"/>
      <c r="ELJ224" s="32"/>
      <c r="ELK224" s="20"/>
      <c r="ELL224" s="18"/>
      <c r="ELM224" s="19"/>
      <c r="ELN224" s="28"/>
      <c r="ELO224" s="32"/>
      <c r="ELP224" s="20"/>
      <c r="ELQ224" s="18"/>
      <c r="ELR224" s="19"/>
      <c r="ELS224" s="28"/>
      <c r="ELT224" s="32"/>
      <c r="ELU224" s="20"/>
      <c r="ELV224" s="18"/>
      <c r="ELW224" s="19"/>
      <c r="ELX224" s="28"/>
      <c r="ELY224" s="32"/>
      <c r="ELZ224" s="20"/>
      <c r="EMA224" s="18"/>
      <c r="EMB224" s="19"/>
      <c r="EMC224" s="28"/>
      <c r="EMD224" s="32"/>
      <c r="EME224" s="20"/>
      <c r="EMF224" s="18"/>
      <c r="EMG224" s="19"/>
      <c r="EMH224" s="28"/>
      <c r="EMI224" s="32"/>
      <c r="EMJ224" s="20"/>
      <c r="EMK224" s="18"/>
      <c r="EML224" s="19"/>
      <c r="EMM224" s="28"/>
      <c r="EMN224" s="32"/>
      <c r="EMO224" s="20"/>
      <c r="EMP224" s="18"/>
      <c r="EMQ224" s="19"/>
      <c r="EMR224" s="28"/>
      <c r="EMS224" s="32"/>
      <c r="EMT224" s="20"/>
      <c r="EMU224" s="18"/>
      <c r="EMV224" s="19"/>
      <c r="EMW224" s="28"/>
      <c r="EMX224" s="32"/>
      <c r="EMY224" s="20"/>
      <c r="EMZ224" s="18"/>
      <c r="ENA224" s="19"/>
      <c r="ENB224" s="28"/>
      <c r="ENC224" s="32"/>
      <c r="END224" s="20"/>
      <c r="ENE224" s="18"/>
      <c r="ENF224" s="19"/>
      <c r="ENG224" s="28"/>
      <c r="ENH224" s="32"/>
      <c r="ENI224" s="20"/>
      <c r="ENJ224" s="18"/>
      <c r="ENK224" s="19"/>
      <c r="ENL224" s="28"/>
      <c r="ENM224" s="32"/>
      <c r="ENN224" s="20"/>
      <c r="ENO224" s="18"/>
      <c r="ENP224" s="19"/>
      <c r="ENQ224" s="28"/>
      <c r="ENR224" s="32"/>
      <c r="ENS224" s="20"/>
      <c r="ENT224" s="18"/>
      <c r="ENU224" s="19"/>
      <c r="ENV224" s="28"/>
      <c r="ENW224" s="32"/>
      <c r="ENX224" s="20"/>
      <c r="ENY224" s="18"/>
      <c r="ENZ224" s="19"/>
      <c r="EOA224" s="28"/>
      <c r="EOB224" s="32"/>
      <c r="EOC224" s="20"/>
      <c r="EOD224" s="18"/>
      <c r="EOE224" s="19"/>
      <c r="EOF224" s="28"/>
      <c r="EOG224" s="32"/>
      <c r="EOH224" s="20"/>
      <c r="EOI224" s="18"/>
      <c r="EOJ224" s="19"/>
      <c r="EOK224" s="28"/>
      <c r="EOL224" s="32"/>
      <c r="EOM224" s="20"/>
      <c r="EON224" s="18"/>
      <c r="EOO224" s="19"/>
      <c r="EOP224" s="28"/>
      <c r="EOQ224" s="32"/>
      <c r="EOR224" s="20"/>
      <c r="EOS224" s="18"/>
      <c r="EOT224" s="19"/>
      <c r="EOU224" s="28"/>
      <c r="EOV224" s="32"/>
      <c r="EOW224" s="20"/>
      <c r="EOX224" s="18"/>
      <c r="EOY224" s="19"/>
      <c r="EOZ224" s="28"/>
      <c r="EPA224" s="32"/>
      <c r="EPB224" s="20"/>
      <c r="EPC224" s="18"/>
      <c r="EPD224" s="19"/>
      <c r="EPE224" s="28"/>
      <c r="EPF224" s="32"/>
      <c r="EPG224" s="20"/>
      <c r="EPH224" s="18"/>
      <c r="EPI224" s="19"/>
      <c r="EPJ224" s="28"/>
      <c r="EPK224" s="32"/>
      <c r="EPL224" s="20"/>
      <c r="EPM224" s="18"/>
      <c r="EPN224" s="19"/>
      <c r="EPO224" s="28"/>
      <c r="EPP224" s="32"/>
      <c r="EPQ224" s="20"/>
      <c r="EPR224" s="18"/>
      <c r="EPS224" s="19"/>
      <c r="EPT224" s="28"/>
      <c r="EPU224" s="32"/>
      <c r="EPV224" s="20"/>
      <c r="EPW224" s="18"/>
      <c r="EPX224" s="19"/>
      <c r="EPY224" s="28"/>
      <c r="EPZ224" s="32"/>
      <c r="EQA224" s="20"/>
      <c r="EQB224" s="18"/>
      <c r="EQC224" s="19"/>
      <c r="EQD224" s="28"/>
      <c r="EQE224" s="32"/>
      <c r="EQF224" s="20"/>
      <c r="EQG224" s="18"/>
      <c r="EQH224" s="19"/>
      <c r="EQI224" s="28"/>
      <c r="EQJ224" s="32"/>
      <c r="EQK224" s="20"/>
      <c r="EQL224" s="18"/>
      <c r="EQM224" s="19"/>
      <c r="EQN224" s="28"/>
      <c r="EQO224" s="32"/>
      <c r="EQP224" s="20"/>
      <c r="EQQ224" s="18"/>
      <c r="EQR224" s="19"/>
      <c r="EQS224" s="28"/>
      <c r="EQT224" s="32"/>
      <c r="EQU224" s="20"/>
      <c r="EQV224" s="18"/>
      <c r="EQW224" s="19"/>
      <c r="EQX224" s="28"/>
      <c r="EQY224" s="32"/>
      <c r="EQZ224" s="20"/>
      <c r="ERA224" s="18"/>
      <c r="ERB224" s="19"/>
      <c r="ERC224" s="28"/>
      <c r="ERD224" s="32"/>
      <c r="ERE224" s="20"/>
      <c r="ERF224" s="18"/>
      <c r="ERG224" s="19"/>
      <c r="ERH224" s="28"/>
      <c r="ERI224" s="32"/>
      <c r="ERJ224" s="20"/>
      <c r="ERK224" s="18"/>
      <c r="ERL224" s="19"/>
      <c r="ERM224" s="28"/>
      <c r="ERN224" s="32"/>
      <c r="ERO224" s="20"/>
      <c r="ERP224" s="18"/>
      <c r="ERQ224" s="19"/>
      <c r="ERR224" s="28"/>
      <c r="ERS224" s="32"/>
      <c r="ERT224" s="20"/>
      <c r="ERU224" s="18"/>
      <c r="ERV224" s="19"/>
      <c r="ERW224" s="28"/>
      <c r="ERX224" s="32"/>
      <c r="ERY224" s="20"/>
      <c r="ERZ224" s="18"/>
      <c r="ESA224" s="19"/>
      <c r="ESB224" s="28"/>
      <c r="ESC224" s="32"/>
      <c r="ESD224" s="20"/>
      <c r="ESE224" s="18"/>
      <c r="ESF224" s="19"/>
      <c r="ESG224" s="28"/>
      <c r="ESH224" s="32"/>
      <c r="ESI224" s="20"/>
      <c r="ESJ224" s="18"/>
      <c r="ESK224" s="19"/>
      <c r="ESL224" s="28"/>
      <c r="ESM224" s="32"/>
      <c r="ESN224" s="20"/>
      <c r="ESO224" s="18"/>
      <c r="ESP224" s="19"/>
      <c r="ESQ224" s="28"/>
      <c r="ESR224" s="32"/>
      <c r="ESS224" s="20"/>
      <c r="EST224" s="18"/>
      <c r="ESU224" s="19"/>
      <c r="ESV224" s="28"/>
      <c r="ESW224" s="32"/>
      <c r="ESX224" s="20"/>
      <c r="ESY224" s="18"/>
      <c r="ESZ224" s="19"/>
      <c r="ETA224" s="28"/>
      <c r="ETB224" s="32"/>
      <c r="ETC224" s="20"/>
      <c r="ETD224" s="18"/>
      <c r="ETE224" s="19"/>
      <c r="ETF224" s="28"/>
      <c r="ETG224" s="32"/>
      <c r="ETH224" s="20"/>
      <c r="ETI224" s="18"/>
      <c r="ETJ224" s="19"/>
      <c r="ETK224" s="28"/>
      <c r="ETL224" s="32"/>
      <c r="ETM224" s="20"/>
      <c r="ETN224" s="18"/>
      <c r="ETO224" s="19"/>
      <c r="ETP224" s="28"/>
      <c r="ETQ224" s="32"/>
      <c r="ETR224" s="20"/>
      <c r="ETS224" s="18"/>
      <c r="ETT224" s="19"/>
      <c r="ETU224" s="28"/>
      <c r="ETV224" s="32"/>
      <c r="ETW224" s="20"/>
      <c r="ETX224" s="18"/>
      <c r="ETY224" s="19"/>
      <c r="ETZ224" s="28"/>
      <c r="EUA224" s="32"/>
      <c r="EUB224" s="20"/>
      <c r="EUC224" s="18"/>
      <c r="EUD224" s="19"/>
      <c r="EUE224" s="28"/>
      <c r="EUF224" s="32"/>
      <c r="EUG224" s="20"/>
      <c r="EUH224" s="18"/>
      <c r="EUI224" s="19"/>
      <c r="EUJ224" s="28"/>
      <c r="EUK224" s="32"/>
      <c r="EUL224" s="20"/>
      <c r="EUM224" s="18"/>
      <c r="EUN224" s="19"/>
      <c r="EUO224" s="28"/>
      <c r="EUP224" s="32"/>
      <c r="EUQ224" s="20"/>
      <c r="EUR224" s="18"/>
      <c r="EUS224" s="19"/>
      <c r="EUT224" s="28"/>
      <c r="EUU224" s="32"/>
      <c r="EUV224" s="20"/>
      <c r="EUW224" s="18"/>
      <c r="EUX224" s="19"/>
      <c r="EUY224" s="28"/>
      <c r="EUZ224" s="32"/>
      <c r="EVA224" s="20"/>
      <c r="EVB224" s="18"/>
      <c r="EVC224" s="19"/>
      <c r="EVD224" s="28"/>
      <c r="EVE224" s="32"/>
      <c r="EVF224" s="20"/>
      <c r="EVG224" s="18"/>
      <c r="EVH224" s="19"/>
      <c r="EVI224" s="28"/>
      <c r="EVJ224" s="32"/>
      <c r="EVK224" s="20"/>
      <c r="EVL224" s="18"/>
      <c r="EVM224" s="19"/>
      <c r="EVN224" s="28"/>
      <c r="EVO224" s="32"/>
      <c r="EVP224" s="20"/>
      <c r="EVQ224" s="18"/>
      <c r="EVR224" s="19"/>
      <c r="EVS224" s="28"/>
      <c r="EVT224" s="32"/>
      <c r="EVU224" s="20"/>
      <c r="EVV224" s="18"/>
      <c r="EVW224" s="19"/>
      <c r="EVX224" s="28"/>
      <c r="EVY224" s="32"/>
      <c r="EVZ224" s="20"/>
      <c r="EWA224" s="18"/>
      <c r="EWB224" s="19"/>
      <c r="EWC224" s="28"/>
      <c r="EWD224" s="32"/>
      <c r="EWE224" s="20"/>
      <c r="EWF224" s="18"/>
      <c r="EWG224" s="19"/>
      <c r="EWH224" s="28"/>
      <c r="EWI224" s="32"/>
      <c r="EWJ224" s="20"/>
      <c r="EWK224" s="18"/>
      <c r="EWL224" s="19"/>
      <c r="EWM224" s="28"/>
      <c r="EWN224" s="32"/>
      <c r="EWO224" s="20"/>
      <c r="EWP224" s="18"/>
      <c r="EWQ224" s="19"/>
      <c r="EWR224" s="28"/>
      <c r="EWS224" s="32"/>
      <c r="EWT224" s="20"/>
      <c r="EWU224" s="18"/>
      <c r="EWV224" s="19"/>
      <c r="EWW224" s="28"/>
      <c r="EWX224" s="32"/>
      <c r="EWY224" s="20"/>
      <c r="EWZ224" s="18"/>
      <c r="EXA224" s="19"/>
      <c r="EXB224" s="28"/>
      <c r="EXC224" s="32"/>
      <c r="EXD224" s="20"/>
      <c r="EXE224" s="18"/>
      <c r="EXF224" s="19"/>
      <c r="EXG224" s="28"/>
      <c r="EXH224" s="32"/>
      <c r="EXI224" s="20"/>
      <c r="EXJ224" s="18"/>
      <c r="EXK224" s="19"/>
      <c r="EXL224" s="28"/>
      <c r="EXM224" s="32"/>
      <c r="EXN224" s="20"/>
      <c r="EXO224" s="18"/>
      <c r="EXP224" s="19"/>
      <c r="EXQ224" s="28"/>
      <c r="EXR224" s="32"/>
      <c r="EXS224" s="20"/>
      <c r="EXT224" s="18"/>
      <c r="EXU224" s="19"/>
      <c r="EXV224" s="28"/>
      <c r="EXW224" s="32"/>
      <c r="EXX224" s="20"/>
      <c r="EXY224" s="18"/>
      <c r="EXZ224" s="19"/>
      <c r="EYA224" s="28"/>
      <c r="EYB224" s="32"/>
      <c r="EYC224" s="20"/>
      <c r="EYD224" s="18"/>
      <c r="EYE224" s="19"/>
      <c r="EYF224" s="28"/>
      <c r="EYG224" s="32"/>
      <c r="EYH224" s="20"/>
      <c r="EYI224" s="18"/>
      <c r="EYJ224" s="19"/>
      <c r="EYK224" s="28"/>
      <c r="EYL224" s="32"/>
      <c r="EYM224" s="20"/>
      <c r="EYN224" s="18"/>
      <c r="EYO224" s="19"/>
      <c r="EYP224" s="28"/>
      <c r="EYQ224" s="32"/>
      <c r="EYR224" s="20"/>
      <c r="EYS224" s="18"/>
      <c r="EYT224" s="19"/>
      <c r="EYU224" s="28"/>
      <c r="EYV224" s="32"/>
      <c r="EYW224" s="20"/>
      <c r="EYX224" s="18"/>
      <c r="EYY224" s="19"/>
      <c r="EYZ224" s="28"/>
      <c r="EZA224" s="32"/>
      <c r="EZB224" s="20"/>
      <c r="EZC224" s="18"/>
      <c r="EZD224" s="19"/>
      <c r="EZE224" s="28"/>
      <c r="EZF224" s="32"/>
      <c r="EZG224" s="20"/>
      <c r="EZH224" s="18"/>
      <c r="EZI224" s="19"/>
      <c r="EZJ224" s="28"/>
      <c r="EZK224" s="32"/>
      <c r="EZL224" s="20"/>
      <c r="EZM224" s="18"/>
      <c r="EZN224" s="19"/>
      <c r="EZO224" s="28"/>
      <c r="EZP224" s="32"/>
      <c r="EZQ224" s="20"/>
      <c r="EZR224" s="18"/>
      <c r="EZS224" s="19"/>
      <c r="EZT224" s="28"/>
      <c r="EZU224" s="32"/>
      <c r="EZV224" s="20"/>
      <c r="EZW224" s="18"/>
      <c r="EZX224" s="19"/>
      <c r="EZY224" s="28"/>
      <c r="EZZ224" s="32"/>
      <c r="FAA224" s="20"/>
      <c r="FAB224" s="18"/>
      <c r="FAC224" s="19"/>
      <c r="FAD224" s="28"/>
      <c r="FAE224" s="32"/>
      <c r="FAF224" s="20"/>
      <c r="FAG224" s="18"/>
      <c r="FAH224" s="19"/>
      <c r="FAI224" s="28"/>
      <c r="FAJ224" s="32"/>
      <c r="FAK224" s="20"/>
      <c r="FAL224" s="18"/>
      <c r="FAM224" s="19"/>
      <c r="FAN224" s="28"/>
      <c r="FAO224" s="32"/>
      <c r="FAP224" s="20"/>
      <c r="FAQ224" s="18"/>
      <c r="FAR224" s="19"/>
      <c r="FAS224" s="28"/>
      <c r="FAT224" s="32"/>
      <c r="FAU224" s="20"/>
      <c r="FAV224" s="18"/>
      <c r="FAW224" s="19"/>
      <c r="FAX224" s="28"/>
      <c r="FAY224" s="32"/>
      <c r="FAZ224" s="20"/>
      <c r="FBA224" s="18"/>
      <c r="FBB224" s="19"/>
      <c r="FBC224" s="28"/>
      <c r="FBD224" s="32"/>
      <c r="FBE224" s="20"/>
      <c r="FBF224" s="18"/>
      <c r="FBG224" s="19"/>
      <c r="FBH224" s="28"/>
      <c r="FBI224" s="32"/>
      <c r="FBJ224" s="20"/>
      <c r="FBK224" s="18"/>
      <c r="FBL224" s="19"/>
      <c r="FBM224" s="28"/>
      <c r="FBN224" s="32"/>
      <c r="FBO224" s="20"/>
      <c r="FBP224" s="18"/>
      <c r="FBQ224" s="19"/>
      <c r="FBR224" s="28"/>
      <c r="FBS224" s="32"/>
      <c r="FBT224" s="20"/>
      <c r="FBU224" s="18"/>
      <c r="FBV224" s="19"/>
      <c r="FBW224" s="28"/>
      <c r="FBX224" s="32"/>
      <c r="FBY224" s="20"/>
      <c r="FBZ224" s="18"/>
      <c r="FCA224" s="19"/>
      <c r="FCB224" s="28"/>
      <c r="FCC224" s="32"/>
      <c r="FCD224" s="20"/>
      <c r="FCE224" s="18"/>
      <c r="FCF224" s="19"/>
      <c r="FCG224" s="28"/>
      <c r="FCH224" s="32"/>
      <c r="FCI224" s="20"/>
      <c r="FCJ224" s="18"/>
      <c r="FCK224" s="19"/>
      <c r="FCL224" s="28"/>
      <c r="FCM224" s="32"/>
      <c r="FCN224" s="20"/>
      <c r="FCO224" s="18"/>
      <c r="FCP224" s="19"/>
      <c r="FCQ224" s="28"/>
      <c r="FCR224" s="32"/>
      <c r="FCS224" s="20"/>
      <c r="FCT224" s="18"/>
      <c r="FCU224" s="19"/>
      <c r="FCV224" s="28"/>
      <c r="FCW224" s="32"/>
      <c r="FCX224" s="20"/>
      <c r="FCY224" s="18"/>
      <c r="FCZ224" s="19"/>
      <c r="FDA224" s="28"/>
      <c r="FDB224" s="32"/>
      <c r="FDC224" s="20"/>
      <c r="FDD224" s="18"/>
      <c r="FDE224" s="19"/>
      <c r="FDF224" s="28"/>
      <c r="FDG224" s="32"/>
      <c r="FDH224" s="20"/>
      <c r="FDI224" s="18"/>
      <c r="FDJ224" s="19"/>
      <c r="FDK224" s="28"/>
      <c r="FDL224" s="32"/>
      <c r="FDM224" s="20"/>
      <c r="FDN224" s="18"/>
      <c r="FDO224" s="19"/>
      <c r="FDP224" s="28"/>
      <c r="FDQ224" s="32"/>
      <c r="FDR224" s="20"/>
      <c r="FDS224" s="18"/>
      <c r="FDT224" s="19"/>
      <c r="FDU224" s="28"/>
      <c r="FDV224" s="32"/>
      <c r="FDW224" s="20"/>
      <c r="FDX224" s="18"/>
      <c r="FDY224" s="19"/>
      <c r="FDZ224" s="28"/>
      <c r="FEA224" s="32"/>
      <c r="FEB224" s="20"/>
      <c r="FEC224" s="18"/>
      <c r="FED224" s="19"/>
      <c r="FEE224" s="28"/>
      <c r="FEF224" s="32"/>
      <c r="FEG224" s="20"/>
      <c r="FEH224" s="18"/>
      <c r="FEI224" s="19"/>
      <c r="FEJ224" s="28"/>
      <c r="FEK224" s="32"/>
      <c r="FEL224" s="20"/>
      <c r="FEM224" s="18"/>
      <c r="FEN224" s="19"/>
      <c r="FEO224" s="28"/>
      <c r="FEP224" s="32"/>
      <c r="FEQ224" s="20"/>
      <c r="FER224" s="18"/>
      <c r="FES224" s="19"/>
      <c r="FET224" s="28"/>
      <c r="FEU224" s="32"/>
      <c r="FEV224" s="20"/>
      <c r="FEW224" s="18"/>
      <c r="FEX224" s="19"/>
      <c r="FEY224" s="28"/>
      <c r="FEZ224" s="32"/>
      <c r="FFA224" s="20"/>
      <c r="FFB224" s="18"/>
      <c r="FFC224" s="19"/>
      <c r="FFD224" s="28"/>
      <c r="FFE224" s="32"/>
      <c r="FFF224" s="20"/>
      <c r="FFG224" s="18"/>
      <c r="FFH224" s="19"/>
      <c r="FFI224" s="28"/>
      <c r="FFJ224" s="32"/>
      <c r="FFK224" s="20"/>
      <c r="FFL224" s="18"/>
      <c r="FFM224" s="19"/>
      <c r="FFN224" s="28"/>
      <c r="FFO224" s="32"/>
      <c r="FFP224" s="20"/>
      <c r="FFQ224" s="18"/>
      <c r="FFR224" s="19"/>
      <c r="FFS224" s="28"/>
      <c r="FFT224" s="32"/>
      <c r="FFU224" s="20"/>
      <c r="FFV224" s="18"/>
      <c r="FFW224" s="19"/>
      <c r="FFX224" s="28"/>
      <c r="FFY224" s="32"/>
      <c r="FFZ224" s="20"/>
      <c r="FGA224" s="18"/>
      <c r="FGB224" s="19"/>
      <c r="FGC224" s="28"/>
      <c r="FGD224" s="32"/>
      <c r="FGE224" s="20"/>
      <c r="FGF224" s="18"/>
      <c r="FGG224" s="19"/>
      <c r="FGH224" s="28"/>
      <c r="FGI224" s="32"/>
      <c r="FGJ224" s="20"/>
      <c r="FGK224" s="18"/>
      <c r="FGL224" s="19"/>
      <c r="FGM224" s="28"/>
      <c r="FGN224" s="32"/>
      <c r="FGO224" s="20"/>
      <c r="FGP224" s="18"/>
      <c r="FGQ224" s="19"/>
      <c r="FGR224" s="28"/>
      <c r="FGS224" s="32"/>
      <c r="FGT224" s="20"/>
      <c r="FGU224" s="18"/>
      <c r="FGV224" s="19"/>
      <c r="FGW224" s="28"/>
      <c r="FGX224" s="32"/>
      <c r="FGY224" s="20"/>
      <c r="FGZ224" s="18"/>
      <c r="FHA224" s="19"/>
      <c r="FHB224" s="28"/>
      <c r="FHC224" s="32"/>
      <c r="FHD224" s="20"/>
      <c r="FHE224" s="18"/>
      <c r="FHF224" s="19"/>
      <c r="FHG224" s="28"/>
      <c r="FHH224" s="32"/>
      <c r="FHI224" s="20"/>
      <c r="FHJ224" s="18"/>
      <c r="FHK224" s="19"/>
      <c r="FHL224" s="28"/>
      <c r="FHM224" s="32"/>
      <c r="FHN224" s="20"/>
      <c r="FHO224" s="18"/>
      <c r="FHP224" s="19"/>
      <c r="FHQ224" s="28"/>
      <c r="FHR224" s="32"/>
      <c r="FHS224" s="20"/>
      <c r="FHT224" s="18"/>
      <c r="FHU224" s="19"/>
      <c r="FHV224" s="28"/>
      <c r="FHW224" s="32"/>
      <c r="FHX224" s="20"/>
      <c r="FHY224" s="18"/>
      <c r="FHZ224" s="19"/>
      <c r="FIA224" s="28"/>
      <c r="FIB224" s="32"/>
      <c r="FIC224" s="20"/>
      <c r="FID224" s="18"/>
      <c r="FIE224" s="19"/>
      <c r="FIF224" s="28"/>
      <c r="FIG224" s="32"/>
      <c r="FIH224" s="20"/>
      <c r="FII224" s="18"/>
      <c r="FIJ224" s="19"/>
      <c r="FIK224" s="28"/>
      <c r="FIL224" s="32"/>
      <c r="FIM224" s="20"/>
      <c r="FIN224" s="18"/>
      <c r="FIO224" s="19"/>
      <c r="FIP224" s="28"/>
      <c r="FIQ224" s="32"/>
      <c r="FIR224" s="20"/>
      <c r="FIS224" s="18"/>
      <c r="FIT224" s="19"/>
      <c r="FIU224" s="28"/>
      <c r="FIV224" s="32"/>
      <c r="FIW224" s="20"/>
      <c r="FIX224" s="18"/>
      <c r="FIY224" s="19"/>
      <c r="FIZ224" s="28"/>
      <c r="FJA224" s="32"/>
      <c r="FJB224" s="20"/>
      <c r="FJC224" s="18"/>
      <c r="FJD224" s="19"/>
      <c r="FJE224" s="28"/>
      <c r="FJF224" s="32"/>
      <c r="FJG224" s="20"/>
      <c r="FJH224" s="18"/>
      <c r="FJI224" s="19"/>
      <c r="FJJ224" s="28"/>
      <c r="FJK224" s="32"/>
      <c r="FJL224" s="20"/>
      <c r="FJM224" s="18"/>
      <c r="FJN224" s="19"/>
      <c r="FJO224" s="28"/>
      <c r="FJP224" s="32"/>
      <c r="FJQ224" s="20"/>
      <c r="FJR224" s="18"/>
      <c r="FJS224" s="19"/>
      <c r="FJT224" s="28"/>
      <c r="FJU224" s="32"/>
      <c r="FJV224" s="20"/>
      <c r="FJW224" s="18"/>
      <c r="FJX224" s="19"/>
      <c r="FJY224" s="28"/>
      <c r="FJZ224" s="32"/>
      <c r="FKA224" s="20"/>
      <c r="FKB224" s="18"/>
      <c r="FKC224" s="19"/>
      <c r="FKD224" s="28"/>
      <c r="FKE224" s="32"/>
      <c r="FKF224" s="20"/>
      <c r="FKG224" s="18"/>
      <c r="FKH224" s="19"/>
      <c r="FKI224" s="28"/>
      <c r="FKJ224" s="32"/>
      <c r="FKK224" s="20"/>
      <c r="FKL224" s="18"/>
      <c r="FKM224" s="19"/>
      <c r="FKN224" s="28"/>
      <c r="FKO224" s="32"/>
      <c r="FKP224" s="20"/>
      <c r="FKQ224" s="18"/>
      <c r="FKR224" s="19"/>
      <c r="FKS224" s="28"/>
      <c r="FKT224" s="32"/>
      <c r="FKU224" s="20"/>
      <c r="FKV224" s="18"/>
      <c r="FKW224" s="19"/>
      <c r="FKX224" s="28"/>
      <c r="FKY224" s="32"/>
      <c r="FKZ224" s="20"/>
      <c r="FLA224" s="18"/>
      <c r="FLB224" s="19"/>
      <c r="FLC224" s="28"/>
      <c r="FLD224" s="32"/>
      <c r="FLE224" s="20"/>
      <c r="FLF224" s="18"/>
      <c r="FLG224" s="19"/>
      <c r="FLH224" s="28"/>
      <c r="FLI224" s="32"/>
      <c r="FLJ224" s="20"/>
      <c r="FLK224" s="18"/>
      <c r="FLL224" s="19"/>
      <c r="FLM224" s="28"/>
      <c r="FLN224" s="32"/>
      <c r="FLO224" s="20"/>
      <c r="FLP224" s="18"/>
      <c r="FLQ224" s="19"/>
      <c r="FLR224" s="28"/>
      <c r="FLS224" s="32"/>
      <c r="FLT224" s="20"/>
      <c r="FLU224" s="18"/>
      <c r="FLV224" s="19"/>
      <c r="FLW224" s="28"/>
      <c r="FLX224" s="32"/>
      <c r="FLY224" s="20"/>
      <c r="FLZ224" s="18"/>
      <c r="FMA224" s="19"/>
      <c r="FMB224" s="28"/>
      <c r="FMC224" s="32"/>
      <c r="FMD224" s="20"/>
      <c r="FME224" s="18"/>
      <c r="FMF224" s="19"/>
      <c r="FMG224" s="28"/>
      <c r="FMH224" s="32"/>
      <c r="FMI224" s="20"/>
      <c r="FMJ224" s="18"/>
      <c r="FMK224" s="19"/>
      <c r="FML224" s="28"/>
      <c r="FMM224" s="32"/>
      <c r="FMN224" s="20"/>
      <c r="FMO224" s="18"/>
      <c r="FMP224" s="19"/>
      <c r="FMQ224" s="28"/>
      <c r="FMR224" s="32"/>
      <c r="FMS224" s="20"/>
      <c r="FMT224" s="18"/>
      <c r="FMU224" s="19"/>
      <c r="FMV224" s="28"/>
      <c r="FMW224" s="32"/>
      <c r="FMX224" s="20"/>
      <c r="FMY224" s="18"/>
      <c r="FMZ224" s="19"/>
      <c r="FNA224" s="28"/>
      <c r="FNB224" s="32"/>
      <c r="FNC224" s="20"/>
      <c r="FND224" s="18"/>
      <c r="FNE224" s="19"/>
      <c r="FNF224" s="28"/>
      <c r="FNG224" s="32"/>
      <c r="FNH224" s="20"/>
      <c r="FNI224" s="18"/>
      <c r="FNJ224" s="19"/>
      <c r="FNK224" s="28"/>
      <c r="FNL224" s="32"/>
      <c r="FNM224" s="20"/>
      <c r="FNN224" s="18"/>
      <c r="FNO224" s="19"/>
      <c r="FNP224" s="28"/>
      <c r="FNQ224" s="32"/>
      <c r="FNR224" s="20"/>
      <c r="FNS224" s="18"/>
      <c r="FNT224" s="19"/>
      <c r="FNU224" s="28"/>
      <c r="FNV224" s="32"/>
      <c r="FNW224" s="20"/>
      <c r="FNX224" s="18"/>
      <c r="FNY224" s="19"/>
      <c r="FNZ224" s="28"/>
      <c r="FOA224" s="32"/>
      <c r="FOB224" s="20"/>
      <c r="FOC224" s="18"/>
      <c r="FOD224" s="19"/>
      <c r="FOE224" s="28"/>
      <c r="FOF224" s="32"/>
      <c r="FOG224" s="20"/>
      <c r="FOH224" s="18"/>
      <c r="FOI224" s="19"/>
      <c r="FOJ224" s="28"/>
      <c r="FOK224" s="32"/>
      <c r="FOL224" s="20"/>
      <c r="FOM224" s="18"/>
      <c r="FON224" s="19"/>
      <c r="FOO224" s="28"/>
      <c r="FOP224" s="32"/>
      <c r="FOQ224" s="20"/>
      <c r="FOR224" s="18"/>
      <c r="FOS224" s="19"/>
      <c r="FOT224" s="28"/>
      <c r="FOU224" s="32"/>
      <c r="FOV224" s="20"/>
      <c r="FOW224" s="18"/>
      <c r="FOX224" s="19"/>
      <c r="FOY224" s="28"/>
      <c r="FOZ224" s="32"/>
      <c r="FPA224" s="20"/>
      <c r="FPB224" s="18"/>
      <c r="FPC224" s="19"/>
      <c r="FPD224" s="28"/>
      <c r="FPE224" s="32"/>
      <c r="FPF224" s="20"/>
      <c r="FPG224" s="18"/>
      <c r="FPH224" s="19"/>
      <c r="FPI224" s="28"/>
      <c r="FPJ224" s="32"/>
      <c r="FPK224" s="20"/>
      <c r="FPL224" s="18"/>
      <c r="FPM224" s="19"/>
      <c r="FPN224" s="28"/>
      <c r="FPO224" s="32"/>
      <c r="FPP224" s="20"/>
      <c r="FPQ224" s="18"/>
      <c r="FPR224" s="19"/>
      <c r="FPS224" s="28"/>
      <c r="FPT224" s="32"/>
      <c r="FPU224" s="20"/>
      <c r="FPV224" s="18"/>
      <c r="FPW224" s="19"/>
      <c r="FPX224" s="28"/>
      <c r="FPY224" s="32"/>
      <c r="FPZ224" s="20"/>
      <c r="FQA224" s="18"/>
      <c r="FQB224" s="19"/>
      <c r="FQC224" s="28"/>
      <c r="FQD224" s="32"/>
      <c r="FQE224" s="20"/>
      <c r="FQF224" s="18"/>
      <c r="FQG224" s="19"/>
      <c r="FQH224" s="28"/>
      <c r="FQI224" s="32"/>
      <c r="FQJ224" s="20"/>
      <c r="FQK224" s="18"/>
      <c r="FQL224" s="19"/>
      <c r="FQM224" s="28"/>
      <c r="FQN224" s="32"/>
      <c r="FQO224" s="20"/>
      <c r="FQP224" s="18"/>
      <c r="FQQ224" s="19"/>
      <c r="FQR224" s="28"/>
      <c r="FQS224" s="32"/>
      <c r="FQT224" s="20"/>
      <c r="FQU224" s="18"/>
      <c r="FQV224" s="19"/>
      <c r="FQW224" s="28"/>
      <c r="FQX224" s="32"/>
      <c r="FQY224" s="20"/>
      <c r="FQZ224" s="18"/>
      <c r="FRA224" s="19"/>
      <c r="FRB224" s="28"/>
      <c r="FRC224" s="32"/>
      <c r="FRD224" s="20"/>
      <c r="FRE224" s="18"/>
      <c r="FRF224" s="19"/>
      <c r="FRG224" s="28"/>
      <c r="FRH224" s="32"/>
      <c r="FRI224" s="20"/>
      <c r="FRJ224" s="18"/>
      <c r="FRK224" s="19"/>
      <c r="FRL224" s="28"/>
      <c r="FRM224" s="32"/>
      <c r="FRN224" s="20"/>
      <c r="FRO224" s="18"/>
      <c r="FRP224" s="19"/>
      <c r="FRQ224" s="28"/>
      <c r="FRR224" s="32"/>
      <c r="FRS224" s="20"/>
      <c r="FRT224" s="18"/>
      <c r="FRU224" s="19"/>
      <c r="FRV224" s="28"/>
      <c r="FRW224" s="32"/>
      <c r="FRX224" s="20"/>
      <c r="FRY224" s="18"/>
      <c r="FRZ224" s="19"/>
      <c r="FSA224" s="28"/>
      <c r="FSB224" s="32"/>
      <c r="FSC224" s="20"/>
      <c r="FSD224" s="18"/>
      <c r="FSE224" s="19"/>
      <c r="FSF224" s="28"/>
      <c r="FSG224" s="32"/>
      <c r="FSH224" s="20"/>
      <c r="FSI224" s="18"/>
      <c r="FSJ224" s="19"/>
      <c r="FSK224" s="28"/>
      <c r="FSL224" s="32"/>
      <c r="FSM224" s="20"/>
      <c r="FSN224" s="18"/>
      <c r="FSO224" s="19"/>
      <c r="FSP224" s="28"/>
      <c r="FSQ224" s="32"/>
      <c r="FSR224" s="20"/>
      <c r="FSS224" s="18"/>
      <c r="FST224" s="19"/>
      <c r="FSU224" s="28"/>
      <c r="FSV224" s="32"/>
      <c r="FSW224" s="20"/>
      <c r="FSX224" s="18"/>
      <c r="FSY224" s="19"/>
      <c r="FSZ224" s="28"/>
      <c r="FTA224" s="32"/>
      <c r="FTB224" s="20"/>
      <c r="FTC224" s="18"/>
      <c r="FTD224" s="19"/>
      <c r="FTE224" s="28"/>
      <c r="FTF224" s="32"/>
      <c r="FTG224" s="20"/>
      <c r="FTH224" s="18"/>
      <c r="FTI224" s="19"/>
      <c r="FTJ224" s="28"/>
      <c r="FTK224" s="32"/>
      <c r="FTL224" s="20"/>
      <c r="FTM224" s="18"/>
      <c r="FTN224" s="19"/>
      <c r="FTO224" s="28"/>
      <c r="FTP224" s="32"/>
      <c r="FTQ224" s="20"/>
      <c r="FTR224" s="18"/>
      <c r="FTS224" s="19"/>
      <c r="FTT224" s="28"/>
      <c r="FTU224" s="32"/>
      <c r="FTV224" s="20"/>
      <c r="FTW224" s="18"/>
      <c r="FTX224" s="19"/>
      <c r="FTY224" s="28"/>
      <c r="FTZ224" s="32"/>
      <c r="FUA224" s="20"/>
      <c r="FUB224" s="18"/>
      <c r="FUC224" s="19"/>
      <c r="FUD224" s="28"/>
      <c r="FUE224" s="32"/>
      <c r="FUF224" s="20"/>
      <c r="FUG224" s="18"/>
      <c r="FUH224" s="19"/>
      <c r="FUI224" s="28"/>
      <c r="FUJ224" s="32"/>
      <c r="FUK224" s="20"/>
      <c r="FUL224" s="18"/>
      <c r="FUM224" s="19"/>
      <c r="FUN224" s="28"/>
      <c r="FUO224" s="32"/>
      <c r="FUP224" s="20"/>
      <c r="FUQ224" s="18"/>
      <c r="FUR224" s="19"/>
      <c r="FUS224" s="28"/>
      <c r="FUT224" s="32"/>
      <c r="FUU224" s="20"/>
      <c r="FUV224" s="18"/>
      <c r="FUW224" s="19"/>
      <c r="FUX224" s="28"/>
      <c r="FUY224" s="32"/>
      <c r="FUZ224" s="20"/>
      <c r="FVA224" s="18"/>
      <c r="FVB224" s="19"/>
      <c r="FVC224" s="28"/>
      <c r="FVD224" s="32"/>
      <c r="FVE224" s="20"/>
      <c r="FVF224" s="18"/>
      <c r="FVG224" s="19"/>
      <c r="FVH224" s="28"/>
      <c r="FVI224" s="32"/>
      <c r="FVJ224" s="20"/>
      <c r="FVK224" s="18"/>
      <c r="FVL224" s="19"/>
      <c r="FVM224" s="28"/>
      <c r="FVN224" s="32"/>
      <c r="FVO224" s="20"/>
      <c r="FVP224" s="18"/>
      <c r="FVQ224" s="19"/>
      <c r="FVR224" s="28"/>
      <c r="FVS224" s="32"/>
      <c r="FVT224" s="20"/>
      <c r="FVU224" s="18"/>
      <c r="FVV224" s="19"/>
      <c r="FVW224" s="28"/>
      <c r="FVX224" s="32"/>
      <c r="FVY224" s="20"/>
      <c r="FVZ224" s="18"/>
      <c r="FWA224" s="19"/>
      <c r="FWB224" s="28"/>
      <c r="FWC224" s="32"/>
      <c r="FWD224" s="20"/>
      <c r="FWE224" s="18"/>
      <c r="FWF224" s="19"/>
      <c r="FWG224" s="28"/>
      <c r="FWH224" s="32"/>
      <c r="FWI224" s="20"/>
      <c r="FWJ224" s="18"/>
      <c r="FWK224" s="19"/>
      <c r="FWL224" s="28"/>
      <c r="FWM224" s="32"/>
      <c r="FWN224" s="20"/>
      <c r="FWO224" s="18"/>
      <c r="FWP224" s="19"/>
      <c r="FWQ224" s="28"/>
      <c r="FWR224" s="32"/>
      <c r="FWS224" s="20"/>
      <c r="FWT224" s="18"/>
      <c r="FWU224" s="19"/>
      <c r="FWV224" s="28"/>
      <c r="FWW224" s="32"/>
      <c r="FWX224" s="20"/>
      <c r="FWY224" s="18"/>
      <c r="FWZ224" s="19"/>
      <c r="FXA224" s="28"/>
      <c r="FXB224" s="32"/>
      <c r="FXC224" s="20"/>
      <c r="FXD224" s="18"/>
      <c r="FXE224" s="19"/>
      <c r="FXF224" s="28"/>
      <c r="FXG224" s="32"/>
      <c r="FXH224" s="20"/>
      <c r="FXI224" s="18"/>
      <c r="FXJ224" s="19"/>
      <c r="FXK224" s="28"/>
      <c r="FXL224" s="32"/>
      <c r="FXM224" s="20"/>
      <c r="FXN224" s="18"/>
      <c r="FXO224" s="19"/>
      <c r="FXP224" s="28"/>
      <c r="FXQ224" s="32"/>
      <c r="FXR224" s="20"/>
      <c r="FXS224" s="18"/>
      <c r="FXT224" s="19"/>
      <c r="FXU224" s="28"/>
      <c r="FXV224" s="32"/>
      <c r="FXW224" s="20"/>
      <c r="FXX224" s="18"/>
      <c r="FXY224" s="19"/>
      <c r="FXZ224" s="28"/>
      <c r="FYA224" s="32"/>
      <c r="FYB224" s="20"/>
      <c r="FYC224" s="18"/>
      <c r="FYD224" s="19"/>
      <c r="FYE224" s="28"/>
      <c r="FYF224" s="32"/>
      <c r="FYG224" s="20"/>
      <c r="FYH224" s="18"/>
      <c r="FYI224" s="19"/>
      <c r="FYJ224" s="28"/>
      <c r="FYK224" s="32"/>
      <c r="FYL224" s="20"/>
      <c r="FYM224" s="18"/>
      <c r="FYN224" s="19"/>
      <c r="FYO224" s="28"/>
      <c r="FYP224" s="32"/>
      <c r="FYQ224" s="20"/>
      <c r="FYR224" s="18"/>
      <c r="FYS224" s="19"/>
      <c r="FYT224" s="28"/>
      <c r="FYU224" s="32"/>
      <c r="FYV224" s="20"/>
      <c r="FYW224" s="18"/>
      <c r="FYX224" s="19"/>
      <c r="FYY224" s="28"/>
      <c r="FYZ224" s="32"/>
      <c r="FZA224" s="20"/>
      <c r="FZB224" s="18"/>
      <c r="FZC224" s="19"/>
      <c r="FZD224" s="28"/>
      <c r="FZE224" s="32"/>
      <c r="FZF224" s="20"/>
      <c r="FZG224" s="18"/>
      <c r="FZH224" s="19"/>
      <c r="FZI224" s="28"/>
      <c r="FZJ224" s="32"/>
      <c r="FZK224" s="20"/>
      <c r="FZL224" s="18"/>
      <c r="FZM224" s="19"/>
      <c r="FZN224" s="28"/>
      <c r="FZO224" s="32"/>
      <c r="FZP224" s="20"/>
      <c r="FZQ224" s="18"/>
      <c r="FZR224" s="19"/>
      <c r="FZS224" s="28"/>
      <c r="FZT224" s="32"/>
      <c r="FZU224" s="20"/>
      <c r="FZV224" s="18"/>
      <c r="FZW224" s="19"/>
      <c r="FZX224" s="28"/>
      <c r="FZY224" s="32"/>
      <c r="FZZ224" s="20"/>
      <c r="GAA224" s="18"/>
      <c r="GAB224" s="19"/>
      <c r="GAC224" s="28"/>
      <c r="GAD224" s="32"/>
      <c r="GAE224" s="20"/>
      <c r="GAF224" s="18"/>
      <c r="GAG224" s="19"/>
      <c r="GAH224" s="28"/>
      <c r="GAI224" s="32"/>
      <c r="GAJ224" s="20"/>
      <c r="GAK224" s="18"/>
      <c r="GAL224" s="19"/>
      <c r="GAM224" s="28"/>
      <c r="GAN224" s="32"/>
      <c r="GAO224" s="20"/>
      <c r="GAP224" s="18"/>
      <c r="GAQ224" s="19"/>
      <c r="GAR224" s="28"/>
      <c r="GAS224" s="32"/>
      <c r="GAT224" s="20"/>
      <c r="GAU224" s="18"/>
      <c r="GAV224" s="19"/>
      <c r="GAW224" s="28"/>
      <c r="GAX224" s="32"/>
      <c r="GAY224" s="20"/>
      <c r="GAZ224" s="18"/>
      <c r="GBA224" s="19"/>
      <c r="GBB224" s="28"/>
      <c r="GBC224" s="32"/>
      <c r="GBD224" s="20"/>
      <c r="GBE224" s="18"/>
      <c r="GBF224" s="19"/>
      <c r="GBG224" s="28"/>
      <c r="GBH224" s="32"/>
      <c r="GBI224" s="20"/>
      <c r="GBJ224" s="18"/>
      <c r="GBK224" s="19"/>
      <c r="GBL224" s="28"/>
      <c r="GBM224" s="32"/>
      <c r="GBN224" s="20"/>
      <c r="GBO224" s="18"/>
      <c r="GBP224" s="19"/>
      <c r="GBQ224" s="28"/>
      <c r="GBR224" s="32"/>
      <c r="GBS224" s="20"/>
      <c r="GBT224" s="18"/>
      <c r="GBU224" s="19"/>
      <c r="GBV224" s="28"/>
      <c r="GBW224" s="32"/>
      <c r="GBX224" s="20"/>
      <c r="GBY224" s="18"/>
      <c r="GBZ224" s="19"/>
      <c r="GCA224" s="28"/>
      <c r="GCB224" s="32"/>
      <c r="GCC224" s="20"/>
      <c r="GCD224" s="18"/>
      <c r="GCE224" s="19"/>
      <c r="GCF224" s="28"/>
      <c r="GCG224" s="32"/>
      <c r="GCH224" s="20"/>
      <c r="GCI224" s="18"/>
      <c r="GCJ224" s="19"/>
      <c r="GCK224" s="28"/>
      <c r="GCL224" s="32"/>
      <c r="GCM224" s="20"/>
      <c r="GCN224" s="18"/>
      <c r="GCO224" s="19"/>
      <c r="GCP224" s="28"/>
      <c r="GCQ224" s="32"/>
      <c r="GCR224" s="20"/>
      <c r="GCS224" s="18"/>
      <c r="GCT224" s="19"/>
      <c r="GCU224" s="28"/>
      <c r="GCV224" s="32"/>
      <c r="GCW224" s="20"/>
      <c r="GCX224" s="18"/>
      <c r="GCY224" s="19"/>
      <c r="GCZ224" s="28"/>
      <c r="GDA224" s="32"/>
      <c r="GDB224" s="20"/>
      <c r="GDC224" s="18"/>
      <c r="GDD224" s="19"/>
      <c r="GDE224" s="28"/>
      <c r="GDF224" s="32"/>
      <c r="GDG224" s="20"/>
      <c r="GDH224" s="18"/>
      <c r="GDI224" s="19"/>
      <c r="GDJ224" s="28"/>
      <c r="GDK224" s="32"/>
      <c r="GDL224" s="20"/>
      <c r="GDM224" s="18"/>
      <c r="GDN224" s="19"/>
      <c r="GDO224" s="28"/>
      <c r="GDP224" s="32"/>
      <c r="GDQ224" s="20"/>
      <c r="GDR224" s="18"/>
      <c r="GDS224" s="19"/>
      <c r="GDT224" s="28"/>
      <c r="GDU224" s="32"/>
      <c r="GDV224" s="20"/>
      <c r="GDW224" s="18"/>
      <c r="GDX224" s="19"/>
      <c r="GDY224" s="28"/>
      <c r="GDZ224" s="32"/>
      <c r="GEA224" s="20"/>
      <c r="GEB224" s="18"/>
      <c r="GEC224" s="19"/>
      <c r="GED224" s="28"/>
      <c r="GEE224" s="32"/>
      <c r="GEF224" s="20"/>
      <c r="GEG224" s="18"/>
      <c r="GEH224" s="19"/>
      <c r="GEI224" s="28"/>
      <c r="GEJ224" s="32"/>
      <c r="GEK224" s="20"/>
      <c r="GEL224" s="18"/>
      <c r="GEM224" s="19"/>
      <c r="GEN224" s="28"/>
      <c r="GEO224" s="32"/>
      <c r="GEP224" s="20"/>
      <c r="GEQ224" s="18"/>
      <c r="GER224" s="19"/>
      <c r="GES224" s="28"/>
      <c r="GET224" s="32"/>
      <c r="GEU224" s="20"/>
      <c r="GEV224" s="18"/>
      <c r="GEW224" s="19"/>
      <c r="GEX224" s="28"/>
      <c r="GEY224" s="32"/>
      <c r="GEZ224" s="20"/>
      <c r="GFA224" s="18"/>
      <c r="GFB224" s="19"/>
      <c r="GFC224" s="28"/>
      <c r="GFD224" s="32"/>
      <c r="GFE224" s="20"/>
      <c r="GFF224" s="18"/>
      <c r="GFG224" s="19"/>
      <c r="GFH224" s="28"/>
      <c r="GFI224" s="32"/>
      <c r="GFJ224" s="20"/>
      <c r="GFK224" s="18"/>
      <c r="GFL224" s="19"/>
      <c r="GFM224" s="28"/>
      <c r="GFN224" s="32"/>
      <c r="GFO224" s="20"/>
      <c r="GFP224" s="18"/>
      <c r="GFQ224" s="19"/>
      <c r="GFR224" s="28"/>
      <c r="GFS224" s="32"/>
      <c r="GFT224" s="20"/>
      <c r="GFU224" s="18"/>
      <c r="GFV224" s="19"/>
      <c r="GFW224" s="28"/>
      <c r="GFX224" s="32"/>
      <c r="GFY224" s="20"/>
      <c r="GFZ224" s="18"/>
      <c r="GGA224" s="19"/>
      <c r="GGB224" s="28"/>
      <c r="GGC224" s="32"/>
      <c r="GGD224" s="20"/>
      <c r="GGE224" s="18"/>
      <c r="GGF224" s="19"/>
      <c r="GGG224" s="28"/>
      <c r="GGH224" s="32"/>
      <c r="GGI224" s="20"/>
      <c r="GGJ224" s="18"/>
      <c r="GGK224" s="19"/>
      <c r="GGL224" s="28"/>
      <c r="GGM224" s="32"/>
      <c r="GGN224" s="20"/>
      <c r="GGO224" s="18"/>
      <c r="GGP224" s="19"/>
      <c r="GGQ224" s="28"/>
      <c r="GGR224" s="32"/>
      <c r="GGS224" s="20"/>
      <c r="GGT224" s="18"/>
      <c r="GGU224" s="19"/>
      <c r="GGV224" s="28"/>
      <c r="GGW224" s="32"/>
      <c r="GGX224" s="20"/>
      <c r="GGY224" s="18"/>
      <c r="GGZ224" s="19"/>
      <c r="GHA224" s="28"/>
      <c r="GHB224" s="32"/>
      <c r="GHC224" s="20"/>
      <c r="GHD224" s="18"/>
      <c r="GHE224" s="19"/>
      <c r="GHF224" s="28"/>
      <c r="GHG224" s="32"/>
      <c r="GHH224" s="20"/>
      <c r="GHI224" s="18"/>
      <c r="GHJ224" s="19"/>
      <c r="GHK224" s="28"/>
      <c r="GHL224" s="32"/>
      <c r="GHM224" s="20"/>
      <c r="GHN224" s="18"/>
      <c r="GHO224" s="19"/>
      <c r="GHP224" s="28"/>
      <c r="GHQ224" s="32"/>
      <c r="GHR224" s="20"/>
      <c r="GHS224" s="18"/>
      <c r="GHT224" s="19"/>
      <c r="GHU224" s="28"/>
      <c r="GHV224" s="32"/>
      <c r="GHW224" s="20"/>
      <c r="GHX224" s="18"/>
      <c r="GHY224" s="19"/>
      <c r="GHZ224" s="28"/>
      <c r="GIA224" s="32"/>
      <c r="GIB224" s="20"/>
      <c r="GIC224" s="18"/>
      <c r="GID224" s="19"/>
      <c r="GIE224" s="28"/>
      <c r="GIF224" s="32"/>
      <c r="GIG224" s="20"/>
      <c r="GIH224" s="18"/>
      <c r="GII224" s="19"/>
      <c r="GIJ224" s="28"/>
      <c r="GIK224" s="32"/>
      <c r="GIL224" s="20"/>
      <c r="GIM224" s="18"/>
      <c r="GIN224" s="19"/>
      <c r="GIO224" s="28"/>
      <c r="GIP224" s="32"/>
      <c r="GIQ224" s="20"/>
      <c r="GIR224" s="18"/>
      <c r="GIS224" s="19"/>
      <c r="GIT224" s="28"/>
      <c r="GIU224" s="32"/>
      <c r="GIV224" s="20"/>
      <c r="GIW224" s="18"/>
      <c r="GIX224" s="19"/>
      <c r="GIY224" s="28"/>
      <c r="GIZ224" s="32"/>
      <c r="GJA224" s="20"/>
      <c r="GJB224" s="18"/>
      <c r="GJC224" s="19"/>
      <c r="GJD224" s="28"/>
      <c r="GJE224" s="32"/>
      <c r="GJF224" s="20"/>
      <c r="GJG224" s="18"/>
      <c r="GJH224" s="19"/>
      <c r="GJI224" s="28"/>
      <c r="GJJ224" s="32"/>
      <c r="GJK224" s="20"/>
      <c r="GJL224" s="18"/>
      <c r="GJM224" s="19"/>
      <c r="GJN224" s="28"/>
      <c r="GJO224" s="32"/>
      <c r="GJP224" s="20"/>
      <c r="GJQ224" s="18"/>
      <c r="GJR224" s="19"/>
      <c r="GJS224" s="28"/>
      <c r="GJT224" s="32"/>
      <c r="GJU224" s="20"/>
      <c r="GJV224" s="18"/>
      <c r="GJW224" s="19"/>
      <c r="GJX224" s="28"/>
      <c r="GJY224" s="32"/>
      <c r="GJZ224" s="20"/>
      <c r="GKA224" s="18"/>
      <c r="GKB224" s="19"/>
      <c r="GKC224" s="28"/>
      <c r="GKD224" s="32"/>
      <c r="GKE224" s="20"/>
      <c r="GKF224" s="18"/>
      <c r="GKG224" s="19"/>
      <c r="GKH224" s="28"/>
      <c r="GKI224" s="32"/>
      <c r="GKJ224" s="20"/>
      <c r="GKK224" s="18"/>
      <c r="GKL224" s="19"/>
      <c r="GKM224" s="28"/>
      <c r="GKN224" s="32"/>
      <c r="GKO224" s="20"/>
      <c r="GKP224" s="18"/>
      <c r="GKQ224" s="19"/>
      <c r="GKR224" s="28"/>
      <c r="GKS224" s="32"/>
      <c r="GKT224" s="20"/>
      <c r="GKU224" s="18"/>
      <c r="GKV224" s="19"/>
      <c r="GKW224" s="28"/>
      <c r="GKX224" s="32"/>
      <c r="GKY224" s="20"/>
      <c r="GKZ224" s="18"/>
      <c r="GLA224" s="19"/>
      <c r="GLB224" s="28"/>
      <c r="GLC224" s="32"/>
      <c r="GLD224" s="20"/>
      <c r="GLE224" s="18"/>
      <c r="GLF224" s="19"/>
      <c r="GLG224" s="28"/>
      <c r="GLH224" s="32"/>
      <c r="GLI224" s="20"/>
      <c r="GLJ224" s="18"/>
      <c r="GLK224" s="19"/>
      <c r="GLL224" s="28"/>
      <c r="GLM224" s="32"/>
      <c r="GLN224" s="20"/>
      <c r="GLO224" s="18"/>
      <c r="GLP224" s="19"/>
      <c r="GLQ224" s="28"/>
      <c r="GLR224" s="32"/>
      <c r="GLS224" s="20"/>
      <c r="GLT224" s="18"/>
      <c r="GLU224" s="19"/>
      <c r="GLV224" s="28"/>
      <c r="GLW224" s="32"/>
      <c r="GLX224" s="20"/>
      <c r="GLY224" s="18"/>
      <c r="GLZ224" s="19"/>
      <c r="GMA224" s="28"/>
      <c r="GMB224" s="32"/>
      <c r="GMC224" s="20"/>
      <c r="GMD224" s="18"/>
      <c r="GME224" s="19"/>
      <c r="GMF224" s="28"/>
      <c r="GMG224" s="32"/>
      <c r="GMH224" s="20"/>
      <c r="GMI224" s="18"/>
      <c r="GMJ224" s="19"/>
      <c r="GMK224" s="28"/>
      <c r="GML224" s="32"/>
      <c r="GMM224" s="20"/>
      <c r="GMN224" s="18"/>
      <c r="GMO224" s="19"/>
      <c r="GMP224" s="28"/>
      <c r="GMQ224" s="32"/>
      <c r="GMR224" s="20"/>
      <c r="GMS224" s="18"/>
      <c r="GMT224" s="19"/>
      <c r="GMU224" s="28"/>
      <c r="GMV224" s="32"/>
      <c r="GMW224" s="20"/>
      <c r="GMX224" s="18"/>
      <c r="GMY224" s="19"/>
      <c r="GMZ224" s="28"/>
      <c r="GNA224" s="32"/>
      <c r="GNB224" s="20"/>
      <c r="GNC224" s="18"/>
      <c r="GND224" s="19"/>
      <c r="GNE224" s="28"/>
      <c r="GNF224" s="32"/>
      <c r="GNG224" s="20"/>
      <c r="GNH224" s="18"/>
      <c r="GNI224" s="19"/>
      <c r="GNJ224" s="28"/>
      <c r="GNK224" s="32"/>
      <c r="GNL224" s="20"/>
      <c r="GNM224" s="18"/>
      <c r="GNN224" s="19"/>
      <c r="GNO224" s="28"/>
      <c r="GNP224" s="32"/>
      <c r="GNQ224" s="20"/>
      <c r="GNR224" s="18"/>
      <c r="GNS224" s="19"/>
      <c r="GNT224" s="28"/>
      <c r="GNU224" s="32"/>
      <c r="GNV224" s="20"/>
      <c r="GNW224" s="18"/>
      <c r="GNX224" s="19"/>
      <c r="GNY224" s="28"/>
      <c r="GNZ224" s="32"/>
      <c r="GOA224" s="20"/>
      <c r="GOB224" s="18"/>
      <c r="GOC224" s="19"/>
      <c r="GOD224" s="28"/>
      <c r="GOE224" s="32"/>
      <c r="GOF224" s="20"/>
      <c r="GOG224" s="18"/>
      <c r="GOH224" s="19"/>
      <c r="GOI224" s="28"/>
      <c r="GOJ224" s="32"/>
      <c r="GOK224" s="20"/>
      <c r="GOL224" s="18"/>
      <c r="GOM224" s="19"/>
      <c r="GON224" s="28"/>
      <c r="GOO224" s="32"/>
      <c r="GOP224" s="20"/>
      <c r="GOQ224" s="18"/>
      <c r="GOR224" s="19"/>
      <c r="GOS224" s="28"/>
      <c r="GOT224" s="32"/>
      <c r="GOU224" s="20"/>
      <c r="GOV224" s="18"/>
      <c r="GOW224" s="19"/>
      <c r="GOX224" s="28"/>
      <c r="GOY224" s="32"/>
      <c r="GOZ224" s="20"/>
      <c r="GPA224" s="18"/>
      <c r="GPB224" s="19"/>
      <c r="GPC224" s="28"/>
      <c r="GPD224" s="32"/>
      <c r="GPE224" s="20"/>
      <c r="GPF224" s="18"/>
      <c r="GPG224" s="19"/>
      <c r="GPH224" s="28"/>
      <c r="GPI224" s="32"/>
      <c r="GPJ224" s="20"/>
      <c r="GPK224" s="18"/>
      <c r="GPL224" s="19"/>
      <c r="GPM224" s="28"/>
      <c r="GPN224" s="32"/>
      <c r="GPO224" s="20"/>
      <c r="GPP224" s="18"/>
      <c r="GPQ224" s="19"/>
      <c r="GPR224" s="28"/>
      <c r="GPS224" s="32"/>
      <c r="GPT224" s="20"/>
      <c r="GPU224" s="18"/>
      <c r="GPV224" s="19"/>
      <c r="GPW224" s="28"/>
      <c r="GPX224" s="32"/>
      <c r="GPY224" s="20"/>
      <c r="GPZ224" s="18"/>
      <c r="GQA224" s="19"/>
      <c r="GQB224" s="28"/>
      <c r="GQC224" s="32"/>
      <c r="GQD224" s="20"/>
      <c r="GQE224" s="18"/>
      <c r="GQF224" s="19"/>
      <c r="GQG224" s="28"/>
      <c r="GQH224" s="32"/>
      <c r="GQI224" s="20"/>
      <c r="GQJ224" s="18"/>
      <c r="GQK224" s="19"/>
      <c r="GQL224" s="28"/>
      <c r="GQM224" s="32"/>
      <c r="GQN224" s="20"/>
      <c r="GQO224" s="18"/>
      <c r="GQP224" s="19"/>
      <c r="GQQ224" s="28"/>
      <c r="GQR224" s="32"/>
      <c r="GQS224" s="20"/>
      <c r="GQT224" s="18"/>
      <c r="GQU224" s="19"/>
      <c r="GQV224" s="28"/>
      <c r="GQW224" s="32"/>
      <c r="GQX224" s="20"/>
      <c r="GQY224" s="18"/>
      <c r="GQZ224" s="19"/>
      <c r="GRA224" s="28"/>
      <c r="GRB224" s="32"/>
      <c r="GRC224" s="20"/>
      <c r="GRD224" s="18"/>
      <c r="GRE224" s="19"/>
      <c r="GRF224" s="28"/>
      <c r="GRG224" s="32"/>
      <c r="GRH224" s="20"/>
      <c r="GRI224" s="18"/>
      <c r="GRJ224" s="19"/>
      <c r="GRK224" s="28"/>
      <c r="GRL224" s="32"/>
      <c r="GRM224" s="20"/>
      <c r="GRN224" s="18"/>
      <c r="GRO224" s="19"/>
      <c r="GRP224" s="28"/>
      <c r="GRQ224" s="32"/>
      <c r="GRR224" s="20"/>
      <c r="GRS224" s="18"/>
      <c r="GRT224" s="19"/>
      <c r="GRU224" s="28"/>
      <c r="GRV224" s="32"/>
      <c r="GRW224" s="20"/>
      <c r="GRX224" s="18"/>
      <c r="GRY224" s="19"/>
      <c r="GRZ224" s="28"/>
      <c r="GSA224" s="32"/>
      <c r="GSB224" s="20"/>
      <c r="GSC224" s="18"/>
      <c r="GSD224" s="19"/>
      <c r="GSE224" s="28"/>
      <c r="GSF224" s="32"/>
      <c r="GSG224" s="20"/>
      <c r="GSH224" s="18"/>
      <c r="GSI224" s="19"/>
      <c r="GSJ224" s="28"/>
      <c r="GSK224" s="32"/>
      <c r="GSL224" s="20"/>
      <c r="GSM224" s="18"/>
      <c r="GSN224" s="19"/>
      <c r="GSO224" s="28"/>
      <c r="GSP224" s="32"/>
      <c r="GSQ224" s="20"/>
      <c r="GSR224" s="18"/>
      <c r="GSS224" s="19"/>
      <c r="GST224" s="28"/>
      <c r="GSU224" s="32"/>
      <c r="GSV224" s="20"/>
      <c r="GSW224" s="18"/>
      <c r="GSX224" s="19"/>
      <c r="GSY224" s="28"/>
      <c r="GSZ224" s="32"/>
      <c r="GTA224" s="20"/>
      <c r="GTB224" s="18"/>
      <c r="GTC224" s="19"/>
      <c r="GTD224" s="28"/>
      <c r="GTE224" s="32"/>
      <c r="GTF224" s="20"/>
      <c r="GTG224" s="18"/>
      <c r="GTH224" s="19"/>
      <c r="GTI224" s="28"/>
      <c r="GTJ224" s="32"/>
      <c r="GTK224" s="20"/>
      <c r="GTL224" s="18"/>
      <c r="GTM224" s="19"/>
      <c r="GTN224" s="28"/>
      <c r="GTO224" s="32"/>
      <c r="GTP224" s="20"/>
      <c r="GTQ224" s="18"/>
      <c r="GTR224" s="19"/>
      <c r="GTS224" s="28"/>
      <c r="GTT224" s="32"/>
      <c r="GTU224" s="20"/>
      <c r="GTV224" s="18"/>
      <c r="GTW224" s="19"/>
      <c r="GTX224" s="28"/>
      <c r="GTY224" s="32"/>
      <c r="GTZ224" s="20"/>
      <c r="GUA224" s="18"/>
      <c r="GUB224" s="19"/>
      <c r="GUC224" s="28"/>
      <c r="GUD224" s="32"/>
      <c r="GUE224" s="20"/>
      <c r="GUF224" s="18"/>
      <c r="GUG224" s="19"/>
      <c r="GUH224" s="28"/>
      <c r="GUI224" s="32"/>
      <c r="GUJ224" s="20"/>
      <c r="GUK224" s="18"/>
      <c r="GUL224" s="19"/>
      <c r="GUM224" s="28"/>
      <c r="GUN224" s="32"/>
      <c r="GUO224" s="20"/>
      <c r="GUP224" s="18"/>
      <c r="GUQ224" s="19"/>
      <c r="GUR224" s="28"/>
      <c r="GUS224" s="32"/>
      <c r="GUT224" s="20"/>
      <c r="GUU224" s="18"/>
      <c r="GUV224" s="19"/>
      <c r="GUW224" s="28"/>
      <c r="GUX224" s="32"/>
      <c r="GUY224" s="20"/>
      <c r="GUZ224" s="18"/>
      <c r="GVA224" s="19"/>
      <c r="GVB224" s="28"/>
      <c r="GVC224" s="32"/>
      <c r="GVD224" s="20"/>
      <c r="GVE224" s="18"/>
      <c r="GVF224" s="19"/>
      <c r="GVG224" s="28"/>
      <c r="GVH224" s="32"/>
      <c r="GVI224" s="20"/>
      <c r="GVJ224" s="18"/>
      <c r="GVK224" s="19"/>
      <c r="GVL224" s="28"/>
      <c r="GVM224" s="32"/>
      <c r="GVN224" s="20"/>
      <c r="GVO224" s="18"/>
      <c r="GVP224" s="19"/>
      <c r="GVQ224" s="28"/>
      <c r="GVR224" s="32"/>
      <c r="GVS224" s="20"/>
      <c r="GVT224" s="18"/>
      <c r="GVU224" s="19"/>
      <c r="GVV224" s="28"/>
      <c r="GVW224" s="32"/>
      <c r="GVX224" s="20"/>
      <c r="GVY224" s="18"/>
      <c r="GVZ224" s="19"/>
      <c r="GWA224" s="28"/>
      <c r="GWB224" s="32"/>
      <c r="GWC224" s="20"/>
      <c r="GWD224" s="18"/>
      <c r="GWE224" s="19"/>
      <c r="GWF224" s="28"/>
      <c r="GWG224" s="32"/>
      <c r="GWH224" s="20"/>
      <c r="GWI224" s="18"/>
      <c r="GWJ224" s="19"/>
      <c r="GWK224" s="28"/>
      <c r="GWL224" s="32"/>
      <c r="GWM224" s="20"/>
      <c r="GWN224" s="18"/>
      <c r="GWO224" s="19"/>
      <c r="GWP224" s="28"/>
      <c r="GWQ224" s="32"/>
      <c r="GWR224" s="20"/>
      <c r="GWS224" s="18"/>
      <c r="GWT224" s="19"/>
      <c r="GWU224" s="28"/>
      <c r="GWV224" s="32"/>
      <c r="GWW224" s="20"/>
      <c r="GWX224" s="18"/>
      <c r="GWY224" s="19"/>
      <c r="GWZ224" s="28"/>
      <c r="GXA224" s="32"/>
      <c r="GXB224" s="20"/>
      <c r="GXC224" s="18"/>
      <c r="GXD224" s="19"/>
      <c r="GXE224" s="28"/>
      <c r="GXF224" s="32"/>
      <c r="GXG224" s="20"/>
      <c r="GXH224" s="18"/>
      <c r="GXI224" s="19"/>
      <c r="GXJ224" s="28"/>
      <c r="GXK224" s="32"/>
      <c r="GXL224" s="20"/>
      <c r="GXM224" s="18"/>
      <c r="GXN224" s="19"/>
      <c r="GXO224" s="28"/>
      <c r="GXP224" s="32"/>
      <c r="GXQ224" s="20"/>
      <c r="GXR224" s="18"/>
      <c r="GXS224" s="19"/>
      <c r="GXT224" s="28"/>
      <c r="GXU224" s="32"/>
      <c r="GXV224" s="20"/>
      <c r="GXW224" s="18"/>
      <c r="GXX224" s="19"/>
      <c r="GXY224" s="28"/>
      <c r="GXZ224" s="32"/>
      <c r="GYA224" s="20"/>
      <c r="GYB224" s="18"/>
      <c r="GYC224" s="19"/>
      <c r="GYD224" s="28"/>
      <c r="GYE224" s="32"/>
      <c r="GYF224" s="20"/>
      <c r="GYG224" s="18"/>
      <c r="GYH224" s="19"/>
      <c r="GYI224" s="28"/>
      <c r="GYJ224" s="32"/>
      <c r="GYK224" s="20"/>
      <c r="GYL224" s="18"/>
      <c r="GYM224" s="19"/>
      <c r="GYN224" s="28"/>
      <c r="GYO224" s="32"/>
      <c r="GYP224" s="20"/>
      <c r="GYQ224" s="18"/>
      <c r="GYR224" s="19"/>
      <c r="GYS224" s="28"/>
      <c r="GYT224" s="32"/>
      <c r="GYU224" s="20"/>
      <c r="GYV224" s="18"/>
      <c r="GYW224" s="19"/>
      <c r="GYX224" s="28"/>
      <c r="GYY224" s="32"/>
      <c r="GYZ224" s="20"/>
      <c r="GZA224" s="18"/>
      <c r="GZB224" s="19"/>
      <c r="GZC224" s="28"/>
      <c r="GZD224" s="32"/>
      <c r="GZE224" s="20"/>
      <c r="GZF224" s="18"/>
      <c r="GZG224" s="19"/>
      <c r="GZH224" s="28"/>
      <c r="GZI224" s="32"/>
      <c r="GZJ224" s="20"/>
      <c r="GZK224" s="18"/>
      <c r="GZL224" s="19"/>
      <c r="GZM224" s="28"/>
      <c r="GZN224" s="32"/>
      <c r="GZO224" s="20"/>
      <c r="GZP224" s="18"/>
      <c r="GZQ224" s="19"/>
      <c r="GZR224" s="28"/>
      <c r="GZS224" s="32"/>
      <c r="GZT224" s="20"/>
      <c r="GZU224" s="18"/>
      <c r="GZV224" s="19"/>
      <c r="GZW224" s="28"/>
      <c r="GZX224" s="32"/>
      <c r="GZY224" s="20"/>
      <c r="GZZ224" s="18"/>
      <c r="HAA224" s="19"/>
      <c r="HAB224" s="28"/>
      <c r="HAC224" s="32"/>
      <c r="HAD224" s="20"/>
      <c r="HAE224" s="18"/>
      <c r="HAF224" s="19"/>
      <c r="HAG224" s="28"/>
      <c r="HAH224" s="32"/>
      <c r="HAI224" s="20"/>
      <c r="HAJ224" s="18"/>
      <c r="HAK224" s="19"/>
      <c r="HAL224" s="28"/>
      <c r="HAM224" s="32"/>
      <c r="HAN224" s="20"/>
      <c r="HAO224" s="18"/>
      <c r="HAP224" s="19"/>
      <c r="HAQ224" s="28"/>
      <c r="HAR224" s="32"/>
      <c r="HAS224" s="20"/>
      <c r="HAT224" s="18"/>
      <c r="HAU224" s="19"/>
      <c r="HAV224" s="28"/>
      <c r="HAW224" s="32"/>
      <c r="HAX224" s="20"/>
      <c r="HAY224" s="18"/>
      <c r="HAZ224" s="19"/>
      <c r="HBA224" s="28"/>
      <c r="HBB224" s="32"/>
      <c r="HBC224" s="20"/>
      <c r="HBD224" s="18"/>
      <c r="HBE224" s="19"/>
      <c r="HBF224" s="28"/>
      <c r="HBG224" s="32"/>
      <c r="HBH224" s="20"/>
      <c r="HBI224" s="18"/>
      <c r="HBJ224" s="19"/>
      <c r="HBK224" s="28"/>
      <c r="HBL224" s="32"/>
      <c r="HBM224" s="20"/>
      <c r="HBN224" s="18"/>
      <c r="HBO224" s="19"/>
      <c r="HBP224" s="28"/>
      <c r="HBQ224" s="32"/>
      <c r="HBR224" s="20"/>
      <c r="HBS224" s="18"/>
      <c r="HBT224" s="19"/>
      <c r="HBU224" s="28"/>
      <c r="HBV224" s="32"/>
      <c r="HBW224" s="20"/>
      <c r="HBX224" s="18"/>
      <c r="HBY224" s="19"/>
      <c r="HBZ224" s="28"/>
      <c r="HCA224" s="32"/>
      <c r="HCB224" s="20"/>
      <c r="HCC224" s="18"/>
      <c r="HCD224" s="19"/>
      <c r="HCE224" s="28"/>
      <c r="HCF224" s="32"/>
      <c r="HCG224" s="20"/>
      <c r="HCH224" s="18"/>
      <c r="HCI224" s="19"/>
      <c r="HCJ224" s="28"/>
      <c r="HCK224" s="32"/>
      <c r="HCL224" s="20"/>
      <c r="HCM224" s="18"/>
      <c r="HCN224" s="19"/>
      <c r="HCO224" s="28"/>
      <c r="HCP224" s="32"/>
      <c r="HCQ224" s="20"/>
      <c r="HCR224" s="18"/>
      <c r="HCS224" s="19"/>
      <c r="HCT224" s="28"/>
      <c r="HCU224" s="32"/>
      <c r="HCV224" s="20"/>
      <c r="HCW224" s="18"/>
      <c r="HCX224" s="19"/>
      <c r="HCY224" s="28"/>
      <c r="HCZ224" s="32"/>
      <c r="HDA224" s="20"/>
      <c r="HDB224" s="18"/>
      <c r="HDC224" s="19"/>
      <c r="HDD224" s="28"/>
      <c r="HDE224" s="32"/>
      <c r="HDF224" s="20"/>
      <c r="HDG224" s="18"/>
      <c r="HDH224" s="19"/>
      <c r="HDI224" s="28"/>
      <c r="HDJ224" s="32"/>
      <c r="HDK224" s="20"/>
      <c r="HDL224" s="18"/>
      <c r="HDM224" s="19"/>
      <c r="HDN224" s="28"/>
      <c r="HDO224" s="32"/>
      <c r="HDP224" s="20"/>
      <c r="HDQ224" s="18"/>
      <c r="HDR224" s="19"/>
      <c r="HDS224" s="28"/>
      <c r="HDT224" s="32"/>
      <c r="HDU224" s="20"/>
      <c r="HDV224" s="18"/>
      <c r="HDW224" s="19"/>
      <c r="HDX224" s="28"/>
      <c r="HDY224" s="32"/>
      <c r="HDZ224" s="20"/>
      <c r="HEA224" s="18"/>
      <c r="HEB224" s="19"/>
      <c r="HEC224" s="28"/>
      <c r="HED224" s="32"/>
      <c r="HEE224" s="20"/>
      <c r="HEF224" s="18"/>
      <c r="HEG224" s="19"/>
      <c r="HEH224" s="28"/>
      <c r="HEI224" s="32"/>
      <c r="HEJ224" s="20"/>
      <c r="HEK224" s="18"/>
      <c r="HEL224" s="19"/>
      <c r="HEM224" s="28"/>
      <c r="HEN224" s="32"/>
      <c r="HEO224" s="20"/>
      <c r="HEP224" s="18"/>
      <c r="HEQ224" s="19"/>
      <c r="HER224" s="28"/>
      <c r="HES224" s="32"/>
      <c r="HET224" s="20"/>
      <c r="HEU224" s="18"/>
      <c r="HEV224" s="19"/>
      <c r="HEW224" s="28"/>
      <c r="HEX224" s="32"/>
      <c r="HEY224" s="20"/>
      <c r="HEZ224" s="18"/>
      <c r="HFA224" s="19"/>
      <c r="HFB224" s="28"/>
      <c r="HFC224" s="32"/>
      <c r="HFD224" s="20"/>
      <c r="HFE224" s="18"/>
      <c r="HFF224" s="19"/>
      <c r="HFG224" s="28"/>
      <c r="HFH224" s="32"/>
      <c r="HFI224" s="20"/>
      <c r="HFJ224" s="18"/>
      <c r="HFK224" s="19"/>
      <c r="HFL224" s="28"/>
      <c r="HFM224" s="32"/>
      <c r="HFN224" s="20"/>
      <c r="HFO224" s="18"/>
      <c r="HFP224" s="19"/>
      <c r="HFQ224" s="28"/>
      <c r="HFR224" s="32"/>
      <c r="HFS224" s="20"/>
      <c r="HFT224" s="18"/>
      <c r="HFU224" s="19"/>
      <c r="HFV224" s="28"/>
      <c r="HFW224" s="32"/>
      <c r="HFX224" s="20"/>
      <c r="HFY224" s="18"/>
      <c r="HFZ224" s="19"/>
      <c r="HGA224" s="28"/>
      <c r="HGB224" s="32"/>
      <c r="HGC224" s="20"/>
      <c r="HGD224" s="18"/>
      <c r="HGE224" s="19"/>
      <c r="HGF224" s="28"/>
      <c r="HGG224" s="32"/>
      <c r="HGH224" s="20"/>
      <c r="HGI224" s="18"/>
      <c r="HGJ224" s="19"/>
      <c r="HGK224" s="28"/>
      <c r="HGL224" s="32"/>
      <c r="HGM224" s="20"/>
      <c r="HGN224" s="18"/>
      <c r="HGO224" s="19"/>
      <c r="HGP224" s="28"/>
      <c r="HGQ224" s="32"/>
      <c r="HGR224" s="20"/>
      <c r="HGS224" s="18"/>
      <c r="HGT224" s="19"/>
      <c r="HGU224" s="28"/>
      <c r="HGV224" s="32"/>
      <c r="HGW224" s="20"/>
      <c r="HGX224" s="18"/>
      <c r="HGY224" s="19"/>
      <c r="HGZ224" s="28"/>
      <c r="HHA224" s="32"/>
      <c r="HHB224" s="20"/>
      <c r="HHC224" s="18"/>
      <c r="HHD224" s="19"/>
      <c r="HHE224" s="28"/>
      <c r="HHF224" s="32"/>
      <c r="HHG224" s="20"/>
      <c r="HHH224" s="18"/>
      <c r="HHI224" s="19"/>
      <c r="HHJ224" s="28"/>
      <c r="HHK224" s="32"/>
      <c r="HHL224" s="20"/>
      <c r="HHM224" s="18"/>
      <c r="HHN224" s="19"/>
      <c r="HHO224" s="28"/>
      <c r="HHP224" s="32"/>
      <c r="HHQ224" s="20"/>
      <c r="HHR224" s="18"/>
      <c r="HHS224" s="19"/>
      <c r="HHT224" s="28"/>
      <c r="HHU224" s="32"/>
      <c r="HHV224" s="20"/>
      <c r="HHW224" s="18"/>
      <c r="HHX224" s="19"/>
      <c r="HHY224" s="28"/>
      <c r="HHZ224" s="32"/>
      <c r="HIA224" s="20"/>
      <c r="HIB224" s="18"/>
      <c r="HIC224" s="19"/>
      <c r="HID224" s="28"/>
      <c r="HIE224" s="32"/>
      <c r="HIF224" s="20"/>
      <c r="HIG224" s="18"/>
      <c r="HIH224" s="19"/>
      <c r="HII224" s="28"/>
      <c r="HIJ224" s="32"/>
      <c r="HIK224" s="20"/>
      <c r="HIL224" s="18"/>
      <c r="HIM224" s="19"/>
      <c r="HIN224" s="28"/>
      <c r="HIO224" s="32"/>
      <c r="HIP224" s="20"/>
      <c r="HIQ224" s="18"/>
      <c r="HIR224" s="19"/>
      <c r="HIS224" s="28"/>
      <c r="HIT224" s="32"/>
      <c r="HIU224" s="20"/>
      <c r="HIV224" s="18"/>
      <c r="HIW224" s="19"/>
      <c r="HIX224" s="28"/>
      <c r="HIY224" s="32"/>
      <c r="HIZ224" s="20"/>
      <c r="HJA224" s="18"/>
      <c r="HJB224" s="19"/>
      <c r="HJC224" s="28"/>
      <c r="HJD224" s="32"/>
      <c r="HJE224" s="20"/>
      <c r="HJF224" s="18"/>
      <c r="HJG224" s="19"/>
      <c r="HJH224" s="28"/>
      <c r="HJI224" s="32"/>
      <c r="HJJ224" s="20"/>
      <c r="HJK224" s="18"/>
      <c r="HJL224" s="19"/>
      <c r="HJM224" s="28"/>
      <c r="HJN224" s="32"/>
      <c r="HJO224" s="20"/>
      <c r="HJP224" s="18"/>
      <c r="HJQ224" s="19"/>
      <c r="HJR224" s="28"/>
      <c r="HJS224" s="32"/>
      <c r="HJT224" s="20"/>
      <c r="HJU224" s="18"/>
      <c r="HJV224" s="19"/>
      <c r="HJW224" s="28"/>
      <c r="HJX224" s="32"/>
      <c r="HJY224" s="20"/>
      <c r="HJZ224" s="18"/>
      <c r="HKA224" s="19"/>
      <c r="HKB224" s="28"/>
      <c r="HKC224" s="32"/>
      <c r="HKD224" s="20"/>
      <c r="HKE224" s="18"/>
      <c r="HKF224" s="19"/>
      <c r="HKG224" s="28"/>
      <c r="HKH224" s="32"/>
      <c r="HKI224" s="20"/>
      <c r="HKJ224" s="18"/>
      <c r="HKK224" s="19"/>
      <c r="HKL224" s="28"/>
      <c r="HKM224" s="32"/>
      <c r="HKN224" s="20"/>
      <c r="HKO224" s="18"/>
      <c r="HKP224" s="19"/>
      <c r="HKQ224" s="28"/>
      <c r="HKR224" s="32"/>
      <c r="HKS224" s="20"/>
      <c r="HKT224" s="18"/>
      <c r="HKU224" s="19"/>
      <c r="HKV224" s="28"/>
      <c r="HKW224" s="32"/>
      <c r="HKX224" s="20"/>
      <c r="HKY224" s="18"/>
      <c r="HKZ224" s="19"/>
      <c r="HLA224" s="28"/>
      <c r="HLB224" s="32"/>
      <c r="HLC224" s="20"/>
      <c r="HLD224" s="18"/>
      <c r="HLE224" s="19"/>
      <c r="HLF224" s="28"/>
      <c r="HLG224" s="32"/>
      <c r="HLH224" s="20"/>
      <c r="HLI224" s="18"/>
      <c r="HLJ224" s="19"/>
      <c r="HLK224" s="28"/>
      <c r="HLL224" s="32"/>
      <c r="HLM224" s="20"/>
      <c r="HLN224" s="18"/>
      <c r="HLO224" s="19"/>
      <c r="HLP224" s="28"/>
      <c r="HLQ224" s="32"/>
      <c r="HLR224" s="20"/>
      <c r="HLS224" s="18"/>
      <c r="HLT224" s="19"/>
      <c r="HLU224" s="28"/>
      <c r="HLV224" s="32"/>
      <c r="HLW224" s="20"/>
      <c r="HLX224" s="18"/>
      <c r="HLY224" s="19"/>
      <c r="HLZ224" s="28"/>
      <c r="HMA224" s="32"/>
      <c r="HMB224" s="20"/>
      <c r="HMC224" s="18"/>
      <c r="HMD224" s="19"/>
      <c r="HME224" s="28"/>
      <c r="HMF224" s="32"/>
      <c r="HMG224" s="20"/>
      <c r="HMH224" s="18"/>
      <c r="HMI224" s="19"/>
      <c r="HMJ224" s="28"/>
      <c r="HMK224" s="32"/>
      <c r="HML224" s="20"/>
      <c r="HMM224" s="18"/>
      <c r="HMN224" s="19"/>
      <c r="HMO224" s="28"/>
      <c r="HMP224" s="32"/>
      <c r="HMQ224" s="20"/>
      <c r="HMR224" s="18"/>
      <c r="HMS224" s="19"/>
      <c r="HMT224" s="28"/>
      <c r="HMU224" s="32"/>
      <c r="HMV224" s="20"/>
      <c r="HMW224" s="18"/>
      <c r="HMX224" s="19"/>
      <c r="HMY224" s="28"/>
      <c r="HMZ224" s="32"/>
      <c r="HNA224" s="20"/>
      <c r="HNB224" s="18"/>
      <c r="HNC224" s="19"/>
      <c r="HND224" s="28"/>
      <c r="HNE224" s="32"/>
      <c r="HNF224" s="20"/>
      <c r="HNG224" s="18"/>
      <c r="HNH224" s="19"/>
      <c r="HNI224" s="28"/>
      <c r="HNJ224" s="32"/>
      <c r="HNK224" s="20"/>
      <c r="HNL224" s="18"/>
      <c r="HNM224" s="19"/>
      <c r="HNN224" s="28"/>
      <c r="HNO224" s="32"/>
      <c r="HNP224" s="20"/>
      <c r="HNQ224" s="18"/>
      <c r="HNR224" s="19"/>
      <c r="HNS224" s="28"/>
      <c r="HNT224" s="32"/>
      <c r="HNU224" s="20"/>
      <c r="HNV224" s="18"/>
      <c r="HNW224" s="19"/>
      <c r="HNX224" s="28"/>
      <c r="HNY224" s="32"/>
      <c r="HNZ224" s="20"/>
      <c r="HOA224" s="18"/>
      <c r="HOB224" s="19"/>
      <c r="HOC224" s="28"/>
      <c r="HOD224" s="32"/>
      <c r="HOE224" s="20"/>
      <c r="HOF224" s="18"/>
      <c r="HOG224" s="19"/>
      <c r="HOH224" s="28"/>
      <c r="HOI224" s="32"/>
      <c r="HOJ224" s="20"/>
      <c r="HOK224" s="18"/>
      <c r="HOL224" s="19"/>
      <c r="HOM224" s="28"/>
      <c r="HON224" s="32"/>
      <c r="HOO224" s="20"/>
      <c r="HOP224" s="18"/>
      <c r="HOQ224" s="19"/>
      <c r="HOR224" s="28"/>
      <c r="HOS224" s="32"/>
      <c r="HOT224" s="20"/>
      <c r="HOU224" s="18"/>
      <c r="HOV224" s="19"/>
      <c r="HOW224" s="28"/>
      <c r="HOX224" s="32"/>
      <c r="HOY224" s="20"/>
      <c r="HOZ224" s="18"/>
      <c r="HPA224" s="19"/>
      <c r="HPB224" s="28"/>
      <c r="HPC224" s="32"/>
      <c r="HPD224" s="20"/>
      <c r="HPE224" s="18"/>
      <c r="HPF224" s="19"/>
      <c r="HPG224" s="28"/>
      <c r="HPH224" s="32"/>
      <c r="HPI224" s="20"/>
      <c r="HPJ224" s="18"/>
      <c r="HPK224" s="19"/>
      <c r="HPL224" s="28"/>
      <c r="HPM224" s="32"/>
      <c r="HPN224" s="20"/>
      <c r="HPO224" s="18"/>
      <c r="HPP224" s="19"/>
      <c r="HPQ224" s="28"/>
      <c r="HPR224" s="32"/>
      <c r="HPS224" s="20"/>
      <c r="HPT224" s="18"/>
      <c r="HPU224" s="19"/>
      <c r="HPV224" s="28"/>
      <c r="HPW224" s="32"/>
      <c r="HPX224" s="20"/>
      <c r="HPY224" s="18"/>
      <c r="HPZ224" s="19"/>
      <c r="HQA224" s="28"/>
      <c r="HQB224" s="32"/>
      <c r="HQC224" s="20"/>
      <c r="HQD224" s="18"/>
      <c r="HQE224" s="19"/>
      <c r="HQF224" s="28"/>
      <c r="HQG224" s="32"/>
      <c r="HQH224" s="20"/>
      <c r="HQI224" s="18"/>
      <c r="HQJ224" s="19"/>
      <c r="HQK224" s="28"/>
      <c r="HQL224" s="32"/>
      <c r="HQM224" s="20"/>
      <c r="HQN224" s="18"/>
      <c r="HQO224" s="19"/>
      <c r="HQP224" s="28"/>
      <c r="HQQ224" s="32"/>
      <c r="HQR224" s="20"/>
      <c r="HQS224" s="18"/>
      <c r="HQT224" s="19"/>
      <c r="HQU224" s="28"/>
      <c r="HQV224" s="32"/>
      <c r="HQW224" s="20"/>
      <c r="HQX224" s="18"/>
      <c r="HQY224" s="19"/>
      <c r="HQZ224" s="28"/>
      <c r="HRA224" s="32"/>
      <c r="HRB224" s="20"/>
      <c r="HRC224" s="18"/>
      <c r="HRD224" s="19"/>
      <c r="HRE224" s="28"/>
      <c r="HRF224" s="32"/>
      <c r="HRG224" s="20"/>
      <c r="HRH224" s="18"/>
      <c r="HRI224" s="19"/>
      <c r="HRJ224" s="28"/>
      <c r="HRK224" s="32"/>
      <c r="HRL224" s="20"/>
      <c r="HRM224" s="18"/>
      <c r="HRN224" s="19"/>
      <c r="HRO224" s="28"/>
      <c r="HRP224" s="32"/>
      <c r="HRQ224" s="20"/>
      <c r="HRR224" s="18"/>
      <c r="HRS224" s="19"/>
      <c r="HRT224" s="28"/>
      <c r="HRU224" s="32"/>
      <c r="HRV224" s="20"/>
      <c r="HRW224" s="18"/>
      <c r="HRX224" s="19"/>
      <c r="HRY224" s="28"/>
      <c r="HRZ224" s="32"/>
      <c r="HSA224" s="20"/>
      <c r="HSB224" s="18"/>
      <c r="HSC224" s="19"/>
      <c r="HSD224" s="28"/>
      <c r="HSE224" s="32"/>
      <c r="HSF224" s="20"/>
      <c r="HSG224" s="18"/>
      <c r="HSH224" s="19"/>
      <c r="HSI224" s="28"/>
      <c r="HSJ224" s="32"/>
      <c r="HSK224" s="20"/>
      <c r="HSL224" s="18"/>
      <c r="HSM224" s="19"/>
      <c r="HSN224" s="28"/>
      <c r="HSO224" s="32"/>
      <c r="HSP224" s="20"/>
      <c r="HSQ224" s="18"/>
      <c r="HSR224" s="19"/>
      <c r="HSS224" s="28"/>
      <c r="HST224" s="32"/>
      <c r="HSU224" s="20"/>
      <c r="HSV224" s="18"/>
      <c r="HSW224" s="19"/>
      <c r="HSX224" s="28"/>
      <c r="HSY224" s="32"/>
      <c r="HSZ224" s="20"/>
      <c r="HTA224" s="18"/>
      <c r="HTB224" s="19"/>
      <c r="HTC224" s="28"/>
      <c r="HTD224" s="32"/>
      <c r="HTE224" s="20"/>
      <c r="HTF224" s="18"/>
      <c r="HTG224" s="19"/>
      <c r="HTH224" s="28"/>
      <c r="HTI224" s="32"/>
      <c r="HTJ224" s="20"/>
      <c r="HTK224" s="18"/>
      <c r="HTL224" s="19"/>
      <c r="HTM224" s="28"/>
      <c r="HTN224" s="32"/>
      <c r="HTO224" s="20"/>
      <c r="HTP224" s="18"/>
      <c r="HTQ224" s="19"/>
      <c r="HTR224" s="28"/>
      <c r="HTS224" s="32"/>
      <c r="HTT224" s="20"/>
      <c r="HTU224" s="18"/>
      <c r="HTV224" s="19"/>
      <c r="HTW224" s="28"/>
      <c r="HTX224" s="32"/>
      <c r="HTY224" s="20"/>
      <c r="HTZ224" s="18"/>
      <c r="HUA224" s="19"/>
      <c r="HUB224" s="28"/>
      <c r="HUC224" s="32"/>
      <c r="HUD224" s="20"/>
      <c r="HUE224" s="18"/>
      <c r="HUF224" s="19"/>
      <c r="HUG224" s="28"/>
      <c r="HUH224" s="32"/>
      <c r="HUI224" s="20"/>
      <c r="HUJ224" s="18"/>
      <c r="HUK224" s="19"/>
      <c r="HUL224" s="28"/>
      <c r="HUM224" s="32"/>
      <c r="HUN224" s="20"/>
      <c r="HUO224" s="18"/>
      <c r="HUP224" s="19"/>
      <c r="HUQ224" s="28"/>
      <c r="HUR224" s="32"/>
      <c r="HUS224" s="20"/>
      <c r="HUT224" s="18"/>
      <c r="HUU224" s="19"/>
      <c r="HUV224" s="28"/>
      <c r="HUW224" s="32"/>
      <c r="HUX224" s="20"/>
      <c r="HUY224" s="18"/>
      <c r="HUZ224" s="19"/>
      <c r="HVA224" s="28"/>
      <c r="HVB224" s="32"/>
      <c r="HVC224" s="20"/>
      <c r="HVD224" s="18"/>
      <c r="HVE224" s="19"/>
      <c r="HVF224" s="28"/>
      <c r="HVG224" s="32"/>
      <c r="HVH224" s="20"/>
      <c r="HVI224" s="18"/>
      <c r="HVJ224" s="19"/>
      <c r="HVK224" s="28"/>
      <c r="HVL224" s="32"/>
      <c r="HVM224" s="20"/>
      <c r="HVN224" s="18"/>
      <c r="HVO224" s="19"/>
      <c r="HVP224" s="28"/>
      <c r="HVQ224" s="32"/>
      <c r="HVR224" s="20"/>
      <c r="HVS224" s="18"/>
      <c r="HVT224" s="19"/>
      <c r="HVU224" s="28"/>
      <c r="HVV224" s="32"/>
      <c r="HVW224" s="20"/>
      <c r="HVX224" s="18"/>
      <c r="HVY224" s="19"/>
      <c r="HVZ224" s="28"/>
      <c r="HWA224" s="32"/>
      <c r="HWB224" s="20"/>
      <c r="HWC224" s="18"/>
      <c r="HWD224" s="19"/>
      <c r="HWE224" s="28"/>
      <c r="HWF224" s="32"/>
      <c r="HWG224" s="20"/>
      <c r="HWH224" s="18"/>
      <c r="HWI224" s="19"/>
      <c r="HWJ224" s="28"/>
      <c r="HWK224" s="32"/>
      <c r="HWL224" s="20"/>
      <c r="HWM224" s="18"/>
      <c r="HWN224" s="19"/>
      <c r="HWO224" s="28"/>
      <c r="HWP224" s="32"/>
      <c r="HWQ224" s="20"/>
      <c r="HWR224" s="18"/>
      <c r="HWS224" s="19"/>
      <c r="HWT224" s="28"/>
      <c r="HWU224" s="32"/>
      <c r="HWV224" s="20"/>
      <c r="HWW224" s="18"/>
      <c r="HWX224" s="19"/>
      <c r="HWY224" s="28"/>
      <c r="HWZ224" s="32"/>
      <c r="HXA224" s="20"/>
      <c r="HXB224" s="18"/>
      <c r="HXC224" s="19"/>
      <c r="HXD224" s="28"/>
      <c r="HXE224" s="32"/>
      <c r="HXF224" s="20"/>
      <c r="HXG224" s="18"/>
      <c r="HXH224" s="19"/>
      <c r="HXI224" s="28"/>
      <c r="HXJ224" s="32"/>
      <c r="HXK224" s="20"/>
      <c r="HXL224" s="18"/>
      <c r="HXM224" s="19"/>
      <c r="HXN224" s="28"/>
      <c r="HXO224" s="32"/>
      <c r="HXP224" s="20"/>
      <c r="HXQ224" s="18"/>
      <c r="HXR224" s="19"/>
      <c r="HXS224" s="28"/>
      <c r="HXT224" s="32"/>
      <c r="HXU224" s="20"/>
      <c r="HXV224" s="18"/>
      <c r="HXW224" s="19"/>
      <c r="HXX224" s="28"/>
      <c r="HXY224" s="32"/>
      <c r="HXZ224" s="20"/>
      <c r="HYA224" s="18"/>
      <c r="HYB224" s="19"/>
      <c r="HYC224" s="28"/>
      <c r="HYD224" s="32"/>
      <c r="HYE224" s="20"/>
      <c r="HYF224" s="18"/>
      <c r="HYG224" s="19"/>
      <c r="HYH224" s="28"/>
      <c r="HYI224" s="32"/>
      <c r="HYJ224" s="20"/>
      <c r="HYK224" s="18"/>
      <c r="HYL224" s="19"/>
      <c r="HYM224" s="28"/>
      <c r="HYN224" s="32"/>
      <c r="HYO224" s="20"/>
      <c r="HYP224" s="18"/>
      <c r="HYQ224" s="19"/>
      <c r="HYR224" s="28"/>
      <c r="HYS224" s="32"/>
      <c r="HYT224" s="20"/>
      <c r="HYU224" s="18"/>
      <c r="HYV224" s="19"/>
      <c r="HYW224" s="28"/>
      <c r="HYX224" s="32"/>
      <c r="HYY224" s="20"/>
      <c r="HYZ224" s="18"/>
      <c r="HZA224" s="19"/>
      <c r="HZB224" s="28"/>
      <c r="HZC224" s="32"/>
      <c r="HZD224" s="20"/>
      <c r="HZE224" s="18"/>
      <c r="HZF224" s="19"/>
      <c r="HZG224" s="28"/>
      <c r="HZH224" s="32"/>
      <c r="HZI224" s="20"/>
      <c r="HZJ224" s="18"/>
      <c r="HZK224" s="19"/>
      <c r="HZL224" s="28"/>
      <c r="HZM224" s="32"/>
      <c r="HZN224" s="20"/>
      <c r="HZO224" s="18"/>
      <c r="HZP224" s="19"/>
      <c r="HZQ224" s="28"/>
      <c r="HZR224" s="32"/>
      <c r="HZS224" s="20"/>
      <c r="HZT224" s="18"/>
      <c r="HZU224" s="19"/>
      <c r="HZV224" s="28"/>
      <c r="HZW224" s="32"/>
      <c r="HZX224" s="20"/>
      <c r="HZY224" s="18"/>
      <c r="HZZ224" s="19"/>
      <c r="IAA224" s="28"/>
      <c r="IAB224" s="32"/>
      <c r="IAC224" s="20"/>
      <c r="IAD224" s="18"/>
      <c r="IAE224" s="19"/>
      <c r="IAF224" s="28"/>
      <c r="IAG224" s="32"/>
      <c r="IAH224" s="20"/>
      <c r="IAI224" s="18"/>
      <c r="IAJ224" s="19"/>
      <c r="IAK224" s="28"/>
      <c r="IAL224" s="32"/>
      <c r="IAM224" s="20"/>
      <c r="IAN224" s="18"/>
      <c r="IAO224" s="19"/>
      <c r="IAP224" s="28"/>
      <c r="IAQ224" s="32"/>
      <c r="IAR224" s="20"/>
      <c r="IAS224" s="18"/>
      <c r="IAT224" s="19"/>
      <c r="IAU224" s="28"/>
      <c r="IAV224" s="32"/>
      <c r="IAW224" s="20"/>
      <c r="IAX224" s="18"/>
      <c r="IAY224" s="19"/>
      <c r="IAZ224" s="28"/>
      <c r="IBA224" s="32"/>
      <c r="IBB224" s="20"/>
      <c r="IBC224" s="18"/>
      <c r="IBD224" s="19"/>
      <c r="IBE224" s="28"/>
      <c r="IBF224" s="32"/>
      <c r="IBG224" s="20"/>
      <c r="IBH224" s="18"/>
      <c r="IBI224" s="19"/>
      <c r="IBJ224" s="28"/>
      <c r="IBK224" s="32"/>
      <c r="IBL224" s="20"/>
      <c r="IBM224" s="18"/>
      <c r="IBN224" s="19"/>
      <c r="IBO224" s="28"/>
      <c r="IBP224" s="32"/>
      <c r="IBQ224" s="20"/>
      <c r="IBR224" s="18"/>
      <c r="IBS224" s="19"/>
      <c r="IBT224" s="28"/>
      <c r="IBU224" s="32"/>
      <c r="IBV224" s="20"/>
      <c r="IBW224" s="18"/>
      <c r="IBX224" s="19"/>
      <c r="IBY224" s="28"/>
      <c r="IBZ224" s="32"/>
      <c r="ICA224" s="20"/>
      <c r="ICB224" s="18"/>
      <c r="ICC224" s="19"/>
      <c r="ICD224" s="28"/>
      <c r="ICE224" s="32"/>
      <c r="ICF224" s="20"/>
      <c r="ICG224" s="18"/>
      <c r="ICH224" s="19"/>
      <c r="ICI224" s="28"/>
      <c r="ICJ224" s="32"/>
      <c r="ICK224" s="20"/>
      <c r="ICL224" s="18"/>
      <c r="ICM224" s="19"/>
      <c r="ICN224" s="28"/>
      <c r="ICO224" s="32"/>
      <c r="ICP224" s="20"/>
      <c r="ICQ224" s="18"/>
      <c r="ICR224" s="19"/>
      <c r="ICS224" s="28"/>
      <c r="ICT224" s="32"/>
      <c r="ICU224" s="20"/>
      <c r="ICV224" s="18"/>
      <c r="ICW224" s="19"/>
      <c r="ICX224" s="28"/>
      <c r="ICY224" s="32"/>
      <c r="ICZ224" s="20"/>
      <c r="IDA224" s="18"/>
      <c r="IDB224" s="19"/>
      <c r="IDC224" s="28"/>
      <c r="IDD224" s="32"/>
      <c r="IDE224" s="20"/>
      <c r="IDF224" s="18"/>
      <c r="IDG224" s="19"/>
      <c r="IDH224" s="28"/>
      <c r="IDI224" s="32"/>
      <c r="IDJ224" s="20"/>
      <c r="IDK224" s="18"/>
      <c r="IDL224" s="19"/>
      <c r="IDM224" s="28"/>
      <c r="IDN224" s="32"/>
      <c r="IDO224" s="20"/>
      <c r="IDP224" s="18"/>
      <c r="IDQ224" s="19"/>
      <c r="IDR224" s="28"/>
      <c r="IDS224" s="32"/>
      <c r="IDT224" s="20"/>
      <c r="IDU224" s="18"/>
      <c r="IDV224" s="19"/>
      <c r="IDW224" s="28"/>
      <c r="IDX224" s="32"/>
      <c r="IDY224" s="20"/>
      <c r="IDZ224" s="18"/>
      <c r="IEA224" s="19"/>
      <c r="IEB224" s="28"/>
      <c r="IEC224" s="32"/>
      <c r="IED224" s="20"/>
      <c r="IEE224" s="18"/>
      <c r="IEF224" s="19"/>
      <c r="IEG224" s="28"/>
      <c r="IEH224" s="32"/>
      <c r="IEI224" s="20"/>
      <c r="IEJ224" s="18"/>
      <c r="IEK224" s="19"/>
      <c r="IEL224" s="28"/>
      <c r="IEM224" s="32"/>
      <c r="IEN224" s="20"/>
      <c r="IEO224" s="18"/>
      <c r="IEP224" s="19"/>
      <c r="IEQ224" s="28"/>
      <c r="IER224" s="32"/>
      <c r="IES224" s="20"/>
      <c r="IET224" s="18"/>
      <c r="IEU224" s="19"/>
      <c r="IEV224" s="28"/>
      <c r="IEW224" s="32"/>
      <c r="IEX224" s="20"/>
      <c r="IEY224" s="18"/>
      <c r="IEZ224" s="19"/>
      <c r="IFA224" s="28"/>
      <c r="IFB224" s="32"/>
      <c r="IFC224" s="20"/>
      <c r="IFD224" s="18"/>
      <c r="IFE224" s="19"/>
      <c r="IFF224" s="28"/>
      <c r="IFG224" s="32"/>
      <c r="IFH224" s="20"/>
      <c r="IFI224" s="18"/>
      <c r="IFJ224" s="19"/>
      <c r="IFK224" s="28"/>
      <c r="IFL224" s="32"/>
      <c r="IFM224" s="20"/>
      <c r="IFN224" s="18"/>
      <c r="IFO224" s="19"/>
      <c r="IFP224" s="28"/>
      <c r="IFQ224" s="32"/>
      <c r="IFR224" s="20"/>
      <c r="IFS224" s="18"/>
      <c r="IFT224" s="19"/>
      <c r="IFU224" s="28"/>
      <c r="IFV224" s="32"/>
      <c r="IFW224" s="20"/>
      <c r="IFX224" s="18"/>
      <c r="IFY224" s="19"/>
      <c r="IFZ224" s="28"/>
      <c r="IGA224" s="32"/>
      <c r="IGB224" s="20"/>
      <c r="IGC224" s="18"/>
      <c r="IGD224" s="19"/>
      <c r="IGE224" s="28"/>
      <c r="IGF224" s="32"/>
      <c r="IGG224" s="20"/>
      <c r="IGH224" s="18"/>
      <c r="IGI224" s="19"/>
      <c r="IGJ224" s="28"/>
      <c r="IGK224" s="32"/>
      <c r="IGL224" s="20"/>
      <c r="IGM224" s="18"/>
      <c r="IGN224" s="19"/>
      <c r="IGO224" s="28"/>
      <c r="IGP224" s="32"/>
      <c r="IGQ224" s="20"/>
      <c r="IGR224" s="18"/>
      <c r="IGS224" s="19"/>
      <c r="IGT224" s="28"/>
      <c r="IGU224" s="32"/>
      <c r="IGV224" s="20"/>
      <c r="IGW224" s="18"/>
      <c r="IGX224" s="19"/>
      <c r="IGY224" s="28"/>
      <c r="IGZ224" s="32"/>
      <c r="IHA224" s="20"/>
      <c r="IHB224" s="18"/>
      <c r="IHC224" s="19"/>
      <c r="IHD224" s="28"/>
      <c r="IHE224" s="32"/>
      <c r="IHF224" s="20"/>
      <c r="IHG224" s="18"/>
      <c r="IHH224" s="19"/>
      <c r="IHI224" s="28"/>
      <c r="IHJ224" s="32"/>
      <c r="IHK224" s="20"/>
      <c r="IHL224" s="18"/>
      <c r="IHM224" s="19"/>
      <c r="IHN224" s="28"/>
      <c r="IHO224" s="32"/>
      <c r="IHP224" s="20"/>
      <c r="IHQ224" s="18"/>
      <c r="IHR224" s="19"/>
      <c r="IHS224" s="28"/>
      <c r="IHT224" s="32"/>
      <c r="IHU224" s="20"/>
      <c r="IHV224" s="18"/>
      <c r="IHW224" s="19"/>
      <c r="IHX224" s="28"/>
      <c r="IHY224" s="32"/>
      <c r="IHZ224" s="20"/>
      <c r="IIA224" s="18"/>
      <c r="IIB224" s="19"/>
      <c r="IIC224" s="28"/>
      <c r="IID224" s="32"/>
      <c r="IIE224" s="20"/>
      <c r="IIF224" s="18"/>
      <c r="IIG224" s="19"/>
      <c r="IIH224" s="28"/>
      <c r="III224" s="32"/>
      <c r="IIJ224" s="20"/>
      <c r="IIK224" s="18"/>
      <c r="IIL224" s="19"/>
      <c r="IIM224" s="28"/>
      <c r="IIN224" s="32"/>
      <c r="IIO224" s="20"/>
      <c r="IIP224" s="18"/>
      <c r="IIQ224" s="19"/>
      <c r="IIR224" s="28"/>
      <c r="IIS224" s="32"/>
      <c r="IIT224" s="20"/>
      <c r="IIU224" s="18"/>
      <c r="IIV224" s="19"/>
      <c r="IIW224" s="28"/>
      <c r="IIX224" s="32"/>
      <c r="IIY224" s="20"/>
      <c r="IIZ224" s="18"/>
      <c r="IJA224" s="19"/>
      <c r="IJB224" s="28"/>
      <c r="IJC224" s="32"/>
      <c r="IJD224" s="20"/>
      <c r="IJE224" s="18"/>
      <c r="IJF224" s="19"/>
      <c r="IJG224" s="28"/>
      <c r="IJH224" s="32"/>
      <c r="IJI224" s="20"/>
      <c r="IJJ224" s="18"/>
      <c r="IJK224" s="19"/>
      <c r="IJL224" s="28"/>
      <c r="IJM224" s="32"/>
      <c r="IJN224" s="20"/>
      <c r="IJO224" s="18"/>
      <c r="IJP224" s="19"/>
      <c r="IJQ224" s="28"/>
      <c r="IJR224" s="32"/>
      <c r="IJS224" s="20"/>
      <c r="IJT224" s="18"/>
      <c r="IJU224" s="19"/>
      <c r="IJV224" s="28"/>
      <c r="IJW224" s="32"/>
      <c r="IJX224" s="20"/>
      <c r="IJY224" s="18"/>
      <c r="IJZ224" s="19"/>
      <c r="IKA224" s="28"/>
      <c r="IKB224" s="32"/>
      <c r="IKC224" s="20"/>
      <c r="IKD224" s="18"/>
      <c r="IKE224" s="19"/>
      <c r="IKF224" s="28"/>
      <c r="IKG224" s="32"/>
      <c r="IKH224" s="20"/>
      <c r="IKI224" s="18"/>
      <c r="IKJ224" s="19"/>
      <c r="IKK224" s="28"/>
      <c r="IKL224" s="32"/>
      <c r="IKM224" s="20"/>
      <c r="IKN224" s="18"/>
      <c r="IKO224" s="19"/>
      <c r="IKP224" s="28"/>
      <c r="IKQ224" s="32"/>
      <c r="IKR224" s="20"/>
      <c r="IKS224" s="18"/>
      <c r="IKT224" s="19"/>
      <c r="IKU224" s="28"/>
      <c r="IKV224" s="32"/>
      <c r="IKW224" s="20"/>
      <c r="IKX224" s="18"/>
      <c r="IKY224" s="19"/>
      <c r="IKZ224" s="28"/>
      <c r="ILA224" s="32"/>
      <c r="ILB224" s="20"/>
      <c r="ILC224" s="18"/>
      <c r="ILD224" s="19"/>
      <c r="ILE224" s="28"/>
      <c r="ILF224" s="32"/>
      <c r="ILG224" s="20"/>
      <c r="ILH224" s="18"/>
      <c r="ILI224" s="19"/>
      <c r="ILJ224" s="28"/>
      <c r="ILK224" s="32"/>
      <c r="ILL224" s="20"/>
      <c r="ILM224" s="18"/>
      <c r="ILN224" s="19"/>
      <c r="ILO224" s="28"/>
      <c r="ILP224" s="32"/>
      <c r="ILQ224" s="20"/>
      <c r="ILR224" s="18"/>
      <c r="ILS224" s="19"/>
      <c r="ILT224" s="28"/>
      <c r="ILU224" s="32"/>
      <c r="ILV224" s="20"/>
      <c r="ILW224" s="18"/>
      <c r="ILX224" s="19"/>
      <c r="ILY224" s="28"/>
      <c r="ILZ224" s="32"/>
      <c r="IMA224" s="20"/>
      <c r="IMB224" s="18"/>
      <c r="IMC224" s="19"/>
      <c r="IMD224" s="28"/>
      <c r="IME224" s="32"/>
      <c r="IMF224" s="20"/>
      <c r="IMG224" s="18"/>
      <c r="IMH224" s="19"/>
      <c r="IMI224" s="28"/>
      <c r="IMJ224" s="32"/>
      <c r="IMK224" s="20"/>
      <c r="IML224" s="18"/>
      <c r="IMM224" s="19"/>
      <c r="IMN224" s="28"/>
      <c r="IMO224" s="32"/>
      <c r="IMP224" s="20"/>
      <c r="IMQ224" s="18"/>
      <c r="IMR224" s="19"/>
      <c r="IMS224" s="28"/>
      <c r="IMT224" s="32"/>
      <c r="IMU224" s="20"/>
      <c r="IMV224" s="18"/>
      <c r="IMW224" s="19"/>
      <c r="IMX224" s="28"/>
      <c r="IMY224" s="32"/>
      <c r="IMZ224" s="20"/>
      <c r="INA224" s="18"/>
      <c r="INB224" s="19"/>
      <c r="INC224" s="28"/>
      <c r="IND224" s="32"/>
      <c r="INE224" s="20"/>
      <c r="INF224" s="18"/>
      <c r="ING224" s="19"/>
      <c r="INH224" s="28"/>
      <c r="INI224" s="32"/>
      <c r="INJ224" s="20"/>
      <c r="INK224" s="18"/>
      <c r="INL224" s="19"/>
      <c r="INM224" s="28"/>
      <c r="INN224" s="32"/>
      <c r="INO224" s="20"/>
      <c r="INP224" s="18"/>
      <c r="INQ224" s="19"/>
      <c r="INR224" s="28"/>
      <c r="INS224" s="32"/>
      <c r="INT224" s="20"/>
      <c r="INU224" s="18"/>
      <c r="INV224" s="19"/>
      <c r="INW224" s="28"/>
      <c r="INX224" s="32"/>
      <c r="INY224" s="20"/>
      <c r="INZ224" s="18"/>
      <c r="IOA224" s="19"/>
      <c r="IOB224" s="28"/>
      <c r="IOC224" s="32"/>
      <c r="IOD224" s="20"/>
      <c r="IOE224" s="18"/>
      <c r="IOF224" s="19"/>
      <c r="IOG224" s="28"/>
      <c r="IOH224" s="32"/>
      <c r="IOI224" s="20"/>
      <c r="IOJ224" s="18"/>
      <c r="IOK224" s="19"/>
      <c r="IOL224" s="28"/>
      <c r="IOM224" s="32"/>
      <c r="ION224" s="20"/>
      <c r="IOO224" s="18"/>
      <c r="IOP224" s="19"/>
      <c r="IOQ224" s="28"/>
      <c r="IOR224" s="32"/>
      <c r="IOS224" s="20"/>
      <c r="IOT224" s="18"/>
      <c r="IOU224" s="19"/>
      <c r="IOV224" s="28"/>
      <c r="IOW224" s="32"/>
      <c r="IOX224" s="20"/>
      <c r="IOY224" s="18"/>
      <c r="IOZ224" s="19"/>
      <c r="IPA224" s="28"/>
      <c r="IPB224" s="32"/>
      <c r="IPC224" s="20"/>
      <c r="IPD224" s="18"/>
      <c r="IPE224" s="19"/>
      <c r="IPF224" s="28"/>
      <c r="IPG224" s="32"/>
      <c r="IPH224" s="20"/>
      <c r="IPI224" s="18"/>
      <c r="IPJ224" s="19"/>
      <c r="IPK224" s="28"/>
      <c r="IPL224" s="32"/>
      <c r="IPM224" s="20"/>
      <c r="IPN224" s="18"/>
      <c r="IPO224" s="19"/>
      <c r="IPP224" s="28"/>
      <c r="IPQ224" s="32"/>
      <c r="IPR224" s="20"/>
      <c r="IPS224" s="18"/>
      <c r="IPT224" s="19"/>
      <c r="IPU224" s="28"/>
      <c r="IPV224" s="32"/>
      <c r="IPW224" s="20"/>
      <c r="IPX224" s="18"/>
      <c r="IPY224" s="19"/>
      <c r="IPZ224" s="28"/>
      <c r="IQA224" s="32"/>
      <c r="IQB224" s="20"/>
      <c r="IQC224" s="18"/>
      <c r="IQD224" s="19"/>
      <c r="IQE224" s="28"/>
      <c r="IQF224" s="32"/>
      <c r="IQG224" s="20"/>
      <c r="IQH224" s="18"/>
      <c r="IQI224" s="19"/>
      <c r="IQJ224" s="28"/>
      <c r="IQK224" s="32"/>
      <c r="IQL224" s="20"/>
      <c r="IQM224" s="18"/>
      <c r="IQN224" s="19"/>
      <c r="IQO224" s="28"/>
      <c r="IQP224" s="32"/>
      <c r="IQQ224" s="20"/>
      <c r="IQR224" s="18"/>
      <c r="IQS224" s="19"/>
      <c r="IQT224" s="28"/>
      <c r="IQU224" s="32"/>
      <c r="IQV224" s="20"/>
      <c r="IQW224" s="18"/>
      <c r="IQX224" s="19"/>
      <c r="IQY224" s="28"/>
      <c r="IQZ224" s="32"/>
      <c r="IRA224" s="20"/>
      <c r="IRB224" s="18"/>
      <c r="IRC224" s="19"/>
      <c r="IRD224" s="28"/>
      <c r="IRE224" s="32"/>
      <c r="IRF224" s="20"/>
      <c r="IRG224" s="18"/>
      <c r="IRH224" s="19"/>
      <c r="IRI224" s="28"/>
      <c r="IRJ224" s="32"/>
      <c r="IRK224" s="20"/>
      <c r="IRL224" s="18"/>
      <c r="IRM224" s="19"/>
      <c r="IRN224" s="28"/>
      <c r="IRO224" s="32"/>
      <c r="IRP224" s="20"/>
      <c r="IRQ224" s="18"/>
      <c r="IRR224" s="19"/>
      <c r="IRS224" s="28"/>
      <c r="IRT224" s="32"/>
      <c r="IRU224" s="20"/>
      <c r="IRV224" s="18"/>
      <c r="IRW224" s="19"/>
      <c r="IRX224" s="28"/>
      <c r="IRY224" s="32"/>
      <c r="IRZ224" s="20"/>
      <c r="ISA224" s="18"/>
      <c r="ISB224" s="19"/>
      <c r="ISC224" s="28"/>
      <c r="ISD224" s="32"/>
      <c r="ISE224" s="20"/>
      <c r="ISF224" s="18"/>
      <c r="ISG224" s="19"/>
      <c r="ISH224" s="28"/>
      <c r="ISI224" s="32"/>
      <c r="ISJ224" s="20"/>
      <c r="ISK224" s="18"/>
      <c r="ISL224" s="19"/>
      <c r="ISM224" s="28"/>
      <c r="ISN224" s="32"/>
      <c r="ISO224" s="20"/>
      <c r="ISP224" s="18"/>
      <c r="ISQ224" s="19"/>
      <c r="ISR224" s="28"/>
      <c r="ISS224" s="32"/>
      <c r="IST224" s="20"/>
      <c r="ISU224" s="18"/>
      <c r="ISV224" s="19"/>
      <c r="ISW224" s="28"/>
      <c r="ISX224" s="32"/>
      <c r="ISY224" s="20"/>
      <c r="ISZ224" s="18"/>
      <c r="ITA224" s="19"/>
      <c r="ITB224" s="28"/>
      <c r="ITC224" s="32"/>
      <c r="ITD224" s="20"/>
      <c r="ITE224" s="18"/>
      <c r="ITF224" s="19"/>
      <c r="ITG224" s="28"/>
      <c r="ITH224" s="32"/>
      <c r="ITI224" s="20"/>
      <c r="ITJ224" s="18"/>
      <c r="ITK224" s="19"/>
      <c r="ITL224" s="28"/>
      <c r="ITM224" s="32"/>
      <c r="ITN224" s="20"/>
      <c r="ITO224" s="18"/>
      <c r="ITP224" s="19"/>
      <c r="ITQ224" s="28"/>
      <c r="ITR224" s="32"/>
      <c r="ITS224" s="20"/>
      <c r="ITT224" s="18"/>
      <c r="ITU224" s="19"/>
      <c r="ITV224" s="28"/>
      <c r="ITW224" s="32"/>
      <c r="ITX224" s="20"/>
      <c r="ITY224" s="18"/>
      <c r="ITZ224" s="19"/>
      <c r="IUA224" s="28"/>
      <c r="IUB224" s="32"/>
      <c r="IUC224" s="20"/>
      <c r="IUD224" s="18"/>
      <c r="IUE224" s="19"/>
      <c r="IUF224" s="28"/>
      <c r="IUG224" s="32"/>
      <c r="IUH224" s="20"/>
      <c r="IUI224" s="18"/>
      <c r="IUJ224" s="19"/>
      <c r="IUK224" s="28"/>
      <c r="IUL224" s="32"/>
      <c r="IUM224" s="20"/>
      <c r="IUN224" s="18"/>
      <c r="IUO224" s="19"/>
      <c r="IUP224" s="28"/>
      <c r="IUQ224" s="32"/>
      <c r="IUR224" s="20"/>
      <c r="IUS224" s="18"/>
      <c r="IUT224" s="19"/>
      <c r="IUU224" s="28"/>
      <c r="IUV224" s="32"/>
      <c r="IUW224" s="20"/>
      <c r="IUX224" s="18"/>
      <c r="IUY224" s="19"/>
      <c r="IUZ224" s="28"/>
      <c r="IVA224" s="32"/>
      <c r="IVB224" s="20"/>
      <c r="IVC224" s="18"/>
      <c r="IVD224" s="19"/>
      <c r="IVE224" s="28"/>
      <c r="IVF224" s="32"/>
      <c r="IVG224" s="20"/>
      <c r="IVH224" s="18"/>
      <c r="IVI224" s="19"/>
      <c r="IVJ224" s="28"/>
      <c r="IVK224" s="32"/>
      <c r="IVL224" s="20"/>
      <c r="IVM224" s="18"/>
      <c r="IVN224" s="19"/>
      <c r="IVO224" s="28"/>
      <c r="IVP224" s="32"/>
      <c r="IVQ224" s="20"/>
      <c r="IVR224" s="18"/>
      <c r="IVS224" s="19"/>
      <c r="IVT224" s="28"/>
      <c r="IVU224" s="32"/>
      <c r="IVV224" s="20"/>
      <c r="IVW224" s="18"/>
      <c r="IVX224" s="19"/>
      <c r="IVY224" s="28"/>
      <c r="IVZ224" s="32"/>
      <c r="IWA224" s="20"/>
      <c r="IWB224" s="18"/>
      <c r="IWC224" s="19"/>
      <c r="IWD224" s="28"/>
      <c r="IWE224" s="32"/>
      <c r="IWF224" s="20"/>
      <c r="IWG224" s="18"/>
      <c r="IWH224" s="19"/>
      <c r="IWI224" s="28"/>
      <c r="IWJ224" s="32"/>
      <c r="IWK224" s="20"/>
      <c r="IWL224" s="18"/>
      <c r="IWM224" s="19"/>
      <c r="IWN224" s="28"/>
      <c r="IWO224" s="32"/>
      <c r="IWP224" s="20"/>
      <c r="IWQ224" s="18"/>
      <c r="IWR224" s="19"/>
      <c r="IWS224" s="28"/>
      <c r="IWT224" s="32"/>
      <c r="IWU224" s="20"/>
      <c r="IWV224" s="18"/>
      <c r="IWW224" s="19"/>
      <c r="IWX224" s="28"/>
      <c r="IWY224" s="32"/>
      <c r="IWZ224" s="20"/>
      <c r="IXA224" s="18"/>
      <c r="IXB224" s="19"/>
      <c r="IXC224" s="28"/>
      <c r="IXD224" s="32"/>
      <c r="IXE224" s="20"/>
      <c r="IXF224" s="18"/>
      <c r="IXG224" s="19"/>
      <c r="IXH224" s="28"/>
      <c r="IXI224" s="32"/>
      <c r="IXJ224" s="20"/>
      <c r="IXK224" s="18"/>
      <c r="IXL224" s="19"/>
      <c r="IXM224" s="28"/>
      <c r="IXN224" s="32"/>
      <c r="IXO224" s="20"/>
      <c r="IXP224" s="18"/>
      <c r="IXQ224" s="19"/>
      <c r="IXR224" s="28"/>
      <c r="IXS224" s="32"/>
      <c r="IXT224" s="20"/>
      <c r="IXU224" s="18"/>
      <c r="IXV224" s="19"/>
      <c r="IXW224" s="28"/>
      <c r="IXX224" s="32"/>
      <c r="IXY224" s="20"/>
      <c r="IXZ224" s="18"/>
      <c r="IYA224" s="19"/>
      <c r="IYB224" s="28"/>
      <c r="IYC224" s="32"/>
      <c r="IYD224" s="20"/>
      <c r="IYE224" s="18"/>
      <c r="IYF224" s="19"/>
      <c r="IYG224" s="28"/>
      <c r="IYH224" s="32"/>
      <c r="IYI224" s="20"/>
      <c r="IYJ224" s="18"/>
      <c r="IYK224" s="19"/>
      <c r="IYL224" s="28"/>
      <c r="IYM224" s="32"/>
      <c r="IYN224" s="20"/>
      <c r="IYO224" s="18"/>
      <c r="IYP224" s="19"/>
      <c r="IYQ224" s="28"/>
      <c r="IYR224" s="32"/>
      <c r="IYS224" s="20"/>
      <c r="IYT224" s="18"/>
      <c r="IYU224" s="19"/>
      <c r="IYV224" s="28"/>
      <c r="IYW224" s="32"/>
      <c r="IYX224" s="20"/>
      <c r="IYY224" s="18"/>
      <c r="IYZ224" s="19"/>
      <c r="IZA224" s="28"/>
      <c r="IZB224" s="32"/>
      <c r="IZC224" s="20"/>
      <c r="IZD224" s="18"/>
      <c r="IZE224" s="19"/>
      <c r="IZF224" s="28"/>
      <c r="IZG224" s="32"/>
      <c r="IZH224" s="20"/>
      <c r="IZI224" s="18"/>
      <c r="IZJ224" s="19"/>
      <c r="IZK224" s="28"/>
      <c r="IZL224" s="32"/>
      <c r="IZM224" s="20"/>
      <c r="IZN224" s="18"/>
      <c r="IZO224" s="19"/>
      <c r="IZP224" s="28"/>
      <c r="IZQ224" s="32"/>
      <c r="IZR224" s="20"/>
      <c r="IZS224" s="18"/>
      <c r="IZT224" s="19"/>
      <c r="IZU224" s="28"/>
      <c r="IZV224" s="32"/>
      <c r="IZW224" s="20"/>
      <c r="IZX224" s="18"/>
      <c r="IZY224" s="19"/>
      <c r="IZZ224" s="28"/>
      <c r="JAA224" s="32"/>
      <c r="JAB224" s="20"/>
      <c r="JAC224" s="18"/>
      <c r="JAD224" s="19"/>
      <c r="JAE224" s="28"/>
      <c r="JAF224" s="32"/>
      <c r="JAG224" s="20"/>
      <c r="JAH224" s="18"/>
      <c r="JAI224" s="19"/>
      <c r="JAJ224" s="28"/>
      <c r="JAK224" s="32"/>
      <c r="JAL224" s="20"/>
      <c r="JAM224" s="18"/>
      <c r="JAN224" s="19"/>
      <c r="JAO224" s="28"/>
      <c r="JAP224" s="32"/>
      <c r="JAQ224" s="20"/>
      <c r="JAR224" s="18"/>
      <c r="JAS224" s="19"/>
      <c r="JAT224" s="28"/>
      <c r="JAU224" s="32"/>
      <c r="JAV224" s="20"/>
      <c r="JAW224" s="18"/>
      <c r="JAX224" s="19"/>
      <c r="JAY224" s="28"/>
      <c r="JAZ224" s="32"/>
      <c r="JBA224" s="20"/>
      <c r="JBB224" s="18"/>
      <c r="JBC224" s="19"/>
      <c r="JBD224" s="28"/>
      <c r="JBE224" s="32"/>
      <c r="JBF224" s="20"/>
      <c r="JBG224" s="18"/>
      <c r="JBH224" s="19"/>
      <c r="JBI224" s="28"/>
      <c r="JBJ224" s="32"/>
      <c r="JBK224" s="20"/>
      <c r="JBL224" s="18"/>
      <c r="JBM224" s="19"/>
      <c r="JBN224" s="28"/>
      <c r="JBO224" s="32"/>
      <c r="JBP224" s="20"/>
      <c r="JBQ224" s="18"/>
      <c r="JBR224" s="19"/>
      <c r="JBS224" s="28"/>
      <c r="JBT224" s="32"/>
      <c r="JBU224" s="20"/>
      <c r="JBV224" s="18"/>
      <c r="JBW224" s="19"/>
      <c r="JBX224" s="28"/>
      <c r="JBY224" s="32"/>
      <c r="JBZ224" s="20"/>
      <c r="JCA224" s="18"/>
      <c r="JCB224" s="19"/>
      <c r="JCC224" s="28"/>
      <c r="JCD224" s="32"/>
      <c r="JCE224" s="20"/>
      <c r="JCF224" s="18"/>
      <c r="JCG224" s="19"/>
      <c r="JCH224" s="28"/>
      <c r="JCI224" s="32"/>
      <c r="JCJ224" s="20"/>
      <c r="JCK224" s="18"/>
      <c r="JCL224" s="19"/>
      <c r="JCM224" s="28"/>
      <c r="JCN224" s="32"/>
      <c r="JCO224" s="20"/>
      <c r="JCP224" s="18"/>
      <c r="JCQ224" s="19"/>
      <c r="JCR224" s="28"/>
      <c r="JCS224" s="32"/>
      <c r="JCT224" s="20"/>
      <c r="JCU224" s="18"/>
      <c r="JCV224" s="19"/>
      <c r="JCW224" s="28"/>
      <c r="JCX224" s="32"/>
      <c r="JCY224" s="20"/>
      <c r="JCZ224" s="18"/>
      <c r="JDA224" s="19"/>
      <c r="JDB224" s="28"/>
      <c r="JDC224" s="32"/>
      <c r="JDD224" s="20"/>
      <c r="JDE224" s="18"/>
      <c r="JDF224" s="19"/>
      <c r="JDG224" s="28"/>
      <c r="JDH224" s="32"/>
      <c r="JDI224" s="20"/>
      <c r="JDJ224" s="18"/>
      <c r="JDK224" s="19"/>
      <c r="JDL224" s="28"/>
      <c r="JDM224" s="32"/>
      <c r="JDN224" s="20"/>
      <c r="JDO224" s="18"/>
      <c r="JDP224" s="19"/>
      <c r="JDQ224" s="28"/>
      <c r="JDR224" s="32"/>
      <c r="JDS224" s="20"/>
      <c r="JDT224" s="18"/>
      <c r="JDU224" s="19"/>
      <c r="JDV224" s="28"/>
      <c r="JDW224" s="32"/>
      <c r="JDX224" s="20"/>
      <c r="JDY224" s="18"/>
      <c r="JDZ224" s="19"/>
      <c r="JEA224" s="28"/>
      <c r="JEB224" s="32"/>
      <c r="JEC224" s="20"/>
      <c r="JED224" s="18"/>
      <c r="JEE224" s="19"/>
      <c r="JEF224" s="28"/>
      <c r="JEG224" s="32"/>
      <c r="JEH224" s="20"/>
      <c r="JEI224" s="18"/>
      <c r="JEJ224" s="19"/>
      <c r="JEK224" s="28"/>
      <c r="JEL224" s="32"/>
      <c r="JEM224" s="20"/>
      <c r="JEN224" s="18"/>
      <c r="JEO224" s="19"/>
      <c r="JEP224" s="28"/>
      <c r="JEQ224" s="32"/>
      <c r="JER224" s="20"/>
      <c r="JES224" s="18"/>
      <c r="JET224" s="19"/>
      <c r="JEU224" s="28"/>
      <c r="JEV224" s="32"/>
      <c r="JEW224" s="20"/>
      <c r="JEX224" s="18"/>
      <c r="JEY224" s="19"/>
      <c r="JEZ224" s="28"/>
      <c r="JFA224" s="32"/>
      <c r="JFB224" s="20"/>
      <c r="JFC224" s="18"/>
      <c r="JFD224" s="19"/>
      <c r="JFE224" s="28"/>
      <c r="JFF224" s="32"/>
      <c r="JFG224" s="20"/>
      <c r="JFH224" s="18"/>
      <c r="JFI224" s="19"/>
      <c r="JFJ224" s="28"/>
      <c r="JFK224" s="32"/>
      <c r="JFL224" s="20"/>
      <c r="JFM224" s="18"/>
      <c r="JFN224" s="19"/>
      <c r="JFO224" s="28"/>
      <c r="JFP224" s="32"/>
      <c r="JFQ224" s="20"/>
      <c r="JFR224" s="18"/>
      <c r="JFS224" s="19"/>
      <c r="JFT224" s="28"/>
      <c r="JFU224" s="32"/>
      <c r="JFV224" s="20"/>
      <c r="JFW224" s="18"/>
      <c r="JFX224" s="19"/>
      <c r="JFY224" s="28"/>
      <c r="JFZ224" s="32"/>
      <c r="JGA224" s="20"/>
      <c r="JGB224" s="18"/>
      <c r="JGC224" s="19"/>
      <c r="JGD224" s="28"/>
      <c r="JGE224" s="32"/>
      <c r="JGF224" s="20"/>
      <c r="JGG224" s="18"/>
      <c r="JGH224" s="19"/>
      <c r="JGI224" s="28"/>
      <c r="JGJ224" s="32"/>
      <c r="JGK224" s="20"/>
      <c r="JGL224" s="18"/>
      <c r="JGM224" s="19"/>
      <c r="JGN224" s="28"/>
      <c r="JGO224" s="32"/>
      <c r="JGP224" s="20"/>
      <c r="JGQ224" s="18"/>
      <c r="JGR224" s="19"/>
      <c r="JGS224" s="28"/>
      <c r="JGT224" s="32"/>
      <c r="JGU224" s="20"/>
      <c r="JGV224" s="18"/>
      <c r="JGW224" s="19"/>
      <c r="JGX224" s="28"/>
      <c r="JGY224" s="32"/>
      <c r="JGZ224" s="20"/>
      <c r="JHA224" s="18"/>
      <c r="JHB224" s="19"/>
      <c r="JHC224" s="28"/>
      <c r="JHD224" s="32"/>
      <c r="JHE224" s="20"/>
      <c r="JHF224" s="18"/>
      <c r="JHG224" s="19"/>
      <c r="JHH224" s="28"/>
      <c r="JHI224" s="32"/>
      <c r="JHJ224" s="20"/>
      <c r="JHK224" s="18"/>
      <c r="JHL224" s="19"/>
      <c r="JHM224" s="28"/>
      <c r="JHN224" s="32"/>
      <c r="JHO224" s="20"/>
      <c r="JHP224" s="18"/>
      <c r="JHQ224" s="19"/>
      <c r="JHR224" s="28"/>
      <c r="JHS224" s="32"/>
      <c r="JHT224" s="20"/>
      <c r="JHU224" s="18"/>
      <c r="JHV224" s="19"/>
      <c r="JHW224" s="28"/>
      <c r="JHX224" s="32"/>
      <c r="JHY224" s="20"/>
      <c r="JHZ224" s="18"/>
      <c r="JIA224" s="19"/>
      <c r="JIB224" s="28"/>
      <c r="JIC224" s="32"/>
      <c r="JID224" s="20"/>
      <c r="JIE224" s="18"/>
      <c r="JIF224" s="19"/>
      <c r="JIG224" s="28"/>
      <c r="JIH224" s="32"/>
      <c r="JII224" s="20"/>
      <c r="JIJ224" s="18"/>
      <c r="JIK224" s="19"/>
      <c r="JIL224" s="28"/>
      <c r="JIM224" s="32"/>
      <c r="JIN224" s="20"/>
      <c r="JIO224" s="18"/>
      <c r="JIP224" s="19"/>
      <c r="JIQ224" s="28"/>
      <c r="JIR224" s="32"/>
      <c r="JIS224" s="20"/>
      <c r="JIT224" s="18"/>
      <c r="JIU224" s="19"/>
      <c r="JIV224" s="28"/>
      <c r="JIW224" s="32"/>
      <c r="JIX224" s="20"/>
      <c r="JIY224" s="18"/>
      <c r="JIZ224" s="19"/>
      <c r="JJA224" s="28"/>
      <c r="JJB224" s="32"/>
      <c r="JJC224" s="20"/>
      <c r="JJD224" s="18"/>
      <c r="JJE224" s="19"/>
      <c r="JJF224" s="28"/>
      <c r="JJG224" s="32"/>
      <c r="JJH224" s="20"/>
      <c r="JJI224" s="18"/>
      <c r="JJJ224" s="19"/>
      <c r="JJK224" s="28"/>
      <c r="JJL224" s="32"/>
      <c r="JJM224" s="20"/>
      <c r="JJN224" s="18"/>
      <c r="JJO224" s="19"/>
      <c r="JJP224" s="28"/>
      <c r="JJQ224" s="32"/>
      <c r="JJR224" s="20"/>
      <c r="JJS224" s="18"/>
      <c r="JJT224" s="19"/>
      <c r="JJU224" s="28"/>
      <c r="JJV224" s="32"/>
      <c r="JJW224" s="20"/>
      <c r="JJX224" s="18"/>
      <c r="JJY224" s="19"/>
      <c r="JJZ224" s="28"/>
      <c r="JKA224" s="32"/>
      <c r="JKB224" s="20"/>
      <c r="JKC224" s="18"/>
      <c r="JKD224" s="19"/>
      <c r="JKE224" s="28"/>
      <c r="JKF224" s="32"/>
      <c r="JKG224" s="20"/>
      <c r="JKH224" s="18"/>
      <c r="JKI224" s="19"/>
      <c r="JKJ224" s="28"/>
      <c r="JKK224" s="32"/>
      <c r="JKL224" s="20"/>
      <c r="JKM224" s="18"/>
      <c r="JKN224" s="19"/>
      <c r="JKO224" s="28"/>
      <c r="JKP224" s="32"/>
      <c r="JKQ224" s="20"/>
      <c r="JKR224" s="18"/>
      <c r="JKS224" s="19"/>
      <c r="JKT224" s="28"/>
      <c r="JKU224" s="32"/>
      <c r="JKV224" s="20"/>
      <c r="JKW224" s="18"/>
      <c r="JKX224" s="19"/>
      <c r="JKY224" s="28"/>
      <c r="JKZ224" s="32"/>
      <c r="JLA224" s="20"/>
      <c r="JLB224" s="18"/>
      <c r="JLC224" s="19"/>
      <c r="JLD224" s="28"/>
      <c r="JLE224" s="32"/>
      <c r="JLF224" s="20"/>
      <c r="JLG224" s="18"/>
      <c r="JLH224" s="19"/>
      <c r="JLI224" s="28"/>
      <c r="JLJ224" s="32"/>
      <c r="JLK224" s="20"/>
      <c r="JLL224" s="18"/>
      <c r="JLM224" s="19"/>
      <c r="JLN224" s="28"/>
      <c r="JLO224" s="32"/>
      <c r="JLP224" s="20"/>
      <c r="JLQ224" s="18"/>
      <c r="JLR224" s="19"/>
      <c r="JLS224" s="28"/>
      <c r="JLT224" s="32"/>
      <c r="JLU224" s="20"/>
      <c r="JLV224" s="18"/>
      <c r="JLW224" s="19"/>
      <c r="JLX224" s="28"/>
      <c r="JLY224" s="32"/>
      <c r="JLZ224" s="20"/>
      <c r="JMA224" s="18"/>
      <c r="JMB224" s="19"/>
      <c r="JMC224" s="28"/>
      <c r="JMD224" s="32"/>
      <c r="JME224" s="20"/>
      <c r="JMF224" s="18"/>
      <c r="JMG224" s="19"/>
      <c r="JMH224" s="28"/>
      <c r="JMI224" s="32"/>
      <c r="JMJ224" s="20"/>
      <c r="JMK224" s="18"/>
      <c r="JML224" s="19"/>
      <c r="JMM224" s="28"/>
      <c r="JMN224" s="32"/>
      <c r="JMO224" s="20"/>
      <c r="JMP224" s="18"/>
      <c r="JMQ224" s="19"/>
      <c r="JMR224" s="28"/>
      <c r="JMS224" s="32"/>
      <c r="JMT224" s="20"/>
      <c r="JMU224" s="18"/>
      <c r="JMV224" s="19"/>
      <c r="JMW224" s="28"/>
      <c r="JMX224" s="32"/>
      <c r="JMY224" s="20"/>
      <c r="JMZ224" s="18"/>
      <c r="JNA224" s="19"/>
      <c r="JNB224" s="28"/>
      <c r="JNC224" s="32"/>
      <c r="JND224" s="20"/>
      <c r="JNE224" s="18"/>
      <c r="JNF224" s="19"/>
      <c r="JNG224" s="28"/>
      <c r="JNH224" s="32"/>
      <c r="JNI224" s="20"/>
      <c r="JNJ224" s="18"/>
      <c r="JNK224" s="19"/>
      <c r="JNL224" s="28"/>
      <c r="JNM224" s="32"/>
      <c r="JNN224" s="20"/>
      <c r="JNO224" s="18"/>
      <c r="JNP224" s="19"/>
      <c r="JNQ224" s="28"/>
      <c r="JNR224" s="32"/>
      <c r="JNS224" s="20"/>
      <c r="JNT224" s="18"/>
      <c r="JNU224" s="19"/>
      <c r="JNV224" s="28"/>
      <c r="JNW224" s="32"/>
      <c r="JNX224" s="20"/>
      <c r="JNY224" s="18"/>
      <c r="JNZ224" s="19"/>
      <c r="JOA224" s="28"/>
      <c r="JOB224" s="32"/>
      <c r="JOC224" s="20"/>
      <c r="JOD224" s="18"/>
      <c r="JOE224" s="19"/>
      <c r="JOF224" s="28"/>
      <c r="JOG224" s="32"/>
      <c r="JOH224" s="20"/>
      <c r="JOI224" s="18"/>
      <c r="JOJ224" s="19"/>
      <c r="JOK224" s="28"/>
      <c r="JOL224" s="32"/>
      <c r="JOM224" s="20"/>
      <c r="JON224" s="18"/>
      <c r="JOO224" s="19"/>
      <c r="JOP224" s="28"/>
      <c r="JOQ224" s="32"/>
      <c r="JOR224" s="20"/>
      <c r="JOS224" s="18"/>
      <c r="JOT224" s="19"/>
      <c r="JOU224" s="28"/>
      <c r="JOV224" s="32"/>
      <c r="JOW224" s="20"/>
      <c r="JOX224" s="18"/>
      <c r="JOY224" s="19"/>
      <c r="JOZ224" s="28"/>
      <c r="JPA224" s="32"/>
      <c r="JPB224" s="20"/>
      <c r="JPC224" s="18"/>
      <c r="JPD224" s="19"/>
      <c r="JPE224" s="28"/>
      <c r="JPF224" s="32"/>
      <c r="JPG224" s="20"/>
      <c r="JPH224" s="18"/>
      <c r="JPI224" s="19"/>
      <c r="JPJ224" s="28"/>
      <c r="JPK224" s="32"/>
      <c r="JPL224" s="20"/>
      <c r="JPM224" s="18"/>
      <c r="JPN224" s="19"/>
      <c r="JPO224" s="28"/>
      <c r="JPP224" s="32"/>
      <c r="JPQ224" s="20"/>
      <c r="JPR224" s="18"/>
      <c r="JPS224" s="19"/>
      <c r="JPT224" s="28"/>
      <c r="JPU224" s="32"/>
      <c r="JPV224" s="20"/>
      <c r="JPW224" s="18"/>
      <c r="JPX224" s="19"/>
      <c r="JPY224" s="28"/>
      <c r="JPZ224" s="32"/>
      <c r="JQA224" s="20"/>
      <c r="JQB224" s="18"/>
      <c r="JQC224" s="19"/>
      <c r="JQD224" s="28"/>
      <c r="JQE224" s="32"/>
      <c r="JQF224" s="20"/>
      <c r="JQG224" s="18"/>
      <c r="JQH224" s="19"/>
      <c r="JQI224" s="28"/>
      <c r="JQJ224" s="32"/>
      <c r="JQK224" s="20"/>
      <c r="JQL224" s="18"/>
      <c r="JQM224" s="19"/>
      <c r="JQN224" s="28"/>
      <c r="JQO224" s="32"/>
      <c r="JQP224" s="20"/>
      <c r="JQQ224" s="18"/>
      <c r="JQR224" s="19"/>
      <c r="JQS224" s="28"/>
      <c r="JQT224" s="32"/>
      <c r="JQU224" s="20"/>
      <c r="JQV224" s="18"/>
      <c r="JQW224" s="19"/>
      <c r="JQX224" s="28"/>
      <c r="JQY224" s="32"/>
      <c r="JQZ224" s="20"/>
      <c r="JRA224" s="18"/>
      <c r="JRB224" s="19"/>
      <c r="JRC224" s="28"/>
      <c r="JRD224" s="32"/>
      <c r="JRE224" s="20"/>
      <c r="JRF224" s="18"/>
      <c r="JRG224" s="19"/>
      <c r="JRH224" s="28"/>
      <c r="JRI224" s="32"/>
      <c r="JRJ224" s="20"/>
      <c r="JRK224" s="18"/>
      <c r="JRL224" s="19"/>
      <c r="JRM224" s="28"/>
      <c r="JRN224" s="32"/>
      <c r="JRO224" s="20"/>
      <c r="JRP224" s="18"/>
      <c r="JRQ224" s="19"/>
      <c r="JRR224" s="28"/>
      <c r="JRS224" s="32"/>
      <c r="JRT224" s="20"/>
      <c r="JRU224" s="18"/>
      <c r="JRV224" s="19"/>
      <c r="JRW224" s="28"/>
      <c r="JRX224" s="32"/>
      <c r="JRY224" s="20"/>
      <c r="JRZ224" s="18"/>
      <c r="JSA224" s="19"/>
      <c r="JSB224" s="28"/>
      <c r="JSC224" s="32"/>
      <c r="JSD224" s="20"/>
      <c r="JSE224" s="18"/>
      <c r="JSF224" s="19"/>
      <c r="JSG224" s="28"/>
      <c r="JSH224" s="32"/>
      <c r="JSI224" s="20"/>
      <c r="JSJ224" s="18"/>
      <c r="JSK224" s="19"/>
      <c r="JSL224" s="28"/>
      <c r="JSM224" s="32"/>
      <c r="JSN224" s="20"/>
      <c r="JSO224" s="18"/>
      <c r="JSP224" s="19"/>
      <c r="JSQ224" s="28"/>
      <c r="JSR224" s="32"/>
      <c r="JSS224" s="20"/>
      <c r="JST224" s="18"/>
      <c r="JSU224" s="19"/>
      <c r="JSV224" s="28"/>
      <c r="JSW224" s="32"/>
      <c r="JSX224" s="20"/>
      <c r="JSY224" s="18"/>
      <c r="JSZ224" s="19"/>
      <c r="JTA224" s="28"/>
      <c r="JTB224" s="32"/>
      <c r="JTC224" s="20"/>
      <c r="JTD224" s="18"/>
      <c r="JTE224" s="19"/>
      <c r="JTF224" s="28"/>
      <c r="JTG224" s="32"/>
      <c r="JTH224" s="20"/>
      <c r="JTI224" s="18"/>
      <c r="JTJ224" s="19"/>
      <c r="JTK224" s="28"/>
      <c r="JTL224" s="32"/>
      <c r="JTM224" s="20"/>
      <c r="JTN224" s="18"/>
      <c r="JTO224" s="19"/>
      <c r="JTP224" s="28"/>
      <c r="JTQ224" s="32"/>
      <c r="JTR224" s="20"/>
      <c r="JTS224" s="18"/>
      <c r="JTT224" s="19"/>
      <c r="JTU224" s="28"/>
      <c r="JTV224" s="32"/>
      <c r="JTW224" s="20"/>
      <c r="JTX224" s="18"/>
      <c r="JTY224" s="19"/>
      <c r="JTZ224" s="28"/>
      <c r="JUA224" s="32"/>
      <c r="JUB224" s="20"/>
      <c r="JUC224" s="18"/>
      <c r="JUD224" s="19"/>
      <c r="JUE224" s="28"/>
      <c r="JUF224" s="32"/>
      <c r="JUG224" s="20"/>
      <c r="JUH224" s="18"/>
      <c r="JUI224" s="19"/>
      <c r="JUJ224" s="28"/>
      <c r="JUK224" s="32"/>
      <c r="JUL224" s="20"/>
      <c r="JUM224" s="18"/>
      <c r="JUN224" s="19"/>
      <c r="JUO224" s="28"/>
      <c r="JUP224" s="32"/>
      <c r="JUQ224" s="20"/>
      <c r="JUR224" s="18"/>
      <c r="JUS224" s="19"/>
      <c r="JUT224" s="28"/>
      <c r="JUU224" s="32"/>
      <c r="JUV224" s="20"/>
      <c r="JUW224" s="18"/>
      <c r="JUX224" s="19"/>
      <c r="JUY224" s="28"/>
      <c r="JUZ224" s="32"/>
      <c r="JVA224" s="20"/>
      <c r="JVB224" s="18"/>
      <c r="JVC224" s="19"/>
      <c r="JVD224" s="28"/>
      <c r="JVE224" s="32"/>
      <c r="JVF224" s="20"/>
      <c r="JVG224" s="18"/>
      <c r="JVH224" s="19"/>
      <c r="JVI224" s="28"/>
      <c r="JVJ224" s="32"/>
      <c r="JVK224" s="20"/>
      <c r="JVL224" s="18"/>
      <c r="JVM224" s="19"/>
      <c r="JVN224" s="28"/>
      <c r="JVO224" s="32"/>
      <c r="JVP224" s="20"/>
      <c r="JVQ224" s="18"/>
      <c r="JVR224" s="19"/>
      <c r="JVS224" s="28"/>
      <c r="JVT224" s="32"/>
      <c r="JVU224" s="20"/>
      <c r="JVV224" s="18"/>
      <c r="JVW224" s="19"/>
      <c r="JVX224" s="28"/>
      <c r="JVY224" s="32"/>
      <c r="JVZ224" s="20"/>
      <c r="JWA224" s="18"/>
      <c r="JWB224" s="19"/>
      <c r="JWC224" s="28"/>
      <c r="JWD224" s="32"/>
      <c r="JWE224" s="20"/>
      <c r="JWF224" s="18"/>
      <c r="JWG224" s="19"/>
      <c r="JWH224" s="28"/>
      <c r="JWI224" s="32"/>
      <c r="JWJ224" s="20"/>
      <c r="JWK224" s="18"/>
      <c r="JWL224" s="19"/>
      <c r="JWM224" s="28"/>
      <c r="JWN224" s="32"/>
      <c r="JWO224" s="20"/>
      <c r="JWP224" s="18"/>
      <c r="JWQ224" s="19"/>
      <c r="JWR224" s="28"/>
      <c r="JWS224" s="32"/>
      <c r="JWT224" s="20"/>
      <c r="JWU224" s="18"/>
      <c r="JWV224" s="19"/>
      <c r="JWW224" s="28"/>
      <c r="JWX224" s="32"/>
      <c r="JWY224" s="20"/>
      <c r="JWZ224" s="18"/>
      <c r="JXA224" s="19"/>
      <c r="JXB224" s="28"/>
      <c r="JXC224" s="32"/>
      <c r="JXD224" s="20"/>
      <c r="JXE224" s="18"/>
      <c r="JXF224" s="19"/>
      <c r="JXG224" s="28"/>
      <c r="JXH224" s="32"/>
      <c r="JXI224" s="20"/>
      <c r="JXJ224" s="18"/>
      <c r="JXK224" s="19"/>
      <c r="JXL224" s="28"/>
      <c r="JXM224" s="32"/>
      <c r="JXN224" s="20"/>
      <c r="JXO224" s="18"/>
      <c r="JXP224" s="19"/>
      <c r="JXQ224" s="28"/>
      <c r="JXR224" s="32"/>
      <c r="JXS224" s="20"/>
      <c r="JXT224" s="18"/>
      <c r="JXU224" s="19"/>
      <c r="JXV224" s="28"/>
      <c r="JXW224" s="32"/>
      <c r="JXX224" s="20"/>
      <c r="JXY224" s="18"/>
      <c r="JXZ224" s="19"/>
      <c r="JYA224" s="28"/>
      <c r="JYB224" s="32"/>
      <c r="JYC224" s="20"/>
      <c r="JYD224" s="18"/>
      <c r="JYE224" s="19"/>
      <c r="JYF224" s="28"/>
      <c r="JYG224" s="32"/>
      <c r="JYH224" s="20"/>
      <c r="JYI224" s="18"/>
      <c r="JYJ224" s="19"/>
      <c r="JYK224" s="28"/>
      <c r="JYL224" s="32"/>
      <c r="JYM224" s="20"/>
      <c r="JYN224" s="18"/>
      <c r="JYO224" s="19"/>
      <c r="JYP224" s="28"/>
      <c r="JYQ224" s="32"/>
      <c r="JYR224" s="20"/>
      <c r="JYS224" s="18"/>
      <c r="JYT224" s="19"/>
      <c r="JYU224" s="28"/>
      <c r="JYV224" s="32"/>
      <c r="JYW224" s="20"/>
      <c r="JYX224" s="18"/>
      <c r="JYY224" s="19"/>
      <c r="JYZ224" s="28"/>
      <c r="JZA224" s="32"/>
      <c r="JZB224" s="20"/>
      <c r="JZC224" s="18"/>
      <c r="JZD224" s="19"/>
      <c r="JZE224" s="28"/>
      <c r="JZF224" s="32"/>
      <c r="JZG224" s="20"/>
      <c r="JZH224" s="18"/>
      <c r="JZI224" s="19"/>
      <c r="JZJ224" s="28"/>
      <c r="JZK224" s="32"/>
      <c r="JZL224" s="20"/>
      <c r="JZM224" s="18"/>
      <c r="JZN224" s="19"/>
      <c r="JZO224" s="28"/>
      <c r="JZP224" s="32"/>
      <c r="JZQ224" s="20"/>
      <c r="JZR224" s="18"/>
      <c r="JZS224" s="19"/>
      <c r="JZT224" s="28"/>
      <c r="JZU224" s="32"/>
      <c r="JZV224" s="20"/>
      <c r="JZW224" s="18"/>
      <c r="JZX224" s="19"/>
      <c r="JZY224" s="28"/>
      <c r="JZZ224" s="32"/>
      <c r="KAA224" s="20"/>
      <c r="KAB224" s="18"/>
      <c r="KAC224" s="19"/>
      <c r="KAD224" s="28"/>
      <c r="KAE224" s="32"/>
      <c r="KAF224" s="20"/>
      <c r="KAG224" s="18"/>
      <c r="KAH224" s="19"/>
      <c r="KAI224" s="28"/>
      <c r="KAJ224" s="32"/>
      <c r="KAK224" s="20"/>
      <c r="KAL224" s="18"/>
      <c r="KAM224" s="19"/>
      <c r="KAN224" s="28"/>
      <c r="KAO224" s="32"/>
      <c r="KAP224" s="20"/>
      <c r="KAQ224" s="18"/>
      <c r="KAR224" s="19"/>
      <c r="KAS224" s="28"/>
      <c r="KAT224" s="32"/>
      <c r="KAU224" s="20"/>
      <c r="KAV224" s="18"/>
      <c r="KAW224" s="19"/>
      <c r="KAX224" s="28"/>
      <c r="KAY224" s="32"/>
      <c r="KAZ224" s="20"/>
      <c r="KBA224" s="18"/>
      <c r="KBB224" s="19"/>
      <c r="KBC224" s="28"/>
      <c r="KBD224" s="32"/>
      <c r="KBE224" s="20"/>
      <c r="KBF224" s="18"/>
      <c r="KBG224" s="19"/>
      <c r="KBH224" s="28"/>
      <c r="KBI224" s="32"/>
      <c r="KBJ224" s="20"/>
      <c r="KBK224" s="18"/>
      <c r="KBL224" s="19"/>
      <c r="KBM224" s="28"/>
      <c r="KBN224" s="32"/>
      <c r="KBO224" s="20"/>
      <c r="KBP224" s="18"/>
      <c r="KBQ224" s="19"/>
      <c r="KBR224" s="28"/>
      <c r="KBS224" s="32"/>
      <c r="KBT224" s="20"/>
      <c r="KBU224" s="18"/>
      <c r="KBV224" s="19"/>
      <c r="KBW224" s="28"/>
      <c r="KBX224" s="32"/>
      <c r="KBY224" s="20"/>
      <c r="KBZ224" s="18"/>
      <c r="KCA224" s="19"/>
      <c r="KCB224" s="28"/>
      <c r="KCC224" s="32"/>
      <c r="KCD224" s="20"/>
      <c r="KCE224" s="18"/>
      <c r="KCF224" s="19"/>
      <c r="KCG224" s="28"/>
      <c r="KCH224" s="32"/>
      <c r="KCI224" s="20"/>
      <c r="KCJ224" s="18"/>
      <c r="KCK224" s="19"/>
      <c r="KCL224" s="28"/>
      <c r="KCM224" s="32"/>
      <c r="KCN224" s="20"/>
      <c r="KCO224" s="18"/>
      <c r="KCP224" s="19"/>
      <c r="KCQ224" s="28"/>
      <c r="KCR224" s="32"/>
      <c r="KCS224" s="20"/>
      <c r="KCT224" s="18"/>
      <c r="KCU224" s="19"/>
      <c r="KCV224" s="28"/>
      <c r="KCW224" s="32"/>
      <c r="KCX224" s="20"/>
      <c r="KCY224" s="18"/>
      <c r="KCZ224" s="19"/>
      <c r="KDA224" s="28"/>
      <c r="KDB224" s="32"/>
      <c r="KDC224" s="20"/>
      <c r="KDD224" s="18"/>
      <c r="KDE224" s="19"/>
      <c r="KDF224" s="28"/>
      <c r="KDG224" s="32"/>
      <c r="KDH224" s="20"/>
      <c r="KDI224" s="18"/>
      <c r="KDJ224" s="19"/>
      <c r="KDK224" s="28"/>
      <c r="KDL224" s="32"/>
      <c r="KDM224" s="20"/>
      <c r="KDN224" s="18"/>
      <c r="KDO224" s="19"/>
      <c r="KDP224" s="28"/>
      <c r="KDQ224" s="32"/>
      <c r="KDR224" s="20"/>
      <c r="KDS224" s="18"/>
      <c r="KDT224" s="19"/>
      <c r="KDU224" s="28"/>
      <c r="KDV224" s="32"/>
      <c r="KDW224" s="20"/>
      <c r="KDX224" s="18"/>
      <c r="KDY224" s="19"/>
      <c r="KDZ224" s="28"/>
      <c r="KEA224" s="32"/>
      <c r="KEB224" s="20"/>
      <c r="KEC224" s="18"/>
      <c r="KED224" s="19"/>
      <c r="KEE224" s="28"/>
      <c r="KEF224" s="32"/>
      <c r="KEG224" s="20"/>
      <c r="KEH224" s="18"/>
      <c r="KEI224" s="19"/>
      <c r="KEJ224" s="28"/>
      <c r="KEK224" s="32"/>
      <c r="KEL224" s="20"/>
      <c r="KEM224" s="18"/>
      <c r="KEN224" s="19"/>
      <c r="KEO224" s="28"/>
      <c r="KEP224" s="32"/>
      <c r="KEQ224" s="20"/>
      <c r="KER224" s="18"/>
      <c r="KES224" s="19"/>
      <c r="KET224" s="28"/>
      <c r="KEU224" s="32"/>
      <c r="KEV224" s="20"/>
      <c r="KEW224" s="18"/>
      <c r="KEX224" s="19"/>
      <c r="KEY224" s="28"/>
      <c r="KEZ224" s="32"/>
      <c r="KFA224" s="20"/>
      <c r="KFB224" s="18"/>
      <c r="KFC224" s="19"/>
      <c r="KFD224" s="28"/>
      <c r="KFE224" s="32"/>
      <c r="KFF224" s="20"/>
      <c r="KFG224" s="18"/>
      <c r="KFH224" s="19"/>
      <c r="KFI224" s="28"/>
      <c r="KFJ224" s="32"/>
      <c r="KFK224" s="20"/>
      <c r="KFL224" s="18"/>
      <c r="KFM224" s="19"/>
      <c r="KFN224" s="28"/>
      <c r="KFO224" s="32"/>
      <c r="KFP224" s="20"/>
      <c r="KFQ224" s="18"/>
      <c r="KFR224" s="19"/>
      <c r="KFS224" s="28"/>
      <c r="KFT224" s="32"/>
      <c r="KFU224" s="20"/>
      <c r="KFV224" s="18"/>
      <c r="KFW224" s="19"/>
      <c r="KFX224" s="28"/>
      <c r="KFY224" s="32"/>
      <c r="KFZ224" s="20"/>
      <c r="KGA224" s="18"/>
      <c r="KGB224" s="19"/>
      <c r="KGC224" s="28"/>
      <c r="KGD224" s="32"/>
      <c r="KGE224" s="20"/>
      <c r="KGF224" s="18"/>
      <c r="KGG224" s="19"/>
      <c r="KGH224" s="28"/>
      <c r="KGI224" s="32"/>
      <c r="KGJ224" s="20"/>
      <c r="KGK224" s="18"/>
      <c r="KGL224" s="19"/>
      <c r="KGM224" s="28"/>
      <c r="KGN224" s="32"/>
      <c r="KGO224" s="20"/>
      <c r="KGP224" s="18"/>
      <c r="KGQ224" s="19"/>
      <c r="KGR224" s="28"/>
      <c r="KGS224" s="32"/>
      <c r="KGT224" s="20"/>
      <c r="KGU224" s="18"/>
      <c r="KGV224" s="19"/>
      <c r="KGW224" s="28"/>
      <c r="KGX224" s="32"/>
      <c r="KGY224" s="20"/>
      <c r="KGZ224" s="18"/>
      <c r="KHA224" s="19"/>
      <c r="KHB224" s="28"/>
      <c r="KHC224" s="32"/>
      <c r="KHD224" s="20"/>
      <c r="KHE224" s="18"/>
      <c r="KHF224" s="19"/>
      <c r="KHG224" s="28"/>
      <c r="KHH224" s="32"/>
      <c r="KHI224" s="20"/>
      <c r="KHJ224" s="18"/>
      <c r="KHK224" s="19"/>
      <c r="KHL224" s="28"/>
      <c r="KHM224" s="32"/>
      <c r="KHN224" s="20"/>
      <c r="KHO224" s="18"/>
      <c r="KHP224" s="19"/>
      <c r="KHQ224" s="28"/>
      <c r="KHR224" s="32"/>
      <c r="KHS224" s="20"/>
      <c r="KHT224" s="18"/>
      <c r="KHU224" s="19"/>
      <c r="KHV224" s="28"/>
      <c r="KHW224" s="32"/>
      <c r="KHX224" s="20"/>
      <c r="KHY224" s="18"/>
      <c r="KHZ224" s="19"/>
      <c r="KIA224" s="28"/>
      <c r="KIB224" s="32"/>
      <c r="KIC224" s="20"/>
      <c r="KID224" s="18"/>
      <c r="KIE224" s="19"/>
      <c r="KIF224" s="28"/>
      <c r="KIG224" s="32"/>
      <c r="KIH224" s="20"/>
      <c r="KII224" s="18"/>
      <c r="KIJ224" s="19"/>
      <c r="KIK224" s="28"/>
      <c r="KIL224" s="32"/>
      <c r="KIM224" s="20"/>
      <c r="KIN224" s="18"/>
      <c r="KIO224" s="19"/>
      <c r="KIP224" s="28"/>
      <c r="KIQ224" s="32"/>
      <c r="KIR224" s="20"/>
      <c r="KIS224" s="18"/>
      <c r="KIT224" s="19"/>
      <c r="KIU224" s="28"/>
      <c r="KIV224" s="32"/>
      <c r="KIW224" s="20"/>
      <c r="KIX224" s="18"/>
      <c r="KIY224" s="19"/>
      <c r="KIZ224" s="28"/>
      <c r="KJA224" s="32"/>
      <c r="KJB224" s="20"/>
      <c r="KJC224" s="18"/>
      <c r="KJD224" s="19"/>
      <c r="KJE224" s="28"/>
      <c r="KJF224" s="32"/>
      <c r="KJG224" s="20"/>
      <c r="KJH224" s="18"/>
      <c r="KJI224" s="19"/>
      <c r="KJJ224" s="28"/>
      <c r="KJK224" s="32"/>
      <c r="KJL224" s="20"/>
      <c r="KJM224" s="18"/>
      <c r="KJN224" s="19"/>
      <c r="KJO224" s="28"/>
      <c r="KJP224" s="32"/>
      <c r="KJQ224" s="20"/>
      <c r="KJR224" s="18"/>
      <c r="KJS224" s="19"/>
      <c r="KJT224" s="28"/>
      <c r="KJU224" s="32"/>
      <c r="KJV224" s="20"/>
      <c r="KJW224" s="18"/>
      <c r="KJX224" s="19"/>
      <c r="KJY224" s="28"/>
      <c r="KJZ224" s="32"/>
      <c r="KKA224" s="20"/>
      <c r="KKB224" s="18"/>
      <c r="KKC224" s="19"/>
      <c r="KKD224" s="28"/>
      <c r="KKE224" s="32"/>
      <c r="KKF224" s="20"/>
      <c r="KKG224" s="18"/>
      <c r="KKH224" s="19"/>
      <c r="KKI224" s="28"/>
      <c r="KKJ224" s="32"/>
      <c r="KKK224" s="20"/>
      <c r="KKL224" s="18"/>
      <c r="KKM224" s="19"/>
      <c r="KKN224" s="28"/>
      <c r="KKO224" s="32"/>
      <c r="KKP224" s="20"/>
      <c r="KKQ224" s="18"/>
      <c r="KKR224" s="19"/>
      <c r="KKS224" s="28"/>
      <c r="KKT224" s="32"/>
      <c r="KKU224" s="20"/>
      <c r="KKV224" s="18"/>
      <c r="KKW224" s="19"/>
      <c r="KKX224" s="28"/>
      <c r="KKY224" s="32"/>
      <c r="KKZ224" s="20"/>
      <c r="KLA224" s="18"/>
      <c r="KLB224" s="19"/>
      <c r="KLC224" s="28"/>
      <c r="KLD224" s="32"/>
      <c r="KLE224" s="20"/>
      <c r="KLF224" s="18"/>
      <c r="KLG224" s="19"/>
      <c r="KLH224" s="28"/>
      <c r="KLI224" s="32"/>
      <c r="KLJ224" s="20"/>
      <c r="KLK224" s="18"/>
      <c r="KLL224" s="19"/>
      <c r="KLM224" s="28"/>
      <c r="KLN224" s="32"/>
      <c r="KLO224" s="20"/>
      <c r="KLP224" s="18"/>
      <c r="KLQ224" s="19"/>
      <c r="KLR224" s="28"/>
      <c r="KLS224" s="32"/>
      <c r="KLT224" s="20"/>
      <c r="KLU224" s="18"/>
      <c r="KLV224" s="19"/>
      <c r="KLW224" s="28"/>
      <c r="KLX224" s="32"/>
      <c r="KLY224" s="20"/>
      <c r="KLZ224" s="18"/>
      <c r="KMA224" s="19"/>
      <c r="KMB224" s="28"/>
      <c r="KMC224" s="32"/>
      <c r="KMD224" s="20"/>
      <c r="KME224" s="18"/>
      <c r="KMF224" s="19"/>
      <c r="KMG224" s="28"/>
      <c r="KMH224" s="32"/>
      <c r="KMI224" s="20"/>
      <c r="KMJ224" s="18"/>
      <c r="KMK224" s="19"/>
      <c r="KML224" s="28"/>
      <c r="KMM224" s="32"/>
      <c r="KMN224" s="20"/>
      <c r="KMO224" s="18"/>
      <c r="KMP224" s="19"/>
      <c r="KMQ224" s="28"/>
      <c r="KMR224" s="32"/>
      <c r="KMS224" s="20"/>
      <c r="KMT224" s="18"/>
      <c r="KMU224" s="19"/>
      <c r="KMV224" s="28"/>
      <c r="KMW224" s="32"/>
      <c r="KMX224" s="20"/>
      <c r="KMY224" s="18"/>
      <c r="KMZ224" s="19"/>
      <c r="KNA224" s="28"/>
      <c r="KNB224" s="32"/>
      <c r="KNC224" s="20"/>
      <c r="KND224" s="18"/>
      <c r="KNE224" s="19"/>
      <c r="KNF224" s="28"/>
      <c r="KNG224" s="32"/>
      <c r="KNH224" s="20"/>
      <c r="KNI224" s="18"/>
      <c r="KNJ224" s="19"/>
      <c r="KNK224" s="28"/>
      <c r="KNL224" s="32"/>
      <c r="KNM224" s="20"/>
      <c r="KNN224" s="18"/>
      <c r="KNO224" s="19"/>
      <c r="KNP224" s="28"/>
      <c r="KNQ224" s="32"/>
      <c r="KNR224" s="20"/>
      <c r="KNS224" s="18"/>
      <c r="KNT224" s="19"/>
      <c r="KNU224" s="28"/>
      <c r="KNV224" s="32"/>
      <c r="KNW224" s="20"/>
      <c r="KNX224" s="18"/>
      <c r="KNY224" s="19"/>
      <c r="KNZ224" s="28"/>
      <c r="KOA224" s="32"/>
      <c r="KOB224" s="20"/>
      <c r="KOC224" s="18"/>
      <c r="KOD224" s="19"/>
      <c r="KOE224" s="28"/>
      <c r="KOF224" s="32"/>
      <c r="KOG224" s="20"/>
      <c r="KOH224" s="18"/>
      <c r="KOI224" s="19"/>
      <c r="KOJ224" s="28"/>
      <c r="KOK224" s="32"/>
      <c r="KOL224" s="20"/>
      <c r="KOM224" s="18"/>
      <c r="KON224" s="19"/>
      <c r="KOO224" s="28"/>
      <c r="KOP224" s="32"/>
      <c r="KOQ224" s="20"/>
      <c r="KOR224" s="18"/>
      <c r="KOS224" s="19"/>
      <c r="KOT224" s="28"/>
      <c r="KOU224" s="32"/>
      <c r="KOV224" s="20"/>
      <c r="KOW224" s="18"/>
      <c r="KOX224" s="19"/>
      <c r="KOY224" s="28"/>
      <c r="KOZ224" s="32"/>
      <c r="KPA224" s="20"/>
      <c r="KPB224" s="18"/>
      <c r="KPC224" s="19"/>
      <c r="KPD224" s="28"/>
      <c r="KPE224" s="32"/>
      <c r="KPF224" s="20"/>
      <c r="KPG224" s="18"/>
      <c r="KPH224" s="19"/>
      <c r="KPI224" s="28"/>
      <c r="KPJ224" s="32"/>
      <c r="KPK224" s="20"/>
      <c r="KPL224" s="18"/>
      <c r="KPM224" s="19"/>
      <c r="KPN224" s="28"/>
      <c r="KPO224" s="32"/>
      <c r="KPP224" s="20"/>
      <c r="KPQ224" s="18"/>
      <c r="KPR224" s="19"/>
      <c r="KPS224" s="28"/>
      <c r="KPT224" s="32"/>
      <c r="KPU224" s="20"/>
      <c r="KPV224" s="18"/>
      <c r="KPW224" s="19"/>
      <c r="KPX224" s="28"/>
      <c r="KPY224" s="32"/>
      <c r="KPZ224" s="20"/>
      <c r="KQA224" s="18"/>
      <c r="KQB224" s="19"/>
      <c r="KQC224" s="28"/>
      <c r="KQD224" s="32"/>
      <c r="KQE224" s="20"/>
      <c r="KQF224" s="18"/>
      <c r="KQG224" s="19"/>
      <c r="KQH224" s="28"/>
      <c r="KQI224" s="32"/>
      <c r="KQJ224" s="20"/>
      <c r="KQK224" s="18"/>
      <c r="KQL224" s="19"/>
      <c r="KQM224" s="28"/>
      <c r="KQN224" s="32"/>
      <c r="KQO224" s="20"/>
      <c r="KQP224" s="18"/>
      <c r="KQQ224" s="19"/>
      <c r="KQR224" s="28"/>
      <c r="KQS224" s="32"/>
      <c r="KQT224" s="20"/>
      <c r="KQU224" s="18"/>
      <c r="KQV224" s="19"/>
      <c r="KQW224" s="28"/>
      <c r="KQX224" s="32"/>
      <c r="KQY224" s="20"/>
      <c r="KQZ224" s="18"/>
      <c r="KRA224" s="19"/>
      <c r="KRB224" s="28"/>
      <c r="KRC224" s="32"/>
      <c r="KRD224" s="20"/>
      <c r="KRE224" s="18"/>
      <c r="KRF224" s="19"/>
      <c r="KRG224" s="28"/>
      <c r="KRH224" s="32"/>
      <c r="KRI224" s="20"/>
      <c r="KRJ224" s="18"/>
      <c r="KRK224" s="19"/>
      <c r="KRL224" s="28"/>
      <c r="KRM224" s="32"/>
      <c r="KRN224" s="20"/>
      <c r="KRO224" s="18"/>
      <c r="KRP224" s="19"/>
      <c r="KRQ224" s="28"/>
      <c r="KRR224" s="32"/>
      <c r="KRS224" s="20"/>
      <c r="KRT224" s="18"/>
      <c r="KRU224" s="19"/>
      <c r="KRV224" s="28"/>
      <c r="KRW224" s="32"/>
      <c r="KRX224" s="20"/>
      <c r="KRY224" s="18"/>
      <c r="KRZ224" s="19"/>
      <c r="KSA224" s="28"/>
      <c r="KSB224" s="32"/>
      <c r="KSC224" s="20"/>
      <c r="KSD224" s="18"/>
      <c r="KSE224" s="19"/>
      <c r="KSF224" s="28"/>
      <c r="KSG224" s="32"/>
      <c r="KSH224" s="20"/>
      <c r="KSI224" s="18"/>
      <c r="KSJ224" s="19"/>
      <c r="KSK224" s="28"/>
      <c r="KSL224" s="32"/>
      <c r="KSM224" s="20"/>
      <c r="KSN224" s="18"/>
      <c r="KSO224" s="19"/>
      <c r="KSP224" s="28"/>
      <c r="KSQ224" s="32"/>
      <c r="KSR224" s="20"/>
      <c r="KSS224" s="18"/>
      <c r="KST224" s="19"/>
      <c r="KSU224" s="28"/>
      <c r="KSV224" s="32"/>
      <c r="KSW224" s="20"/>
      <c r="KSX224" s="18"/>
      <c r="KSY224" s="19"/>
      <c r="KSZ224" s="28"/>
      <c r="KTA224" s="32"/>
      <c r="KTB224" s="20"/>
      <c r="KTC224" s="18"/>
      <c r="KTD224" s="19"/>
      <c r="KTE224" s="28"/>
      <c r="KTF224" s="32"/>
      <c r="KTG224" s="20"/>
      <c r="KTH224" s="18"/>
      <c r="KTI224" s="19"/>
      <c r="KTJ224" s="28"/>
      <c r="KTK224" s="32"/>
      <c r="KTL224" s="20"/>
      <c r="KTM224" s="18"/>
      <c r="KTN224" s="19"/>
      <c r="KTO224" s="28"/>
      <c r="KTP224" s="32"/>
      <c r="KTQ224" s="20"/>
      <c r="KTR224" s="18"/>
      <c r="KTS224" s="19"/>
      <c r="KTT224" s="28"/>
      <c r="KTU224" s="32"/>
      <c r="KTV224" s="20"/>
      <c r="KTW224" s="18"/>
      <c r="KTX224" s="19"/>
      <c r="KTY224" s="28"/>
      <c r="KTZ224" s="32"/>
      <c r="KUA224" s="20"/>
      <c r="KUB224" s="18"/>
      <c r="KUC224" s="19"/>
      <c r="KUD224" s="28"/>
      <c r="KUE224" s="32"/>
      <c r="KUF224" s="20"/>
      <c r="KUG224" s="18"/>
      <c r="KUH224" s="19"/>
      <c r="KUI224" s="28"/>
      <c r="KUJ224" s="32"/>
      <c r="KUK224" s="20"/>
      <c r="KUL224" s="18"/>
      <c r="KUM224" s="19"/>
      <c r="KUN224" s="28"/>
      <c r="KUO224" s="32"/>
      <c r="KUP224" s="20"/>
      <c r="KUQ224" s="18"/>
      <c r="KUR224" s="19"/>
      <c r="KUS224" s="28"/>
      <c r="KUT224" s="32"/>
      <c r="KUU224" s="20"/>
      <c r="KUV224" s="18"/>
      <c r="KUW224" s="19"/>
      <c r="KUX224" s="28"/>
      <c r="KUY224" s="32"/>
      <c r="KUZ224" s="20"/>
      <c r="KVA224" s="18"/>
      <c r="KVB224" s="19"/>
      <c r="KVC224" s="28"/>
      <c r="KVD224" s="32"/>
      <c r="KVE224" s="20"/>
      <c r="KVF224" s="18"/>
      <c r="KVG224" s="19"/>
      <c r="KVH224" s="28"/>
      <c r="KVI224" s="32"/>
      <c r="KVJ224" s="20"/>
      <c r="KVK224" s="18"/>
      <c r="KVL224" s="19"/>
      <c r="KVM224" s="28"/>
      <c r="KVN224" s="32"/>
      <c r="KVO224" s="20"/>
      <c r="KVP224" s="18"/>
      <c r="KVQ224" s="19"/>
      <c r="KVR224" s="28"/>
      <c r="KVS224" s="32"/>
      <c r="KVT224" s="20"/>
      <c r="KVU224" s="18"/>
      <c r="KVV224" s="19"/>
      <c r="KVW224" s="28"/>
      <c r="KVX224" s="32"/>
      <c r="KVY224" s="20"/>
      <c r="KVZ224" s="18"/>
      <c r="KWA224" s="19"/>
      <c r="KWB224" s="28"/>
      <c r="KWC224" s="32"/>
      <c r="KWD224" s="20"/>
      <c r="KWE224" s="18"/>
      <c r="KWF224" s="19"/>
      <c r="KWG224" s="28"/>
      <c r="KWH224" s="32"/>
      <c r="KWI224" s="20"/>
      <c r="KWJ224" s="18"/>
      <c r="KWK224" s="19"/>
      <c r="KWL224" s="28"/>
      <c r="KWM224" s="32"/>
      <c r="KWN224" s="20"/>
      <c r="KWO224" s="18"/>
      <c r="KWP224" s="19"/>
      <c r="KWQ224" s="28"/>
      <c r="KWR224" s="32"/>
      <c r="KWS224" s="20"/>
      <c r="KWT224" s="18"/>
      <c r="KWU224" s="19"/>
      <c r="KWV224" s="28"/>
      <c r="KWW224" s="32"/>
      <c r="KWX224" s="20"/>
      <c r="KWY224" s="18"/>
      <c r="KWZ224" s="19"/>
      <c r="KXA224" s="28"/>
      <c r="KXB224" s="32"/>
      <c r="KXC224" s="20"/>
      <c r="KXD224" s="18"/>
      <c r="KXE224" s="19"/>
      <c r="KXF224" s="28"/>
      <c r="KXG224" s="32"/>
      <c r="KXH224" s="20"/>
      <c r="KXI224" s="18"/>
      <c r="KXJ224" s="19"/>
      <c r="KXK224" s="28"/>
      <c r="KXL224" s="32"/>
      <c r="KXM224" s="20"/>
      <c r="KXN224" s="18"/>
      <c r="KXO224" s="19"/>
      <c r="KXP224" s="28"/>
      <c r="KXQ224" s="32"/>
      <c r="KXR224" s="20"/>
      <c r="KXS224" s="18"/>
      <c r="KXT224" s="19"/>
      <c r="KXU224" s="28"/>
      <c r="KXV224" s="32"/>
      <c r="KXW224" s="20"/>
      <c r="KXX224" s="18"/>
      <c r="KXY224" s="19"/>
      <c r="KXZ224" s="28"/>
      <c r="KYA224" s="32"/>
      <c r="KYB224" s="20"/>
      <c r="KYC224" s="18"/>
      <c r="KYD224" s="19"/>
      <c r="KYE224" s="28"/>
      <c r="KYF224" s="32"/>
      <c r="KYG224" s="20"/>
      <c r="KYH224" s="18"/>
      <c r="KYI224" s="19"/>
      <c r="KYJ224" s="28"/>
      <c r="KYK224" s="32"/>
      <c r="KYL224" s="20"/>
      <c r="KYM224" s="18"/>
      <c r="KYN224" s="19"/>
      <c r="KYO224" s="28"/>
      <c r="KYP224" s="32"/>
      <c r="KYQ224" s="20"/>
      <c r="KYR224" s="18"/>
      <c r="KYS224" s="19"/>
      <c r="KYT224" s="28"/>
      <c r="KYU224" s="32"/>
      <c r="KYV224" s="20"/>
      <c r="KYW224" s="18"/>
      <c r="KYX224" s="19"/>
      <c r="KYY224" s="28"/>
      <c r="KYZ224" s="32"/>
      <c r="KZA224" s="20"/>
      <c r="KZB224" s="18"/>
      <c r="KZC224" s="19"/>
      <c r="KZD224" s="28"/>
      <c r="KZE224" s="32"/>
      <c r="KZF224" s="20"/>
      <c r="KZG224" s="18"/>
      <c r="KZH224" s="19"/>
      <c r="KZI224" s="28"/>
      <c r="KZJ224" s="32"/>
      <c r="KZK224" s="20"/>
      <c r="KZL224" s="18"/>
      <c r="KZM224" s="19"/>
      <c r="KZN224" s="28"/>
      <c r="KZO224" s="32"/>
      <c r="KZP224" s="20"/>
      <c r="KZQ224" s="18"/>
      <c r="KZR224" s="19"/>
      <c r="KZS224" s="28"/>
      <c r="KZT224" s="32"/>
      <c r="KZU224" s="20"/>
      <c r="KZV224" s="18"/>
      <c r="KZW224" s="19"/>
      <c r="KZX224" s="28"/>
      <c r="KZY224" s="32"/>
      <c r="KZZ224" s="20"/>
      <c r="LAA224" s="18"/>
      <c r="LAB224" s="19"/>
      <c r="LAC224" s="28"/>
      <c r="LAD224" s="32"/>
      <c r="LAE224" s="20"/>
      <c r="LAF224" s="18"/>
      <c r="LAG224" s="19"/>
      <c r="LAH224" s="28"/>
      <c r="LAI224" s="32"/>
      <c r="LAJ224" s="20"/>
      <c r="LAK224" s="18"/>
      <c r="LAL224" s="19"/>
      <c r="LAM224" s="28"/>
      <c r="LAN224" s="32"/>
      <c r="LAO224" s="20"/>
      <c r="LAP224" s="18"/>
      <c r="LAQ224" s="19"/>
      <c r="LAR224" s="28"/>
      <c r="LAS224" s="32"/>
      <c r="LAT224" s="20"/>
      <c r="LAU224" s="18"/>
      <c r="LAV224" s="19"/>
      <c r="LAW224" s="28"/>
      <c r="LAX224" s="32"/>
      <c r="LAY224" s="20"/>
      <c r="LAZ224" s="18"/>
      <c r="LBA224" s="19"/>
      <c r="LBB224" s="28"/>
      <c r="LBC224" s="32"/>
      <c r="LBD224" s="20"/>
      <c r="LBE224" s="18"/>
      <c r="LBF224" s="19"/>
      <c r="LBG224" s="28"/>
      <c r="LBH224" s="32"/>
      <c r="LBI224" s="20"/>
      <c r="LBJ224" s="18"/>
      <c r="LBK224" s="19"/>
      <c r="LBL224" s="28"/>
      <c r="LBM224" s="32"/>
      <c r="LBN224" s="20"/>
      <c r="LBO224" s="18"/>
      <c r="LBP224" s="19"/>
      <c r="LBQ224" s="28"/>
      <c r="LBR224" s="32"/>
      <c r="LBS224" s="20"/>
      <c r="LBT224" s="18"/>
      <c r="LBU224" s="19"/>
      <c r="LBV224" s="28"/>
      <c r="LBW224" s="32"/>
      <c r="LBX224" s="20"/>
      <c r="LBY224" s="18"/>
      <c r="LBZ224" s="19"/>
      <c r="LCA224" s="28"/>
      <c r="LCB224" s="32"/>
      <c r="LCC224" s="20"/>
      <c r="LCD224" s="18"/>
      <c r="LCE224" s="19"/>
      <c r="LCF224" s="28"/>
      <c r="LCG224" s="32"/>
      <c r="LCH224" s="20"/>
      <c r="LCI224" s="18"/>
      <c r="LCJ224" s="19"/>
      <c r="LCK224" s="28"/>
      <c r="LCL224" s="32"/>
      <c r="LCM224" s="20"/>
      <c r="LCN224" s="18"/>
      <c r="LCO224" s="19"/>
      <c r="LCP224" s="28"/>
      <c r="LCQ224" s="32"/>
      <c r="LCR224" s="20"/>
      <c r="LCS224" s="18"/>
      <c r="LCT224" s="19"/>
      <c r="LCU224" s="28"/>
      <c r="LCV224" s="32"/>
      <c r="LCW224" s="20"/>
      <c r="LCX224" s="18"/>
      <c r="LCY224" s="19"/>
      <c r="LCZ224" s="28"/>
      <c r="LDA224" s="32"/>
      <c r="LDB224" s="20"/>
      <c r="LDC224" s="18"/>
      <c r="LDD224" s="19"/>
      <c r="LDE224" s="28"/>
      <c r="LDF224" s="32"/>
      <c r="LDG224" s="20"/>
      <c r="LDH224" s="18"/>
      <c r="LDI224" s="19"/>
      <c r="LDJ224" s="28"/>
      <c r="LDK224" s="32"/>
      <c r="LDL224" s="20"/>
      <c r="LDM224" s="18"/>
      <c r="LDN224" s="19"/>
      <c r="LDO224" s="28"/>
      <c r="LDP224" s="32"/>
      <c r="LDQ224" s="20"/>
      <c r="LDR224" s="18"/>
      <c r="LDS224" s="19"/>
      <c r="LDT224" s="28"/>
      <c r="LDU224" s="32"/>
      <c r="LDV224" s="20"/>
      <c r="LDW224" s="18"/>
      <c r="LDX224" s="19"/>
      <c r="LDY224" s="28"/>
      <c r="LDZ224" s="32"/>
      <c r="LEA224" s="20"/>
      <c r="LEB224" s="18"/>
      <c r="LEC224" s="19"/>
      <c r="LED224" s="28"/>
      <c r="LEE224" s="32"/>
      <c r="LEF224" s="20"/>
      <c r="LEG224" s="18"/>
      <c r="LEH224" s="19"/>
      <c r="LEI224" s="28"/>
      <c r="LEJ224" s="32"/>
      <c r="LEK224" s="20"/>
      <c r="LEL224" s="18"/>
      <c r="LEM224" s="19"/>
      <c r="LEN224" s="28"/>
      <c r="LEO224" s="32"/>
      <c r="LEP224" s="20"/>
      <c r="LEQ224" s="18"/>
      <c r="LER224" s="19"/>
      <c r="LES224" s="28"/>
      <c r="LET224" s="32"/>
      <c r="LEU224" s="20"/>
      <c r="LEV224" s="18"/>
      <c r="LEW224" s="19"/>
      <c r="LEX224" s="28"/>
      <c r="LEY224" s="32"/>
      <c r="LEZ224" s="20"/>
      <c r="LFA224" s="18"/>
      <c r="LFB224" s="19"/>
      <c r="LFC224" s="28"/>
      <c r="LFD224" s="32"/>
      <c r="LFE224" s="20"/>
      <c r="LFF224" s="18"/>
      <c r="LFG224" s="19"/>
      <c r="LFH224" s="28"/>
      <c r="LFI224" s="32"/>
      <c r="LFJ224" s="20"/>
      <c r="LFK224" s="18"/>
      <c r="LFL224" s="19"/>
      <c r="LFM224" s="28"/>
      <c r="LFN224" s="32"/>
      <c r="LFO224" s="20"/>
      <c r="LFP224" s="18"/>
      <c r="LFQ224" s="19"/>
      <c r="LFR224" s="28"/>
      <c r="LFS224" s="32"/>
      <c r="LFT224" s="20"/>
      <c r="LFU224" s="18"/>
      <c r="LFV224" s="19"/>
      <c r="LFW224" s="28"/>
      <c r="LFX224" s="32"/>
      <c r="LFY224" s="20"/>
      <c r="LFZ224" s="18"/>
      <c r="LGA224" s="19"/>
      <c r="LGB224" s="28"/>
      <c r="LGC224" s="32"/>
      <c r="LGD224" s="20"/>
      <c r="LGE224" s="18"/>
      <c r="LGF224" s="19"/>
      <c r="LGG224" s="28"/>
      <c r="LGH224" s="32"/>
      <c r="LGI224" s="20"/>
      <c r="LGJ224" s="18"/>
      <c r="LGK224" s="19"/>
      <c r="LGL224" s="28"/>
      <c r="LGM224" s="32"/>
      <c r="LGN224" s="20"/>
      <c r="LGO224" s="18"/>
      <c r="LGP224" s="19"/>
      <c r="LGQ224" s="28"/>
      <c r="LGR224" s="32"/>
      <c r="LGS224" s="20"/>
      <c r="LGT224" s="18"/>
      <c r="LGU224" s="19"/>
      <c r="LGV224" s="28"/>
      <c r="LGW224" s="32"/>
      <c r="LGX224" s="20"/>
      <c r="LGY224" s="18"/>
      <c r="LGZ224" s="19"/>
      <c r="LHA224" s="28"/>
      <c r="LHB224" s="32"/>
      <c r="LHC224" s="20"/>
      <c r="LHD224" s="18"/>
      <c r="LHE224" s="19"/>
      <c r="LHF224" s="28"/>
      <c r="LHG224" s="32"/>
      <c r="LHH224" s="20"/>
      <c r="LHI224" s="18"/>
      <c r="LHJ224" s="19"/>
      <c r="LHK224" s="28"/>
      <c r="LHL224" s="32"/>
      <c r="LHM224" s="20"/>
      <c r="LHN224" s="18"/>
      <c r="LHO224" s="19"/>
      <c r="LHP224" s="28"/>
      <c r="LHQ224" s="32"/>
      <c r="LHR224" s="20"/>
      <c r="LHS224" s="18"/>
      <c r="LHT224" s="19"/>
      <c r="LHU224" s="28"/>
      <c r="LHV224" s="32"/>
      <c r="LHW224" s="20"/>
      <c r="LHX224" s="18"/>
      <c r="LHY224" s="19"/>
      <c r="LHZ224" s="28"/>
      <c r="LIA224" s="32"/>
      <c r="LIB224" s="20"/>
      <c r="LIC224" s="18"/>
      <c r="LID224" s="19"/>
      <c r="LIE224" s="28"/>
      <c r="LIF224" s="32"/>
      <c r="LIG224" s="20"/>
      <c r="LIH224" s="18"/>
      <c r="LII224" s="19"/>
      <c r="LIJ224" s="28"/>
      <c r="LIK224" s="32"/>
      <c r="LIL224" s="20"/>
      <c r="LIM224" s="18"/>
      <c r="LIN224" s="19"/>
      <c r="LIO224" s="28"/>
      <c r="LIP224" s="32"/>
      <c r="LIQ224" s="20"/>
      <c r="LIR224" s="18"/>
      <c r="LIS224" s="19"/>
      <c r="LIT224" s="28"/>
      <c r="LIU224" s="32"/>
      <c r="LIV224" s="20"/>
      <c r="LIW224" s="18"/>
      <c r="LIX224" s="19"/>
      <c r="LIY224" s="28"/>
      <c r="LIZ224" s="32"/>
      <c r="LJA224" s="20"/>
      <c r="LJB224" s="18"/>
      <c r="LJC224" s="19"/>
      <c r="LJD224" s="28"/>
      <c r="LJE224" s="32"/>
      <c r="LJF224" s="20"/>
      <c r="LJG224" s="18"/>
      <c r="LJH224" s="19"/>
      <c r="LJI224" s="28"/>
      <c r="LJJ224" s="32"/>
      <c r="LJK224" s="20"/>
      <c r="LJL224" s="18"/>
      <c r="LJM224" s="19"/>
      <c r="LJN224" s="28"/>
      <c r="LJO224" s="32"/>
      <c r="LJP224" s="20"/>
      <c r="LJQ224" s="18"/>
      <c r="LJR224" s="19"/>
      <c r="LJS224" s="28"/>
      <c r="LJT224" s="32"/>
      <c r="LJU224" s="20"/>
      <c r="LJV224" s="18"/>
      <c r="LJW224" s="19"/>
      <c r="LJX224" s="28"/>
      <c r="LJY224" s="32"/>
      <c r="LJZ224" s="20"/>
      <c r="LKA224" s="18"/>
      <c r="LKB224" s="19"/>
      <c r="LKC224" s="28"/>
      <c r="LKD224" s="32"/>
      <c r="LKE224" s="20"/>
      <c r="LKF224" s="18"/>
      <c r="LKG224" s="19"/>
      <c r="LKH224" s="28"/>
      <c r="LKI224" s="32"/>
      <c r="LKJ224" s="20"/>
      <c r="LKK224" s="18"/>
      <c r="LKL224" s="19"/>
      <c r="LKM224" s="28"/>
      <c r="LKN224" s="32"/>
      <c r="LKO224" s="20"/>
      <c r="LKP224" s="18"/>
      <c r="LKQ224" s="19"/>
      <c r="LKR224" s="28"/>
      <c r="LKS224" s="32"/>
      <c r="LKT224" s="20"/>
      <c r="LKU224" s="18"/>
      <c r="LKV224" s="19"/>
      <c r="LKW224" s="28"/>
      <c r="LKX224" s="32"/>
      <c r="LKY224" s="20"/>
      <c r="LKZ224" s="18"/>
      <c r="LLA224" s="19"/>
      <c r="LLB224" s="28"/>
      <c r="LLC224" s="32"/>
      <c r="LLD224" s="20"/>
      <c r="LLE224" s="18"/>
      <c r="LLF224" s="19"/>
      <c r="LLG224" s="28"/>
      <c r="LLH224" s="32"/>
      <c r="LLI224" s="20"/>
      <c r="LLJ224" s="18"/>
      <c r="LLK224" s="19"/>
      <c r="LLL224" s="28"/>
      <c r="LLM224" s="32"/>
      <c r="LLN224" s="20"/>
      <c r="LLO224" s="18"/>
      <c r="LLP224" s="19"/>
      <c r="LLQ224" s="28"/>
      <c r="LLR224" s="32"/>
      <c r="LLS224" s="20"/>
      <c r="LLT224" s="18"/>
      <c r="LLU224" s="19"/>
      <c r="LLV224" s="28"/>
      <c r="LLW224" s="32"/>
      <c r="LLX224" s="20"/>
      <c r="LLY224" s="18"/>
      <c r="LLZ224" s="19"/>
      <c r="LMA224" s="28"/>
      <c r="LMB224" s="32"/>
      <c r="LMC224" s="20"/>
      <c r="LMD224" s="18"/>
      <c r="LME224" s="19"/>
      <c r="LMF224" s="28"/>
      <c r="LMG224" s="32"/>
      <c r="LMH224" s="20"/>
      <c r="LMI224" s="18"/>
      <c r="LMJ224" s="19"/>
      <c r="LMK224" s="28"/>
      <c r="LML224" s="32"/>
      <c r="LMM224" s="20"/>
      <c r="LMN224" s="18"/>
      <c r="LMO224" s="19"/>
      <c r="LMP224" s="28"/>
      <c r="LMQ224" s="32"/>
      <c r="LMR224" s="20"/>
      <c r="LMS224" s="18"/>
      <c r="LMT224" s="19"/>
      <c r="LMU224" s="28"/>
      <c r="LMV224" s="32"/>
      <c r="LMW224" s="20"/>
      <c r="LMX224" s="18"/>
      <c r="LMY224" s="19"/>
      <c r="LMZ224" s="28"/>
      <c r="LNA224" s="32"/>
      <c r="LNB224" s="20"/>
      <c r="LNC224" s="18"/>
      <c r="LND224" s="19"/>
      <c r="LNE224" s="28"/>
      <c r="LNF224" s="32"/>
      <c r="LNG224" s="20"/>
      <c r="LNH224" s="18"/>
      <c r="LNI224" s="19"/>
      <c r="LNJ224" s="28"/>
      <c r="LNK224" s="32"/>
      <c r="LNL224" s="20"/>
      <c r="LNM224" s="18"/>
      <c r="LNN224" s="19"/>
      <c r="LNO224" s="28"/>
      <c r="LNP224" s="32"/>
      <c r="LNQ224" s="20"/>
      <c r="LNR224" s="18"/>
      <c r="LNS224" s="19"/>
      <c r="LNT224" s="28"/>
      <c r="LNU224" s="32"/>
      <c r="LNV224" s="20"/>
      <c r="LNW224" s="18"/>
      <c r="LNX224" s="19"/>
      <c r="LNY224" s="28"/>
      <c r="LNZ224" s="32"/>
      <c r="LOA224" s="20"/>
      <c r="LOB224" s="18"/>
      <c r="LOC224" s="19"/>
      <c r="LOD224" s="28"/>
      <c r="LOE224" s="32"/>
      <c r="LOF224" s="20"/>
      <c r="LOG224" s="18"/>
      <c r="LOH224" s="19"/>
      <c r="LOI224" s="28"/>
      <c r="LOJ224" s="32"/>
      <c r="LOK224" s="20"/>
      <c r="LOL224" s="18"/>
      <c r="LOM224" s="19"/>
      <c r="LON224" s="28"/>
      <c r="LOO224" s="32"/>
      <c r="LOP224" s="20"/>
      <c r="LOQ224" s="18"/>
      <c r="LOR224" s="19"/>
      <c r="LOS224" s="28"/>
      <c r="LOT224" s="32"/>
      <c r="LOU224" s="20"/>
      <c r="LOV224" s="18"/>
      <c r="LOW224" s="19"/>
      <c r="LOX224" s="28"/>
      <c r="LOY224" s="32"/>
      <c r="LOZ224" s="20"/>
      <c r="LPA224" s="18"/>
      <c r="LPB224" s="19"/>
      <c r="LPC224" s="28"/>
      <c r="LPD224" s="32"/>
      <c r="LPE224" s="20"/>
      <c r="LPF224" s="18"/>
      <c r="LPG224" s="19"/>
      <c r="LPH224" s="28"/>
      <c r="LPI224" s="32"/>
      <c r="LPJ224" s="20"/>
      <c r="LPK224" s="18"/>
      <c r="LPL224" s="19"/>
      <c r="LPM224" s="28"/>
      <c r="LPN224" s="32"/>
      <c r="LPO224" s="20"/>
      <c r="LPP224" s="18"/>
      <c r="LPQ224" s="19"/>
      <c r="LPR224" s="28"/>
      <c r="LPS224" s="32"/>
      <c r="LPT224" s="20"/>
      <c r="LPU224" s="18"/>
      <c r="LPV224" s="19"/>
      <c r="LPW224" s="28"/>
      <c r="LPX224" s="32"/>
      <c r="LPY224" s="20"/>
      <c r="LPZ224" s="18"/>
      <c r="LQA224" s="19"/>
      <c r="LQB224" s="28"/>
      <c r="LQC224" s="32"/>
      <c r="LQD224" s="20"/>
      <c r="LQE224" s="18"/>
      <c r="LQF224" s="19"/>
      <c r="LQG224" s="28"/>
      <c r="LQH224" s="32"/>
      <c r="LQI224" s="20"/>
      <c r="LQJ224" s="18"/>
      <c r="LQK224" s="19"/>
      <c r="LQL224" s="28"/>
      <c r="LQM224" s="32"/>
      <c r="LQN224" s="20"/>
      <c r="LQO224" s="18"/>
      <c r="LQP224" s="19"/>
      <c r="LQQ224" s="28"/>
      <c r="LQR224" s="32"/>
      <c r="LQS224" s="20"/>
      <c r="LQT224" s="18"/>
      <c r="LQU224" s="19"/>
      <c r="LQV224" s="28"/>
      <c r="LQW224" s="32"/>
      <c r="LQX224" s="20"/>
      <c r="LQY224" s="18"/>
      <c r="LQZ224" s="19"/>
      <c r="LRA224" s="28"/>
      <c r="LRB224" s="32"/>
      <c r="LRC224" s="20"/>
      <c r="LRD224" s="18"/>
      <c r="LRE224" s="19"/>
      <c r="LRF224" s="28"/>
      <c r="LRG224" s="32"/>
      <c r="LRH224" s="20"/>
      <c r="LRI224" s="18"/>
      <c r="LRJ224" s="19"/>
      <c r="LRK224" s="28"/>
      <c r="LRL224" s="32"/>
      <c r="LRM224" s="20"/>
      <c r="LRN224" s="18"/>
      <c r="LRO224" s="19"/>
      <c r="LRP224" s="28"/>
      <c r="LRQ224" s="32"/>
      <c r="LRR224" s="20"/>
      <c r="LRS224" s="18"/>
      <c r="LRT224" s="19"/>
      <c r="LRU224" s="28"/>
      <c r="LRV224" s="32"/>
      <c r="LRW224" s="20"/>
      <c r="LRX224" s="18"/>
      <c r="LRY224" s="19"/>
      <c r="LRZ224" s="28"/>
      <c r="LSA224" s="32"/>
      <c r="LSB224" s="20"/>
      <c r="LSC224" s="18"/>
      <c r="LSD224" s="19"/>
      <c r="LSE224" s="28"/>
      <c r="LSF224" s="32"/>
      <c r="LSG224" s="20"/>
      <c r="LSH224" s="18"/>
      <c r="LSI224" s="19"/>
      <c r="LSJ224" s="28"/>
      <c r="LSK224" s="32"/>
      <c r="LSL224" s="20"/>
      <c r="LSM224" s="18"/>
      <c r="LSN224" s="19"/>
      <c r="LSO224" s="28"/>
      <c r="LSP224" s="32"/>
      <c r="LSQ224" s="20"/>
      <c r="LSR224" s="18"/>
      <c r="LSS224" s="19"/>
      <c r="LST224" s="28"/>
      <c r="LSU224" s="32"/>
      <c r="LSV224" s="20"/>
      <c r="LSW224" s="18"/>
      <c r="LSX224" s="19"/>
      <c r="LSY224" s="28"/>
      <c r="LSZ224" s="32"/>
      <c r="LTA224" s="20"/>
      <c r="LTB224" s="18"/>
      <c r="LTC224" s="19"/>
      <c r="LTD224" s="28"/>
      <c r="LTE224" s="32"/>
      <c r="LTF224" s="20"/>
      <c r="LTG224" s="18"/>
      <c r="LTH224" s="19"/>
      <c r="LTI224" s="28"/>
      <c r="LTJ224" s="32"/>
      <c r="LTK224" s="20"/>
      <c r="LTL224" s="18"/>
      <c r="LTM224" s="19"/>
      <c r="LTN224" s="28"/>
      <c r="LTO224" s="32"/>
      <c r="LTP224" s="20"/>
      <c r="LTQ224" s="18"/>
      <c r="LTR224" s="19"/>
      <c r="LTS224" s="28"/>
      <c r="LTT224" s="32"/>
      <c r="LTU224" s="20"/>
      <c r="LTV224" s="18"/>
      <c r="LTW224" s="19"/>
      <c r="LTX224" s="28"/>
      <c r="LTY224" s="32"/>
      <c r="LTZ224" s="20"/>
      <c r="LUA224" s="18"/>
      <c r="LUB224" s="19"/>
      <c r="LUC224" s="28"/>
      <c r="LUD224" s="32"/>
      <c r="LUE224" s="20"/>
      <c r="LUF224" s="18"/>
      <c r="LUG224" s="19"/>
      <c r="LUH224" s="28"/>
      <c r="LUI224" s="32"/>
      <c r="LUJ224" s="20"/>
      <c r="LUK224" s="18"/>
      <c r="LUL224" s="19"/>
      <c r="LUM224" s="28"/>
      <c r="LUN224" s="32"/>
      <c r="LUO224" s="20"/>
      <c r="LUP224" s="18"/>
      <c r="LUQ224" s="19"/>
      <c r="LUR224" s="28"/>
      <c r="LUS224" s="32"/>
      <c r="LUT224" s="20"/>
      <c r="LUU224" s="18"/>
      <c r="LUV224" s="19"/>
      <c r="LUW224" s="28"/>
      <c r="LUX224" s="32"/>
      <c r="LUY224" s="20"/>
      <c r="LUZ224" s="18"/>
      <c r="LVA224" s="19"/>
      <c r="LVB224" s="28"/>
      <c r="LVC224" s="32"/>
      <c r="LVD224" s="20"/>
      <c r="LVE224" s="18"/>
      <c r="LVF224" s="19"/>
      <c r="LVG224" s="28"/>
      <c r="LVH224" s="32"/>
      <c r="LVI224" s="20"/>
      <c r="LVJ224" s="18"/>
      <c r="LVK224" s="19"/>
      <c r="LVL224" s="28"/>
      <c r="LVM224" s="32"/>
      <c r="LVN224" s="20"/>
      <c r="LVO224" s="18"/>
      <c r="LVP224" s="19"/>
      <c r="LVQ224" s="28"/>
      <c r="LVR224" s="32"/>
      <c r="LVS224" s="20"/>
      <c r="LVT224" s="18"/>
      <c r="LVU224" s="19"/>
      <c r="LVV224" s="28"/>
      <c r="LVW224" s="32"/>
      <c r="LVX224" s="20"/>
      <c r="LVY224" s="18"/>
      <c r="LVZ224" s="19"/>
      <c r="LWA224" s="28"/>
      <c r="LWB224" s="32"/>
      <c r="LWC224" s="20"/>
      <c r="LWD224" s="18"/>
      <c r="LWE224" s="19"/>
      <c r="LWF224" s="28"/>
      <c r="LWG224" s="32"/>
      <c r="LWH224" s="20"/>
      <c r="LWI224" s="18"/>
      <c r="LWJ224" s="19"/>
      <c r="LWK224" s="28"/>
      <c r="LWL224" s="32"/>
      <c r="LWM224" s="20"/>
      <c r="LWN224" s="18"/>
      <c r="LWO224" s="19"/>
      <c r="LWP224" s="28"/>
      <c r="LWQ224" s="32"/>
      <c r="LWR224" s="20"/>
      <c r="LWS224" s="18"/>
      <c r="LWT224" s="19"/>
      <c r="LWU224" s="28"/>
      <c r="LWV224" s="32"/>
      <c r="LWW224" s="20"/>
      <c r="LWX224" s="18"/>
      <c r="LWY224" s="19"/>
      <c r="LWZ224" s="28"/>
      <c r="LXA224" s="32"/>
      <c r="LXB224" s="20"/>
      <c r="LXC224" s="18"/>
      <c r="LXD224" s="19"/>
      <c r="LXE224" s="28"/>
      <c r="LXF224" s="32"/>
      <c r="LXG224" s="20"/>
      <c r="LXH224" s="18"/>
      <c r="LXI224" s="19"/>
      <c r="LXJ224" s="28"/>
      <c r="LXK224" s="32"/>
      <c r="LXL224" s="20"/>
      <c r="LXM224" s="18"/>
      <c r="LXN224" s="19"/>
      <c r="LXO224" s="28"/>
      <c r="LXP224" s="32"/>
      <c r="LXQ224" s="20"/>
      <c r="LXR224" s="18"/>
      <c r="LXS224" s="19"/>
      <c r="LXT224" s="28"/>
      <c r="LXU224" s="32"/>
      <c r="LXV224" s="20"/>
      <c r="LXW224" s="18"/>
      <c r="LXX224" s="19"/>
      <c r="LXY224" s="28"/>
      <c r="LXZ224" s="32"/>
      <c r="LYA224" s="20"/>
      <c r="LYB224" s="18"/>
      <c r="LYC224" s="19"/>
      <c r="LYD224" s="28"/>
      <c r="LYE224" s="32"/>
      <c r="LYF224" s="20"/>
      <c r="LYG224" s="18"/>
      <c r="LYH224" s="19"/>
      <c r="LYI224" s="28"/>
      <c r="LYJ224" s="32"/>
      <c r="LYK224" s="20"/>
      <c r="LYL224" s="18"/>
      <c r="LYM224" s="19"/>
      <c r="LYN224" s="28"/>
      <c r="LYO224" s="32"/>
      <c r="LYP224" s="20"/>
      <c r="LYQ224" s="18"/>
      <c r="LYR224" s="19"/>
      <c r="LYS224" s="28"/>
      <c r="LYT224" s="32"/>
      <c r="LYU224" s="20"/>
      <c r="LYV224" s="18"/>
      <c r="LYW224" s="19"/>
      <c r="LYX224" s="28"/>
      <c r="LYY224" s="32"/>
      <c r="LYZ224" s="20"/>
      <c r="LZA224" s="18"/>
      <c r="LZB224" s="19"/>
      <c r="LZC224" s="28"/>
      <c r="LZD224" s="32"/>
      <c r="LZE224" s="20"/>
      <c r="LZF224" s="18"/>
      <c r="LZG224" s="19"/>
      <c r="LZH224" s="28"/>
      <c r="LZI224" s="32"/>
      <c r="LZJ224" s="20"/>
      <c r="LZK224" s="18"/>
      <c r="LZL224" s="19"/>
      <c r="LZM224" s="28"/>
      <c r="LZN224" s="32"/>
      <c r="LZO224" s="20"/>
      <c r="LZP224" s="18"/>
      <c r="LZQ224" s="19"/>
      <c r="LZR224" s="28"/>
      <c r="LZS224" s="32"/>
      <c r="LZT224" s="20"/>
      <c r="LZU224" s="18"/>
      <c r="LZV224" s="19"/>
      <c r="LZW224" s="28"/>
      <c r="LZX224" s="32"/>
      <c r="LZY224" s="20"/>
      <c r="LZZ224" s="18"/>
      <c r="MAA224" s="19"/>
      <c r="MAB224" s="28"/>
      <c r="MAC224" s="32"/>
      <c r="MAD224" s="20"/>
      <c r="MAE224" s="18"/>
      <c r="MAF224" s="19"/>
      <c r="MAG224" s="28"/>
      <c r="MAH224" s="32"/>
      <c r="MAI224" s="20"/>
      <c r="MAJ224" s="18"/>
      <c r="MAK224" s="19"/>
      <c r="MAL224" s="28"/>
      <c r="MAM224" s="32"/>
      <c r="MAN224" s="20"/>
      <c r="MAO224" s="18"/>
      <c r="MAP224" s="19"/>
      <c r="MAQ224" s="28"/>
      <c r="MAR224" s="32"/>
      <c r="MAS224" s="20"/>
      <c r="MAT224" s="18"/>
      <c r="MAU224" s="19"/>
      <c r="MAV224" s="28"/>
      <c r="MAW224" s="32"/>
      <c r="MAX224" s="20"/>
      <c r="MAY224" s="18"/>
      <c r="MAZ224" s="19"/>
      <c r="MBA224" s="28"/>
      <c r="MBB224" s="32"/>
      <c r="MBC224" s="20"/>
      <c r="MBD224" s="18"/>
      <c r="MBE224" s="19"/>
      <c r="MBF224" s="28"/>
      <c r="MBG224" s="32"/>
      <c r="MBH224" s="20"/>
      <c r="MBI224" s="18"/>
      <c r="MBJ224" s="19"/>
      <c r="MBK224" s="28"/>
      <c r="MBL224" s="32"/>
      <c r="MBM224" s="20"/>
      <c r="MBN224" s="18"/>
      <c r="MBO224" s="19"/>
      <c r="MBP224" s="28"/>
      <c r="MBQ224" s="32"/>
      <c r="MBR224" s="20"/>
      <c r="MBS224" s="18"/>
      <c r="MBT224" s="19"/>
      <c r="MBU224" s="28"/>
      <c r="MBV224" s="32"/>
      <c r="MBW224" s="20"/>
      <c r="MBX224" s="18"/>
      <c r="MBY224" s="19"/>
      <c r="MBZ224" s="28"/>
      <c r="MCA224" s="32"/>
      <c r="MCB224" s="20"/>
      <c r="MCC224" s="18"/>
      <c r="MCD224" s="19"/>
      <c r="MCE224" s="28"/>
      <c r="MCF224" s="32"/>
      <c r="MCG224" s="20"/>
      <c r="MCH224" s="18"/>
      <c r="MCI224" s="19"/>
      <c r="MCJ224" s="28"/>
      <c r="MCK224" s="32"/>
      <c r="MCL224" s="20"/>
      <c r="MCM224" s="18"/>
      <c r="MCN224" s="19"/>
      <c r="MCO224" s="28"/>
      <c r="MCP224" s="32"/>
      <c r="MCQ224" s="20"/>
      <c r="MCR224" s="18"/>
      <c r="MCS224" s="19"/>
      <c r="MCT224" s="28"/>
      <c r="MCU224" s="32"/>
      <c r="MCV224" s="20"/>
      <c r="MCW224" s="18"/>
      <c r="MCX224" s="19"/>
      <c r="MCY224" s="28"/>
      <c r="MCZ224" s="32"/>
      <c r="MDA224" s="20"/>
      <c r="MDB224" s="18"/>
      <c r="MDC224" s="19"/>
      <c r="MDD224" s="28"/>
      <c r="MDE224" s="32"/>
      <c r="MDF224" s="20"/>
      <c r="MDG224" s="18"/>
      <c r="MDH224" s="19"/>
      <c r="MDI224" s="28"/>
      <c r="MDJ224" s="32"/>
      <c r="MDK224" s="20"/>
      <c r="MDL224" s="18"/>
      <c r="MDM224" s="19"/>
      <c r="MDN224" s="28"/>
      <c r="MDO224" s="32"/>
      <c r="MDP224" s="20"/>
      <c r="MDQ224" s="18"/>
      <c r="MDR224" s="19"/>
      <c r="MDS224" s="28"/>
      <c r="MDT224" s="32"/>
      <c r="MDU224" s="20"/>
      <c r="MDV224" s="18"/>
      <c r="MDW224" s="19"/>
      <c r="MDX224" s="28"/>
      <c r="MDY224" s="32"/>
      <c r="MDZ224" s="20"/>
      <c r="MEA224" s="18"/>
      <c r="MEB224" s="19"/>
      <c r="MEC224" s="28"/>
      <c r="MED224" s="32"/>
      <c r="MEE224" s="20"/>
      <c r="MEF224" s="18"/>
      <c r="MEG224" s="19"/>
      <c r="MEH224" s="28"/>
      <c r="MEI224" s="32"/>
      <c r="MEJ224" s="20"/>
      <c r="MEK224" s="18"/>
      <c r="MEL224" s="19"/>
      <c r="MEM224" s="28"/>
      <c r="MEN224" s="32"/>
      <c r="MEO224" s="20"/>
      <c r="MEP224" s="18"/>
      <c r="MEQ224" s="19"/>
      <c r="MER224" s="28"/>
      <c r="MES224" s="32"/>
      <c r="MET224" s="20"/>
      <c r="MEU224" s="18"/>
      <c r="MEV224" s="19"/>
      <c r="MEW224" s="28"/>
      <c r="MEX224" s="32"/>
      <c r="MEY224" s="20"/>
      <c r="MEZ224" s="18"/>
      <c r="MFA224" s="19"/>
      <c r="MFB224" s="28"/>
      <c r="MFC224" s="32"/>
      <c r="MFD224" s="20"/>
      <c r="MFE224" s="18"/>
      <c r="MFF224" s="19"/>
      <c r="MFG224" s="28"/>
      <c r="MFH224" s="32"/>
      <c r="MFI224" s="20"/>
      <c r="MFJ224" s="18"/>
      <c r="MFK224" s="19"/>
      <c r="MFL224" s="28"/>
      <c r="MFM224" s="32"/>
      <c r="MFN224" s="20"/>
      <c r="MFO224" s="18"/>
      <c r="MFP224" s="19"/>
      <c r="MFQ224" s="28"/>
      <c r="MFR224" s="32"/>
      <c r="MFS224" s="20"/>
      <c r="MFT224" s="18"/>
      <c r="MFU224" s="19"/>
      <c r="MFV224" s="28"/>
      <c r="MFW224" s="32"/>
      <c r="MFX224" s="20"/>
      <c r="MFY224" s="18"/>
      <c r="MFZ224" s="19"/>
      <c r="MGA224" s="28"/>
      <c r="MGB224" s="32"/>
      <c r="MGC224" s="20"/>
      <c r="MGD224" s="18"/>
      <c r="MGE224" s="19"/>
      <c r="MGF224" s="28"/>
      <c r="MGG224" s="32"/>
      <c r="MGH224" s="20"/>
      <c r="MGI224" s="18"/>
      <c r="MGJ224" s="19"/>
      <c r="MGK224" s="28"/>
      <c r="MGL224" s="32"/>
      <c r="MGM224" s="20"/>
      <c r="MGN224" s="18"/>
      <c r="MGO224" s="19"/>
      <c r="MGP224" s="28"/>
      <c r="MGQ224" s="32"/>
      <c r="MGR224" s="20"/>
      <c r="MGS224" s="18"/>
      <c r="MGT224" s="19"/>
      <c r="MGU224" s="28"/>
      <c r="MGV224" s="32"/>
      <c r="MGW224" s="20"/>
      <c r="MGX224" s="18"/>
      <c r="MGY224" s="19"/>
      <c r="MGZ224" s="28"/>
      <c r="MHA224" s="32"/>
      <c r="MHB224" s="20"/>
      <c r="MHC224" s="18"/>
      <c r="MHD224" s="19"/>
      <c r="MHE224" s="28"/>
      <c r="MHF224" s="32"/>
      <c r="MHG224" s="20"/>
      <c r="MHH224" s="18"/>
      <c r="MHI224" s="19"/>
      <c r="MHJ224" s="28"/>
      <c r="MHK224" s="32"/>
      <c r="MHL224" s="20"/>
      <c r="MHM224" s="18"/>
      <c r="MHN224" s="19"/>
      <c r="MHO224" s="28"/>
      <c r="MHP224" s="32"/>
      <c r="MHQ224" s="20"/>
      <c r="MHR224" s="18"/>
      <c r="MHS224" s="19"/>
      <c r="MHT224" s="28"/>
      <c r="MHU224" s="32"/>
      <c r="MHV224" s="20"/>
      <c r="MHW224" s="18"/>
      <c r="MHX224" s="19"/>
      <c r="MHY224" s="28"/>
      <c r="MHZ224" s="32"/>
      <c r="MIA224" s="20"/>
      <c r="MIB224" s="18"/>
      <c r="MIC224" s="19"/>
      <c r="MID224" s="28"/>
      <c r="MIE224" s="32"/>
      <c r="MIF224" s="20"/>
      <c r="MIG224" s="18"/>
      <c r="MIH224" s="19"/>
      <c r="MII224" s="28"/>
      <c r="MIJ224" s="32"/>
      <c r="MIK224" s="20"/>
      <c r="MIL224" s="18"/>
      <c r="MIM224" s="19"/>
      <c r="MIN224" s="28"/>
      <c r="MIO224" s="32"/>
      <c r="MIP224" s="20"/>
      <c r="MIQ224" s="18"/>
      <c r="MIR224" s="19"/>
      <c r="MIS224" s="28"/>
      <c r="MIT224" s="32"/>
      <c r="MIU224" s="20"/>
      <c r="MIV224" s="18"/>
      <c r="MIW224" s="19"/>
      <c r="MIX224" s="28"/>
      <c r="MIY224" s="32"/>
      <c r="MIZ224" s="20"/>
      <c r="MJA224" s="18"/>
      <c r="MJB224" s="19"/>
      <c r="MJC224" s="28"/>
      <c r="MJD224" s="32"/>
      <c r="MJE224" s="20"/>
      <c r="MJF224" s="18"/>
      <c r="MJG224" s="19"/>
      <c r="MJH224" s="28"/>
      <c r="MJI224" s="32"/>
      <c r="MJJ224" s="20"/>
      <c r="MJK224" s="18"/>
      <c r="MJL224" s="19"/>
      <c r="MJM224" s="28"/>
      <c r="MJN224" s="32"/>
      <c r="MJO224" s="20"/>
      <c r="MJP224" s="18"/>
      <c r="MJQ224" s="19"/>
      <c r="MJR224" s="28"/>
      <c r="MJS224" s="32"/>
      <c r="MJT224" s="20"/>
      <c r="MJU224" s="18"/>
      <c r="MJV224" s="19"/>
      <c r="MJW224" s="28"/>
      <c r="MJX224" s="32"/>
      <c r="MJY224" s="20"/>
      <c r="MJZ224" s="18"/>
      <c r="MKA224" s="19"/>
      <c r="MKB224" s="28"/>
      <c r="MKC224" s="32"/>
      <c r="MKD224" s="20"/>
      <c r="MKE224" s="18"/>
      <c r="MKF224" s="19"/>
      <c r="MKG224" s="28"/>
      <c r="MKH224" s="32"/>
      <c r="MKI224" s="20"/>
      <c r="MKJ224" s="18"/>
      <c r="MKK224" s="19"/>
      <c r="MKL224" s="28"/>
      <c r="MKM224" s="32"/>
      <c r="MKN224" s="20"/>
      <c r="MKO224" s="18"/>
      <c r="MKP224" s="19"/>
      <c r="MKQ224" s="28"/>
      <c r="MKR224" s="32"/>
      <c r="MKS224" s="20"/>
      <c r="MKT224" s="18"/>
      <c r="MKU224" s="19"/>
      <c r="MKV224" s="28"/>
      <c r="MKW224" s="32"/>
      <c r="MKX224" s="20"/>
      <c r="MKY224" s="18"/>
      <c r="MKZ224" s="19"/>
      <c r="MLA224" s="28"/>
      <c r="MLB224" s="32"/>
      <c r="MLC224" s="20"/>
      <c r="MLD224" s="18"/>
      <c r="MLE224" s="19"/>
      <c r="MLF224" s="28"/>
      <c r="MLG224" s="32"/>
      <c r="MLH224" s="20"/>
      <c r="MLI224" s="18"/>
      <c r="MLJ224" s="19"/>
      <c r="MLK224" s="28"/>
      <c r="MLL224" s="32"/>
      <c r="MLM224" s="20"/>
      <c r="MLN224" s="18"/>
      <c r="MLO224" s="19"/>
      <c r="MLP224" s="28"/>
      <c r="MLQ224" s="32"/>
      <c r="MLR224" s="20"/>
      <c r="MLS224" s="18"/>
      <c r="MLT224" s="19"/>
      <c r="MLU224" s="28"/>
      <c r="MLV224" s="32"/>
      <c r="MLW224" s="20"/>
      <c r="MLX224" s="18"/>
      <c r="MLY224" s="19"/>
      <c r="MLZ224" s="28"/>
      <c r="MMA224" s="32"/>
      <c r="MMB224" s="20"/>
      <c r="MMC224" s="18"/>
      <c r="MMD224" s="19"/>
      <c r="MME224" s="28"/>
      <c r="MMF224" s="32"/>
      <c r="MMG224" s="20"/>
      <c r="MMH224" s="18"/>
      <c r="MMI224" s="19"/>
      <c r="MMJ224" s="28"/>
      <c r="MMK224" s="32"/>
      <c r="MML224" s="20"/>
      <c r="MMM224" s="18"/>
      <c r="MMN224" s="19"/>
      <c r="MMO224" s="28"/>
      <c r="MMP224" s="32"/>
      <c r="MMQ224" s="20"/>
      <c r="MMR224" s="18"/>
      <c r="MMS224" s="19"/>
      <c r="MMT224" s="28"/>
      <c r="MMU224" s="32"/>
      <c r="MMV224" s="20"/>
      <c r="MMW224" s="18"/>
      <c r="MMX224" s="19"/>
      <c r="MMY224" s="28"/>
      <c r="MMZ224" s="32"/>
      <c r="MNA224" s="20"/>
      <c r="MNB224" s="18"/>
      <c r="MNC224" s="19"/>
      <c r="MND224" s="28"/>
      <c r="MNE224" s="32"/>
      <c r="MNF224" s="20"/>
      <c r="MNG224" s="18"/>
      <c r="MNH224" s="19"/>
      <c r="MNI224" s="28"/>
      <c r="MNJ224" s="32"/>
      <c r="MNK224" s="20"/>
      <c r="MNL224" s="18"/>
      <c r="MNM224" s="19"/>
      <c r="MNN224" s="28"/>
      <c r="MNO224" s="32"/>
      <c r="MNP224" s="20"/>
      <c r="MNQ224" s="18"/>
      <c r="MNR224" s="19"/>
      <c r="MNS224" s="28"/>
      <c r="MNT224" s="32"/>
      <c r="MNU224" s="20"/>
      <c r="MNV224" s="18"/>
      <c r="MNW224" s="19"/>
      <c r="MNX224" s="28"/>
      <c r="MNY224" s="32"/>
      <c r="MNZ224" s="20"/>
      <c r="MOA224" s="18"/>
      <c r="MOB224" s="19"/>
      <c r="MOC224" s="28"/>
      <c r="MOD224" s="32"/>
      <c r="MOE224" s="20"/>
      <c r="MOF224" s="18"/>
      <c r="MOG224" s="19"/>
      <c r="MOH224" s="28"/>
      <c r="MOI224" s="32"/>
      <c r="MOJ224" s="20"/>
      <c r="MOK224" s="18"/>
      <c r="MOL224" s="19"/>
      <c r="MOM224" s="28"/>
      <c r="MON224" s="32"/>
      <c r="MOO224" s="20"/>
      <c r="MOP224" s="18"/>
      <c r="MOQ224" s="19"/>
      <c r="MOR224" s="28"/>
      <c r="MOS224" s="32"/>
      <c r="MOT224" s="20"/>
      <c r="MOU224" s="18"/>
      <c r="MOV224" s="19"/>
      <c r="MOW224" s="28"/>
      <c r="MOX224" s="32"/>
      <c r="MOY224" s="20"/>
      <c r="MOZ224" s="18"/>
      <c r="MPA224" s="19"/>
      <c r="MPB224" s="28"/>
      <c r="MPC224" s="32"/>
      <c r="MPD224" s="20"/>
      <c r="MPE224" s="18"/>
      <c r="MPF224" s="19"/>
      <c r="MPG224" s="28"/>
      <c r="MPH224" s="32"/>
      <c r="MPI224" s="20"/>
      <c r="MPJ224" s="18"/>
      <c r="MPK224" s="19"/>
      <c r="MPL224" s="28"/>
      <c r="MPM224" s="32"/>
      <c r="MPN224" s="20"/>
      <c r="MPO224" s="18"/>
      <c r="MPP224" s="19"/>
      <c r="MPQ224" s="28"/>
      <c r="MPR224" s="32"/>
      <c r="MPS224" s="20"/>
      <c r="MPT224" s="18"/>
      <c r="MPU224" s="19"/>
      <c r="MPV224" s="28"/>
      <c r="MPW224" s="32"/>
      <c r="MPX224" s="20"/>
      <c r="MPY224" s="18"/>
      <c r="MPZ224" s="19"/>
      <c r="MQA224" s="28"/>
      <c r="MQB224" s="32"/>
      <c r="MQC224" s="20"/>
      <c r="MQD224" s="18"/>
      <c r="MQE224" s="19"/>
      <c r="MQF224" s="28"/>
      <c r="MQG224" s="32"/>
      <c r="MQH224" s="20"/>
      <c r="MQI224" s="18"/>
      <c r="MQJ224" s="19"/>
      <c r="MQK224" s="28"/>
      <c r="MQL224" s="32"/>
      <c r="MQM224" s="20"/>
      <c r="MQN224" s="18"/>
      <c r="MQO224" s="19"/>
      <c r="MQP224" s="28"/>
      <c r="MQQ224" s="32"/>
      <c r="MQR224" s="20"/>
      <c r="MQS224" s="18"/>
      <c r="MQT224" s="19"/>
      <c r="MQU224" s="28"/>
      <c r="MQV224" s="32"/>
      <c r="MQW224" s="20"/>
      <c r="MQX224" s="18"/>
      <c r="MQY224" s="19"/>
      <c r="MQZ224" s="28"/>
      <c r="MRA224" s="32"/>
      <c r="MRB224" s="20"/>
      <c r="MRC224" s="18"/>
      <c r="MRD224" s="19"/>
      <c r="MRE224" s="28"/>
      <c r="MRF224" s="32"/>
      <c r="MRG224" s="20"/>
      <c r="MRH224" s="18"/>
      <c r="MRI224" s="19"/>
      <c r="MRJ224" s="28"/>
      <c r="MRK224" s="32"/>
      <c r="MRL224" s="20"/>
      <c r="MRM224" s="18"/>
      <c r="MRN224" s="19"/>
      <c r="MRO224" s="28"/>
      <c r="MRP224" s="32"/>
      <c r="MRQ224" s="20"/>
      <c r="MRR224" s="18"/>
      <c r="MRS224" s="19"/>
      <c r="MRT224" s="28"/>
      <c r="MRU224" s="32"/>
      <c r="MRV224" s="20"/>
      <c r="MRW224" s="18"/>
      <c r="MRX224" s="19"/>
      <c r="MRY224" s="28"/>
      <c r="MRZ224" s="32"/>
      <c r="MSA224" s="20"/>
      <c r="MSB224" s="18"/>
      <c r="MSC224" s="19"/>
      <c r="MSD224" s="28"/>
      <c r="MSE224" s="32"/>
      <c r="MSF224" s="20"/>
      <c r="MSG224" s="18"/>
      <c r="MSH224" s="19"/>
      <c r="MSI224" s="28"/>
      <c r="MSJ224" s="32"/>
      <c r="MSK224" s="20"/>
      <c r="MSL224" s="18"/>
      <c r="MSM224" s="19"/>
      <c r="MSN224" s="28"/>
      <c r="MSO224" s="32"/>
      <c r="MSP224" s="20"/>
      <c r="MSQ224" s="18"/>
      <c r="MSR224" s="19"/>
      <c r="MSS224" s="28"/>
      <c r="MST224" s="32"/>
      <c r="MSU224" s="20"/>
      <c r="MSV224" s="18"/>
      <c r="MSW224" s="19"/>
      <c r="MSX224" s="28"/>
      <c r="MSY224" s="32"/>
      <c r="MSZ224" s="20"/>
      <c r="MTA224" s="18"/>
      <c r="MTB224" s="19"/>
      <c r="MTC224" s="28"/>
      <c r="MTD224" s="32"/>
      <c r="MTE224" s="20"/>
      <c r="MTF224" s="18"/>
      <c r="MTG224" s="19"/>
      <c r="MTH224" s="28"/>
      <c r="MTI224" s="32"/>
      <c r="MTJ224" s="20"/>
      <c r="MTK224" s="18"/>
      <c r="MTL224" s="19"/>
      <c r="MTM224" s="28"/>
      <c r="MTN224" s="32"/>
      <c r="MTO224" s="20"/>
      <c r="MTP224" s="18"/>
      <c r="MTQ224" s="19"/>
      <c r="MTR224" s="28"/>
      <c r="MTS224" s="32"/>
      <c r="MTT224" s="20"/>
      <c r="MTU224" s="18"/>
      <c r="MTV224" s="19"/>
      <c r="MTW224" s="28"/>
      <c r="MTX224" s="32"/>
      <c r="MTY224" s="20"/>
      <c r="MTZ224" s="18"/>
      <c r="MUA224" s="19"/>
      <c r="MUB224" s="28"/>
      <c r="MUC224" s="32"/>
      <c r="MUD224" s="20"/>
      <c r="MUE224" s="18"/>
      <c r="MUF224" s="19"/>
      <c r="MUG224" s="28"/>
      <c r="MUH224" s="32"/>
      <c r="MUI224" s="20"/>
      <c r="MUJ224" s="18"/>
      <c r="MUK224" s="19"/>
      <c r="MUL224" s="28"/>
      <c r="MUM224" s="32"/>
      <c r="MUN224" s="20"/>
      <c r="MUO224" s="18"/>
      <c r="MUP224" s="19"/>
      <c r="MUQ224" s="28"/>
      <c r="MUR224" s="32"/>
      <c r="MUS224" s="20"/>
      <c r="MUT224" s="18"/>
      <c r="MUU224" s="19"/>
      <c r="MUV224" s="28"/>
      <c r="MUW224" s="32"/>
      <c r="MUX224" s="20"/>
      <c r="MUY224" s="18"/>
      <c r="MUZ224" s="19"/>
      <c r="MVA224" s="28"/>
      <c r="MVB224" s="32"/>
      <c r="MVC224" s="20"/>
      <c r="MVD224" s="18"/>
      <c r="MVE224" s="19"/>
      <c r="MVF224" s="28"/>
      <c r="MVG224" s="32"/>
      <c r="MVH224" s="20"/>
      <c r="MVI224" s="18"/>
      <c r="MVJ224" s="19"/>
      <c r="MVK224" s="28"/>
      <c r="MVL224" s="32"/>
      <c r="MVM224" s="20"/>
      <c r="MVN224" s="18"/>
      <c r="MVO224" s="19"/>
      <c r="MVP224" s="28"/>
      <c r="MVQ224" s="32"/>
      <c r="MVR224" s="20"/>
      <c r="MVS224" s="18"/>
      <c r="MVT224" s="19"/>
      <c r="MVU224" s="28"/>
      <c r="MVV224" s="32"/>
      <c r="MVW224" s="20"/>
      <c r="MVX224" s="18"/>
      <c r="MVY224" s="19"/>
      <c r="MVZ224" s="28"/>
      <c r="MWA224" s="32"/>
      <c r="MWB224" s="20"/>
      <c r="MWC224" s="18"/>
      <c r="MWD224" s="19"/>
      <c r="MWE224" s="28"/>
      <c r="MWF224" s="32"/>
      <c r="MWG224" s="20"/>
      <c r="MWH224" s="18"/>
      <c r="MWI224" s="19"/>
      <c r="MWJ224" s="28"/>
      <c r="MWK224" s="32"/>
      <c r="MWL224" s="20"/>
      <c r="MWM224" s="18"/>
      <c r="MWN224" s="19"/>
      <c r="MWO224" s="28"/>
      <c r="MWP224" s="32"/>
      <c r="MWQ224" s="20"/>
      <c r="MWR224" s="18"/>
      <c r="MWS224" s="19"/>
      <c r="MWT224" s="28"/>
      <c r="MWU224" s="32"/>
      <c r="MWV224" s="20"/>
      <c r="MWW224" s="18"/>
      <c r="MWX224" s="19"/>
      <c r="MWY224" s="28"/>
      <c r="MWZ224" s="32"/>
      <c r="MXA224" s="20"/>
      <c r="MXB224" s="18"/>
      <c r="MXC224" s="19"/>
      <c r="MXD224" s="28"/>
      <c r="MXE224" s="32"/>
      <c r="MXF224" s="20"/>
      <c r="MXG224" s="18"/>
      <c r="MXH224" s="19"/>
      <c r="MXI224" s="28"/>
      <c r="MXJ224" s="32"/>
      <c r="MXK224" s="20"/>
      <c r="MXL224" s="18"/>
      <c r="MXM224" s="19"/>
      <c r="MXN224" s="28"/>
      <c r="MXO224" s="32"/>
      <c r="MXP224" s="20"/>
      <c r="MXQ224" s="18"/>
      <c r="MXR224" s="19"/>
      <c r="MXS224" s="28"/>
      <c r="MXT224" s="32"/>
      <c r="MXU224" s="20"/>
      <c r="MXV224" s="18"/>
      <c r="MXW224" s="19"/>
      <c r="MXX224" s="28"/>
      <c r="MXY224" s="32"/>
      <c r="MXZ224" s="20"/>
      <c r="MYA224" s="18"/>
      <c r="MYB224" s="19"/>
      <c r="MYC224" s="28"/>
      <c r="MYD224" s="32"/>
      <c r="MYE224" s="20"/>
      <c r="MYF224" s="18"/>
      <c r="MYG224" s="19"/>
      <c r="MYH224" s="28"/>
      <c r="MYI224" s="32"/>
      <c r="MYJ224" s="20"/>
      <c r="MYK224" s="18"/>
      <c r="MYL224" s="19"/>
      <c r="MYM224" s="28"/>
      <c r="MYN224" s="32"/>
      <c r="MYO224" s="20"/>
      <c r="MYP224" s="18"/>
      <c r="MYQ224" s="19"/>
      <c r="MYR224" s="28"/>
      <c r="MYS224" s="32"/>
      <c r="MYT224" s="20"/>
      <c r="MYU224" s="18"/>
      <c r="MYV224" s="19"/>
      <c r="MYW224" s="28"/>
      <c r="MYX224" s="32"/>
      <c r="MYY224" s="20"/>
      <c r="MYZ224" s="18"/>
      <c r="MZA224" s="19"/>
      <c r="MZB224" s="28"/>
      <c r="MZC224" s="32"/>
      <c r="MZD224" s="20"/>
      <c r="MZE224" s="18"/>
      <c r="MZF224" s="19"/>
      <c r="MZG224" s="28"/>
      <c r="MZH224" s="32"/>
      <c r="MZI224" s="20"/>
      <c r="MZJ224" s="18"/>
      <c r="MZK224" s="19"/>
      <c r="MZL224" s="28"/>
      <c r="MZM224" s="32"/>
      <c r="MZN224" s="20"/>
      <c r="MZO224" s="18"/>
      <c r="MZP224" s="19"/>
      <c r="MZQ224" s="28"/>
      <c r="MZR224" s="32"/>
      <c r="MZS224" s="20"/>
      <c r="MZT224" s="18"/>
      <c r="MZU224" s="19"/>
      <c r="MZV224" s="28"/>
      <c r="MZW224" s="32"/>
      <c r="MZX224" s="20"/>
      <c r="MZY224" s="18"/>
      <c r="MZZ224" s="19"/>
      <c r="NAA224" s="28"/>
      <c r="NAB224" s="32"/>
      <c r="NAC224" s="20"/>
      <c r="NAD224" s="18"/>
      <c r="NAE224" s="19"/>
      <c r="NAF224" s="28"/>
      <c r="NAG224" s="32"/>
      <c r="NAH224" s="20"/>
      <c r="NAI224" s="18"/>
      <c r="NAJ224" s="19"/>
      <c r="NAK224" s="28"/>
      <c r="NAL224" s="32"/>
      <c r="NAM224" s="20"/>
      <c r="NAN224" s="18"/>
      <c r="NAO224" s="19"/>
      <c r="NAP224" s="28"/>
      <c r="NAQ224" s="32"/>
      <c r="NAR224" s="20"/>
      <c r="NAS224" s="18"/>
      <c r="NAT224" s="19"/>
      <c r="NAU224" s="28"/>
      <c r="NAV224" s="32"/>
      <c r="NAW224" s="20"/>
      <c r="NAX224" s="18"/>
      <c r="NAY224" s="19"/>
      <c r="NAZ224" s="28"/>
      <c r="NBA224" s="32"/>
      <c r="NBB224" s="20"/>
      <c r="NBC224" s="18"/>
      <c r="NBD224" s="19"/>
      <c r="NBE224" s="28"/>
      <c r="NBF224" s="32"/>
      <c r="NBG224" s="20"/>
      <c r="NBH224" s="18"/>
      <c r="NBI224" s="19"/>
      <c r="NBJ224" s="28"/>
      <c r="NBK224" s="32"/>
      <c r="NBL224" s="20"/>
      <c r="NBM224" s="18"/>
      <c r="NBN224" s="19"/>
      <c r="NBO224" s="28"/>
      <c r="NBP224" s="32"/>
      <c r="NBQ224" s="20"/>
      <c r="NBR224" s="18"/>
      <c r="NBS224" s="19"/>
      <c r="NBT224" s="28"/>
      <c r="NBU224" s="32"/>
      <c r="NBV224" s="20"/>
      <c r="NBW224" s="18"/>
      <c r="NBX224" s="19"/>
      <c r="NBY224" s="28"/>
      <c r="NBZ224" s="32"/>
      <c r="NCA224" s="20"/>
      <c r="NCB224" s="18"/>
      <c r="NCC224" s="19"/>
      <c r="NCD224" s="28"/>
      <c r="NCE224" s="32"/>
      <c r="NCF224" s="20"/>
      <c r="NCG224" s="18"/>
      <c r="NCH224" s="19"/>
      <c r="NCI224" s="28"/>
      <c r="NCJ224" s="32"/>
      <c r="NCK224" s="20"/>
      <c r="NCL224" s="18"/>
      <c r="NCM224" s="19"/>
      <c r="NCN224" s="28"/>
      <c r="NCO224" s="32"/>
      <c r="NCP224" s="20"/>
      <c r="NCQ224" s="18"/>
      <c r="NCR224" s="19"/>
      <c r="NCS224" s="28"/>
      <c r="NCT224" s="32"/>
      <c r="NCU224" s="20"/>
      <c r="NCV224" s="18"/>
      <c r="NCW224" s="19"/>
      <c r="NCX224" s="28"/>
      <c r="NCY224" s="32"/>
      <c r="NCZ224" s="20"/>
      <c r="NDA224" s="18"/>
      <c r="NDB224" s="19"/>
      <c r="NDC224" s="28"/>
      <c r="NDD224" s="32"/>
      <c r="NDE224" s="20"/>
      <c r="NDF224" s="18"/>
      <c r="NDG224" s="19"/>
      <c r="NDH224" s="28"/>
      <c r="NDI224" s="32"/>
      <c r="NDJ224" s="20"/>
      <c r="NDK224" s="18"/>
      <c r="NDL224" s="19"/>
      <c r="NDM224" s="28"/>
      <c r="NDN224" s="32"/>
      <c r="NDO224" s="20"/>
      <c r="NDP224" s="18"/>
      <c r="NDQ224" s="19"/>
      <c r="NDR224" s="28"/>
      <c r="NDS224" s="32"/>
      <c r="NDT224" s="20"/>
      <c r="NDU224" s="18"/>
      <c r="NDV224" s="19"/>
      <c r="NDW224" s="28"/>
      <c r="NDX224" s="32"/>
      <c r="NDY224" s="20"/>
      <c r="NDZ224" s="18"/>
      <c r="NEA224" s="19"/>
      <c r="NEB224" s="28"/>
      <c r="NEC224" s="32"/>
      <c r="NED224" s="20"/>
      <c r="NEE224" s="18"/>
      <c r="NEF224" s="19"/>
      <c r="NEG224" s="28"/>
      <c r="NEH224" s="32"/>
      <c r="NEI224" s="20"/>
      <c r="NEJ224" s="18"/>
      <c r="NEK224" s="19"/>
      <c r="NEL224" s="28"/>
      <c r="NEM224" s="32"/>
      <c r="NEN224" s="20"/>
      <c r="NEO224" s="18"/>
      <c r="NEP224" s="19"/>
      <c r="NEQ224" s="28"/>
      <c r="NER224" s="32"/>
      <c r="NES224" s="20"/>
      <c r="NET224" s="18"/>
      <c r="NEU224" s="19"/>
      <c r="NEV224" s="28"/>
      <c r="NEW224" s="32"/>
      <c r="NEX224" s="20"/>
      <c r="NEY224" s="18"/>
      <c r="NEZ224" s="19"/>
      <c r="NFA224" s="28"/>
      <c r="NFB224" s="32"/>
      <c r="NFC224" s="20"/>
      <c r="NFD224" s="18"/>
      <c r="NFE224" s="19"/>
      <c r="NFF224" s="28"/>
      <c r="NFG224" s="32"/>
      <c r="NFH224" s="20"/>
      <c r="NFI224" s="18"/>
      <c r="NFJ224" s="19"/>
      <c r="NFK224" s="28"/>
      <c r="NFL224" s="32"/>
      <c r="NFM224" s="20"/>
      <c r="NFN224" s="18"/>
      <c r="NFO224" s="19"/>
      <c r="NFP224" s="28"/>
      <c r="NFQ224" s="32"/>
      <c r="NFR224" s="20"/>
      <c r="NFS224" s="18"/>
      <c r="NFT224" s="19"/>
      <c r="NFU224" s="28"/>
      <c r="NFV224" s="32"/>
      <c r="NFW224" s="20"/>
      <c r="NFX224" s="18"/>
      <c r="NFY224" s="19"/>
      <c r="NFZ224" s="28"/>
      <c r="NGA224" s="32"/>
      <c r="NGB224" s="20"/>
      <c r="NGC224" s="18"/>
      <c r="NGD224" s="19"/>
      <c r="NGE224" s="28"/>
      <c r="NGF224" s="32"/>
      <c r="NGG224" s="20"/>
      <c r="NGH224" s="18"/>
      <c r="NGI224" s="19"/>
      <c r="NGJ224" s="28"/>
      <c r="NGK224" s="32"/>
      <c r="NGL224" s="20"/>
      <c r="NGM224" s="18"/>
      <c r="NGN224" s="19"/>
      <c r="NGO224" s="28"/>
      <c r="NGP224" s="32"/>
      <c r="NGQ224" s="20"/>
      <c r="NGR224" s="18"/>
      <c r="NGS224" s="19"/>
      <c r="NGT224" s="28"/>
      <c r="NGU224" s="32"/>
      <c r="NGV224" s="20"/>
      <c r="NGW224" s="18"/>
      <c r="NGX224" s="19"/>
      <c r="NGY224" s="28"/>
      <c r="NGZ224" s="32"/>
      <c r="NHA224" s="20"/>
      <c r="NHB224" s="18"/>
      <c r="NHC224" s="19"/>
      <c r="NHD224" s="28"/>
      <c r="NHE224" s="32"/>
      <c r="NHF224" s="20"/>
      <c r="NHG224" s="18"/>
      <c r="NHH224" s="19"/>
      <c r="NHI224" s="28"/>
      <c r="NHJ224" s="32"/>
      <c r="NHK224" s="20"/>
      <c r="NHL224" s="18"/>
      <c r="NHM224" s="19"/>
      <c r="NHN224" s="28"/>
      <c r="NHO224" s="32"/>
      <c r="NHP224" s="20"/>
      <c r="NHQ224" s="18"/>
      <c r="NHR224" s="19"/>
      <c r="NHS224" s="28"/>
      <c r="NHT224" s="32"/>
      <c r="NHU224" s="20"/>
      <c r="NHV224" s="18"/>
      <c r="NHW224" s="19"/>
      <c r="NHX224" s="28"/>
      <c r="NHY224" s="32"/>
      <c r="NHZ224" s="20"/>
      <c r="NIA224" s="18"/>
      <c r="NIB224" s="19"/>
      <c r="NIC224" s="28"/>
      <c r="NID224" s="32"/>
      <c r="NIE224" s="20"/>
      <c r="NIF224" s="18"/>
      <c r="NIG224" s="19"/>
      <c r="NIH224" s="28"/>
      <c r="NII224" s="32"/>
      <c r="NIJ224" s="20"/>
      <c r="NIK224" s="18"/>
      <c r="NIL224" s="19"/>
      <c r="NIM224" s="28"/>
      <c r="NIN224" s="32"/>
      <c r="NIO224" s="20"/>
      <c r="NIP224" s="18"/>
      <c r="NIQ224" s="19"/>
      <c r="NIR224" s="28"/>
      <c r="NIS224" s="32"/>
      <c r="NIT224" s="20"/>
      <c r="NIU224" s="18"/>
      <c r="NIV224" s="19"/>
      <c r="NIW224" s="28"/>
      <c r="NIX224" s="32"/>
      <c r="NIY224" s="20"/>
      <c r="NIZ224" s="18"/>
      <c r="NJA224" s="19"/>
      <c r="NJB224" s="28"/>
      <c r="NJC224" s="32"/>
      <c r="NJD224" s="20"/>
      <c r="NJE224" s="18"/>
      <c r="NJF224" s="19"/>
      <c r="NJG224" s="28"/>
      <c r="NJH224" s="32"/>
      <c r="NJI224" s="20"/>
      <c r="NJJ224" s="18"/>
      <c r="NJK224" s="19"/>
      <c r="NJL224" s="28"/>
      <c r="NJM224" s="32"/>
      <c r="NJN224" s="20"/>
      <c r="NJO224" s="18"/>
      <c r="NJP224" s="19"/>
      <c r="NJQ224" s="28"/>
      <c r="NJR224" s="32"/>
      <c r="NJS224" s="20"/>
      <c r="NJT224" s="18"/>
      <c r="NJU224" s="19"/>
      <c r="NJV224" s="28"/>
      <c r="NJW224" s="32"/>
      <c r="NJX224" s="20"/>
      <c r="NJY224" s="18"/>
      <c r="NJZ224" s="19"/>
      <c r="NKA224" s="28"/>
      <c r="NKB224" s="32"/>
      <c r="NKC224" s="20"/>
      <c r="NKD224" s="18"/>
      <c r="NKE224" s="19"/>
      <c r="NKF224" s="28"/>
      <c r="NKG224" s="32"/>
      <c r="NKH224" s="20"/>
      <c r="NKI224" s="18"/>
      <c r="NKJ224" s="19"/>
      <c r="NKK224" s="28"/>
      <c r="NKL224" s="32"/>
      <c r="NKM224" s="20"/>
      <c r="NKN224" s="18"/>
      <c r="NKO224" s="19"/>
      <c r="NKP224" s="28"/>
      <c r="NKQ224" s="32"/>
      <c r="NKR224" s="20"/>
      <c r="NKS224" s="18"/>
      <c r="NKT224" s="19"/>
      <c r="NKU224" s="28"/>
      <c r="NKV224" s="32"/>
      <c r="NKW224" s="20"/>
      <c r="NKX224" s="18"/>
      <c r="NKY224" s="19"/>
      <c r="NKZ224" s="28"/>
      <c r="NLA224" s="32"/>
      <c r="NLB224" s="20"/>
      <c r="NLC224" s="18"/>
      <c r="NLD224" s="19"/>
      <c r="NLE224" s="28"/>
      <c r="NLF224" s="32"/>
      <c r="NLG224" s="20"/>
      <c r="NLH224" s="18"/>
      <c r="NLI224" s="19"/>
      <c r="NLJ224" s="28"/>
      <c r="NLK224" s="32"/>
      <c r="NLL224" s="20"/>
      <c r="NLM224" s="18"/>
      <c r="NLN224" s="19"/>
      <c r="NLO224" s="28"/>
      <c r="NLP224" s="32"/>
      <c r="NLQ224" s="20"/>
      <c r="NLR224" s="18"/>
      <c r="NLS224" s="19"/>
      <c r="NLT224" s="28"/>
      <c r="NLU224" s="32"/>
      <c r="NLV224" s="20"/>
      <c r="NLW224" s="18"/>
      <c r="NLX224" s="19"/>
      <c r="NLY224" s="28"/>
      <c r="NLZ224" s="32"/>
      <c r="NMA224" s="20"/>
      <c r="NMB224" s="18"/>
      <c r="NMC224" s="19"/>
      <c r="NMD224" s="28"/>
      <c r="NME224" s="32"/>
      <c r="NMF224" s="20"/>
      <c r="NMG224" s="18"/>
      <c r="NMH224" s="19"/>
      <c r="NMI224" s="28"/>
      <c r="NMJ224" s="32"/>
      <c r="NMK224" s="20"/>
      <c r="NML224" s="18"/>
      <c r="NMM224" s="19"/>
      <c r="NMN224" s="28"/>
      <c r="NMO224" s="32"/>
      <c r="NMP224" s="20"/>
      <c r="NMQ224" s="18"/>
      <c r="NMR224" s="19"/>
      <c r="NMS224" s="28"/>
      <c r="NMT224" s="32"/>
      <c r="NMU224" s="20"/>
      <c r="NMV224" s="18"/>
      <c r="NMW224" s="19"/>
      <c r="NMX224" s="28"/>
      <c r="NMY224" s="32"/>
      <c r="NMZ224" s="20"/>
      <c r="NNA224" s="18"/>
      <c r="NNB224" s="19"/>
      <c r="NNC224" s="28"/>
      <c r="NND224" s="32"/>
      <c r="NNE224" s="20"/>
      <c r="NNF224" s="18"/>
      <c r="NNG224" s="19"/>
      <c r="NNH224" s="28"/>
      <c r="NNI224" s="32"/>
      <c r="NNJ224" s="20"/>
      <c r="NNK224" s="18"/>
      <c r="NNL224" s="19"/>
      <c r="NNM224" s="28"/>
      <c r="NNN224" s="32"/>
      <c r="NNO224" s="20"/>
      <c r="NNP224" s="18"/>
      <c r="NNQ224" s="19"/>
      <c r="NNR224" s="28"/>
      <c r="NNS224" s="32"/>
      <c r="NNT224" s="20"/>
      <c r="NNU224" s="18"/>
      <c r="NNV224" s="19"/>
      <c r="NNW224" s="28"/>
      <c r="NNX224" s="32"/>
      <c r="NNY224" s="20"/>
      <c r="NNZ224" s="18"/>
      <c r="NOA224" s="19"/>
      <c r="NOB224" s="28"/>
      <c r="NOC224" s="32"/>
      <c r="NOD224" s="20"/>
      <c r="NOE224" s="18"/>
      <c r="NOF224" s="19"/>
      <c r="NOG224" s="28"/>
      <c r="NOH224" s="32"/>
      <c r="NOI224" s="20"/>
      <c r="NOJ224" s="18"/>
      <c r="NOK224" s="19"/>
      <c r="NOL224" s="28"/>
      <c r="NOM224" s="32"/>
      <c r="NON224" s="20"/>
      <c r="NOO224" s="18"/>
      <c r="NOP224" s="19"/>
      <c r="NOQ224" s="28"/>
      <c r="NOR224" s="32"/>
      <c r="NOS224" s="20"/>
      <c r="NOT224" s="18"/>
      <c r="NOU224" s="19"/>
      <c r="NOV224" s="28"/>
      <c r="NOW224" s="32"/>
      <c r="NOX224" s="20"/>
      <c r="NOY224" s="18"/>
      <c r="NOZ224" s="19"/>
      <c r="NPA224" s="28"/>
      <c r="NPB224" s="32"/>
      <c r="NPC224" s="20"/>
      <c r="NPD224" s="18"/>
      <c r="NPE224" s="19"/>
      <c r="NPF224" s="28"/>
      <c r="NPG224" s="32"/>
      <c r="NPH224" s="20"/>
      <c r="NPI224" s="18"/>
      <c r="NPJ224" s="19"/>
      <c r="NPK224" s="28"/>
      <c r="NPL224" s="32"/>
      <c r="NPM224" s="20"/>
      <c r="NPN224" s="18"/>
      <c r="NPO224" s="19"/>
      <c r="NPP224" s="28"/>
      <c r="NPQ224" s="32"/>
      <c r="NPR224" s="20"/>
      <c r="NPS224" s="18"/>
      <c r="NPT224" s="19"/>
      <c r="NPU224" s="28"/>
      <c r="NPV224" s="32"/>
      <c r="NPW224" s="20"/>
      <c r="NPX224" s="18"/>
      <c r="NPY224" s="19"/>
      <c r="NPZ224" s="28"/>
      <c r="NQA224" s="32"/>
      <c r="NQB224" s="20"/>
      <c r="NQC224" s="18"/>
      <c r="NQD224" s="19"/>
      <c r="NQE224" s="28"/>
      <c r="NQF224" s="32"/>
      <c r="NQG224" s="20"/>
      <c r="NQH224" s="18"/>
      <c r="NQI224" s="19"/>
      <c r="NQJ224" s="28"/>
      <c r="NQK224" s="32"/>
      <c r="NQL224" s="20"/>
      <c r="NQM224" s="18"/>
      <c r="NQN224" s="19"/>
      <c r="NQO224" s="28"/>
      <c r="NQP224" s="32"/>
      <c r="NQQ224" s="20"/>
      <c r="NQR224" s="18"/>
      <c r="NQS224" s="19"/>
      <c r="NQT224" s="28"/>
      <c r="NQU224" s="32"/>
      <c r="NQV224" s="20"/>
      <c r="NQW224" s="18"/>
      <c r="NQX224" s="19"/>
      <c r="NQY224" s="28"/>
      <c r="NQZ224" s="32"/>
      <c r="NRA224" s="20"/>
      <c r="NRB224" s="18"/>
      <c r="NRC224" s="19"/>
      <c r="NRD224" s="28"/>
      <c r="NRE224" s="32"/>
      <c r="NRF224" s="20"/>
      <c r="NRG224" s="18"/>
      <c r="NRH224" s="19"/>
      <c r="NRI224" s="28"/>
      <c r="NRJ224" s="32"/>
      <c r="NRK224" s="20"/>
      <c r="NRL224" s="18"/>
      <c r="NRM224" s="19"/>
      <c r="NRN224" s="28"/>
      <c r="NRO224" s="32"/>
      <c r="NRP224" s="20"/>
      <c r="NRQ224" s="18"/>
      <c r="NRR224" s="19"/>
      <c r="NRS224" s="28"/>
      <c r="NRT224" s="32"/>
      <c r="NRU224" s="20"/>
      <c r="NRV224" s="18"/>
      <c r="NRW224" s="19"/>
      <c r="NRX224" s="28"/>
      <c r="NRY224" s="32"/>
      <c r="NRZ224" s="20"/>
      <c r="NSA224" s="18"/>
      <c r="NSB224" s="19"/>
      <c r="NSC224" s="28"/>
      <c r="NSD224" s="32"/>
      <c r="NSE224" s="20"/>
      <c r="NSF224" s="18"/>
      <c r="NSG224" s="19"/>
      <c r="NSH224" s="28"/>
      <c r="NSI224" s="32"/>
      <c r="NSJ224" s="20"/>
      <c r="NSK224" s="18"/>
      <c r="NSL224" s="19"/>
      <c r="NSM224" s="28"/>
      <c r="NSN224" s="32"/>
      <c r="NSO224" s="20"/>
      <c r="NSP224" s="18"/>
      <c r="NSQ224" s="19"/>
      <c r="NSR224" s="28"/>
      <c r="NSS224" s="32"/>
      <c r="NST224" s="20"/>
      <c r="NSU224" s="18"/>
      <c r="NSV224" s="19"/>
      <c r="NSW224" s="28"/>
      <c r="NSX224" s="32"/>
      <c r="NSY224" s="20"/>
      <c r="NSZ224" s="18"/>
      <c r="NTA224" s="19"/>
      <c r="NTB224" s="28"/>
      <c r="NTC224" s="32"/>
      <c r="NTD224" s="20"/>
      <c r="NTE224" s="18"/>
      <c r="NTF224" s="19"/>
      <c r="NTG224" s="28"/>
      <c r="NTH224" s="32"/>
      <c r="NTI224" s="20"/>
      <c r="NTJ224" s="18"/>
      <c r="NTK224" s="19"/>
      <c r="NTL224" s="28"/>
      <c r="NTM224" s="32"/>
      <c r="NTN224" s="20"/>
      <c r="NTO224" s="18"/>
      <c r="NTP224" s="19"/>
      <c r="NTQ224" s="28"/>
      <c r="NTR224" s="32"/>
      <c r="NTS224" s="20"/>
      <c r="NTT224" s="18"/>
      <c r="NTU224" s="19"/>
      <c r="NTV224" s="28"/>
      <c r="NTW224" s="32"/>
      <c r="NTX224" s="20"/>
      <c r="NTY224" s="18"/>
      <c r="NTZ224" s="19"/>
      <c r="NUA224" s="28"/>
      <c r="NUB224" s="32"/>
      <c r="NUC224" s="20"/>
      <c r="NUD224" s="18"/>
      <c r="NUE224" s="19"/>
      <c r="NUF224" s="28"/>
      <c r="NUG224" s="32"/>
      <c r="NUH224" s="20"/>
      <c r="NUI224" s="18"/>
      <c r="NUJ224" s="19"/>
      <c r="NUK224" s="28"/>
      <c r="NUL224" s="32"/>
      <c r="NUM224" s="20"/>
      <c r="NUN224" s="18"/>
      <c r="NUO224" s="19"/>
      <c r="NUP224" s="28"/>
      <c r="NUQ224" s="32"/>
      <c r="NUR224" s="20"/>
      <c r="NUS224" s="18"/>
      <c r="NUT224" s="19"/>
      <c r="NUU224" s="28"/>
      <c r="NUV224" s="32"/>
      <c r="NUW224" s="20"/>
      <c r="NUX224" s="18"/>
      <c r="NUY224" s="19"/>
      <c r="NUZ224" s="28"/>
      <c r="NVA224" s="32"/>
      <c r="NVB224" s="20"/>
      <c r="NVC224" s="18"/>
      <c r="NVD224" s="19"/>
      <c r="NVE224" s="28"/>
      <c r="NVF224" s="32"/>
      <c r="NVG224" s="20"/>
      <c r="NVH224" s="18"/>
      <c r="NVI224" s="19"/>
      <c r="NVJ224" s="28"/>
      <c r="NVK224" s="32"/>
      <c r="NVL224" s="20"/>
      <c r="NVM224" s="18"/>
      <c r="NVN224" s="19"/>
      <c r="NVO224" s="28"/>
      <c r="NVP224" s="32"/>
      <c r="NVQ224" s="20"/>
      <c r="NVR224" s="18"/>
      <c r="NVS224" s="19"/>
      <c r="NVT224" s="28"/>
      <c r="NVU224" s="32"/>
      <c r="NVV224" s="20"/>
      <c r="NVW224" s="18"/>
      <c r="NVX224" s="19"/>
      <c r="NVY224" s="28"/>
      <c r="NVZ224" s="32"/>
      <c r="NWA224" s="20"/>
      <c r="NWB224" s="18"/>
      <c r="NWC224" s="19"/>
      <c r="NWD224" s="28"/>
      <c r="NWE224" s="32"/>
      <c r="NWF224" s="20"/>
      <c r="NWG224" s="18"/>
      <c r="NWH224" s="19"/>
      <c r="NWI224" s="28"/>
      <c r="NWJ224" s="32"/>
      <c r="NWK224" s="20"/>
      <c r="NWL224" s="18"/>
      <c r="NWM224" s="19"/>
      <c r="NWN224" s="28"/>
      <c r="NWO224" s="32"/>
      <c r="NWP224" s="20"/>
      <c r="NWQ224" s="18"/>
      <c r="NWR224" s="19"/>
      <c r="NWS224" s="28"/>
      <c r="NWT224" s="32"/>
      <c r="NWU224" s="20"/>
      <c r="NWV224" s="18"/>
      <c r="NWW224" s="19"/>
      <c r="NWX224" s="28"/>
      <c r="NWY224" s="32"/>
      <c r="NWZ224" s="20"/>
      <c r="NXA224" s="18"/>
      <c r="NXB224" s="19"/>
      <c r="NXC224" s="28"/>
      <c r="NXD224" s="32"/>
      <c r="NXE224" s="20"/>
      <c r="NXF224" s="18"/>
      <c r="NXG224" s="19"/>
      <c r="NXH224" s="28"/>
      <c r="NXI224" s="32"/>
      <c r="NXJ224" s="20"/>
      <c r="NXK224" s="18"/>
      <c r="NXL224" s="19"/>
      <c r="NXM224" s="28"/>
      <c r="NXN224" s="32"/>
      <c r="NXO224" s="20"/>
      <c r="NXP224" s="18"/>
      <c r="NXQ224" s="19"/>
      <c r="NXR224" s="28"/>
      <c r="NXS224" s="32"/>
      <c r="NXT224" s="20"/>
      <c r="NXU224" s="18"/>
      <c r="NXV224" s="19"/>
      <c r="NXW224" s="28"/>
      <c r="NXX224" s="32"/>
      <c r="NXY224" s="20"/>
      <c r="NXZ224" s="18"/>
      <c r="NYA224" s="19"/>
      <c r="NYB224" s="28"/>
      <c r="NYC224" s="32"/>
      <c r="NYD224" s="20"/>
      <c r="NYE224" s="18"/>
      <c r="NYF224" s="19"/>
      <c r="NYG224" s="28"/>
      <c r="NYH224" s="32"/>
      <c r="NYI224" s="20"/>
      <c r="NYJ224" s="18"/>
      <c r="NYK224" s="19"/>
      <c r="NYL224" s="28"/>
      <c r="NYM224" s="32"/>
      <c r="NYN224" s="20"/>
      <c r="NYO224" s="18"/>
      <c r="NYP224" s="19"/>
      <c r="NYQ224" s="28"/>
      <c r="NYR224" s="32"/>
      <c r="NYS224" s="20"/>
      <c r="NYT224" s="18"/>
      <c r="NYU224" s="19"/>
      <c r="NYV224" s="28"/>
      <c r="NYW224" s="32"/>
      <c r="NYX224" s="20"/>
      <c r="NYY224" s="18"/>
      <c r="NYZ224" s="19"/>
      <c r="NZA224" s="28"/>
      <c r="NZB224" s="32"/>
      <c r="NZC224" s="20"/>
      <c r="NZD224" s="18"/>
      <c r="NZE224" s="19"/>
      <c r="NZF224" s="28"/>
      <c r="NZG224" s="32"/>
      <c r="NZH224" s="20"/>
      <c r="NZI224" s="18"/>
      <c r="NZJ224" s="19"/>
      <c r="NZK224" s="28"/>
      <c r="NZL224" s="32"/>
      <c r="NZM224" s="20"/>
      <c r="NZN224" s="18"/>
      <c r="NZO224" s="19"/>
      <c r="NZP224" s="28"/>
      <c r="NZQ224" s="32"/>
      <c r="NZR224" s="20"/>
      <c r="NZS224" s="18"/>
      <c r="NZT224" s="19"/>
      <c r="NZU224" s="28"/>
      <c r="NZV224" s="32"/>
      <c r="NZW224" s="20"/>
      <c r="NZX224" s="18"/>
      <c r="NZY224" s="19"/>
      <c r="NZZ224" s="28"/>
      <c r="OAA224" s="32"/>
      <c r="OAB224" s="20"/>
      <c r="OAC224" s="18"/>
      <c r="OAD224" s="19"/>
      <c r="OAE224" s="28"/>
      <c r="OAF224" s="32"/>
      <c r="OAG224" s="20"/>
      <c r="OAH224" s="18"/>
      <c r="OAI224" s="19"/>
      <c r="OAJ224" s="28"/>
      <c r="OAK224" s="32"/>
      <c r="OAL224" s="20"/>
      <c r="OAM224" s="18"/>
      <c r="OAN224" s="19"/>
      <c r="OAO224" s="28"/>
      <c r="OAP224" s="32"/>
      <c r="OAQ224" s="20"/>
      <c r="OAR224" s="18"/>
      <c r="OAS224" s="19"/>
      <c r="OAT224" s="28"/>
      <c r="OAU224" s="32"/>
      <c r="OAV224" s="20"/>
      <c r="OAW224" s="18"/>
      <c r="OAX224" s="19"/>
      <c r="OAY224" s="28"/>
      <c r="OAZ224" s="32"/>
      <c r="OBA224" s="20"/>
      <c r="OBB224" s="18"/>
      <c r="OBC224" s="19"/>
      <c r="OBD224" s="28"/>
      <c r="OBE224" s="32"/>
      <c r="OBF224" s="20"/>
      <c r="OBG224" s="18"/>
      <c r="OBH224" s="19"/>
      <c r="OBI224" s="28"/>
      <c r="OBJ224" s="32"/>
      <c r="OBK224" s="20"/>
      <c r="OBL224" s="18"/>
      <c r="OBM224" s="19"/>
      <c r="OBN224" s="28"/>
      <c r="OBO224" s="32"/>
      <c r="OBP224" s="20"/>
      <c r="OBQ224" s="18"/>
      <c r="OBR224" s="19"/>
      <c r="OBS224" s="28"/>
      <c r="OBT224" s="32"/>
      <c r="OBU224" s="20"/>
      <c r="OBV224" s="18"/>
      <c r="OBW224" s="19"/>
      <c r="OBX224" s="28"/>
      <c r="OBY224" s="32"/>
      <c r="OBZ224" s="20"/>
      <c r="OCA224" s="18"/>
      <c r="OCB224" s="19"/>
      <c r="OCC224" s="28"/>
      <c r="OCD224" s="32"/>
      <c r="OCE224" s="20"/>
      <c r="OCF224" s="18"/>
      <c r="OCG224" s="19"/>
      <c r="OCH224" s="28"/>
      <c r="OCI224" s="32"/>
      <c r="OCJ224" s="20"/>
      <c r="OCK224" s="18"/>
      <c r="OCL224" s="19"/>
      <c r="OCM224" s="28"/>
      <c r="OCN224" s="32"/>
      <c r="OCO224" s="20"/>
      <c r="OCP224" s="18"/>
      <c r="OCQ224" s="19"/>
      <c r="OCR224" s="28"/>
      <c r="OCS224" s="32"/>
      <c r="OCT224" s="20"/>
      <c r="OCU224" s="18"/>
      <c r="OCV224" s="19"/>
      <c r="OCW224" s="28"/>
      <c r="OCX224" s="32"/>
      <c r="OCY224" s="20"/>
      <c r="OCZ224" s="18"/>
      <c r="ODA224" s="19"/>
      <c r="ODB224" s="28"/>
      <c r="ODC224" s="32"/>
      <c r="ODD224" s="20"/>
      <c r="ODE224" s="18"/>
      <c r="ODF224" s="19"/>
      <c r="ODG224" s="28"/>
      <c r="ODH224" s="32"/>
      <c r="ODI224" s="20"/>
      <c r="ODJ224" s="18"/>
      <c r="ODK224" s="19"/>
      <c r="ODL224" s="28"/>
      <c r="ODM224" s="32"/>
      <c r="ODN224" s="20"/>
      <c r="ODO224" s="18"/>
      <c r="ODP224" s="19"/>
      <c r="ODQ224" s="28"/>
      <c r="ODR224" s="32"/>
      <c r="ODS224" s="20"/>
      <c r="ODT224" s="18"/>
      <c r="ODU224" s="19"/>
      <c r="ODV224" s="28"/>
      <c r="ODW224" s="32"/>
      <c r="ODX224" s="20"/>
      <c r="ODY224" s="18"/>
      <c r="ODZ224" s="19"/>
      <c r="OEA224" s="28"/>
      <c r="OEB224" s="32"/>
      <c r="OEC224" s="20"/>
      <c r="OED224" s="18"/>
      <c r="OEE224" s="19"/>
      <c r="OEF224" s="28"/>
      <c r="OEG224" s="32"/>
      <c r="OEH224" s="20"/>
      <c r="OEI224" s="18"/>
      <c r="OEJ224" s="19"/>
      <c r="OEK224" s="28"/>
      <c r="OEL224" s="32"/>
      <c r="OEM224" s="20"/>
      <c r="OEN224" s="18"/>
      <c r="OEO224" s="19"/>
      <c r="OEP224" s="28"/>
      <c r="OEQ224" s="32"/>
      <c r="OER224" s="20"/>
      <c r="OES224" s="18"/>
      <c r="OET224" s="19"/>
      <c r="OEU224" s="28"/>
      <c r="OEV224" s="32"/>
      <c r="OEW224" s="20"/>
      <c r="OEX224" s="18"/>
      <c r="OEY224" s="19"/>
      <c r="OEZ224" s="28"/>
      <c r="OFA224" s="32"/>
      <c r="OFB224" s="20"/>
      <c r="OFC224" s="18"/>
      <c r="OFD224" s="19"/>
      <c r="OFE224" s="28"/>
      <c r="OFF224" s="32"/>
      <c r="OFG224" s="20"/>
      <c r="OFH224" s="18"/>
      <c r="OFI224" s="19"/>
      <c r="OFJ224" s="28"/>
      <c r="OFK224" s="32"/>
      <c r="OFL224" s="20"/>
      <c r="OFM224" s="18"/>
      <c r="OFN224" s="19"/>
      <c r="OFO224" s="28"/>
      <c r="OFP224" s="32"/>
      <c r="OFQ224" s="20"/>
      <c r="OFR224" s="18"/>
      <c r="OFS224" s="19"/>
      <c r="OFT224" s="28"/>
      <c r="OFU224" s="32"/>
      <c r="OFV224" s="20"/>
      <c r="OFW224" s="18"/>
      <c r="OFX224" s="19"/>
      <c r="OFY224" s="28"/>
      <c r="OFZ224" s="32"/>
      <c r="OGA224" s="20"/>
      <c r="OGB224" s="18"/>
      <c r="OGC224" s="19"/>
      <c r="OGD224" s="28"/>
      <c r="OGE224" s="32"/>
      <c r="OGF224" s="20"/>
      <c r="OGG224" s="18"/>
      <c r="OGH224" s="19"/>
      <c r="OGI224" s="28"/>
      <c r="OGJ224" s="32"/>
      <c r="OGK224" s="20"/>
      <c r="OGL224" s="18"/>
      <c r="OGM224" s="19"/>
      <c r="OGN224" s="28"/>
      <c r="OGO224" s="32"/>
      <c r="OGP224" s="20"/>
      <c r="OGQ224" s="18"/>
      <c r="OGR224" s="19"/>
      <c r="OGS224" s="28"/>
      <c r="OGT224" s="32"/>
      <c r="OGU224" s="20"/>
      <c r="OGV224" s="18"/>
      <c r="OGW224" s="19"/>
      <c r="OGX224" s="28"/>
      <c r="OGY224" s="32"/>
      <c r="OGZ224" s="20"/>
      <c r="OHA224" s="18"/>
      <c r="OHB224" s="19"/>
      <c r="OHC224" s="28"/>
      <c r="OHD224" s="32"/>
      <c r="OHE224" s="20"/>
      <c r="OHF224" s="18"/>
      <c r="OHG224" s="19"/>
      <c r="OHH224" s="28"/>
      <c r="OHI224" s="32"/>
      <c r="OHJ224" s="20"/>
      <c r="OHK224" s="18"/>
      <c r="OHL224" s="19"/>
      <c r="OHM224" s="28"/>
      <c r="OHN224" s="32"/>
      <c r="OHO224" s="20"/>
      <c r="OHP224" s="18"/>
      <c r="OHQ224" s="19"/>
      <c r="OHR224" s="28"/>
      <c r="OHS224" s="32"/>
      <c r="OHT224" s="20"/>
      <c r="OHU224" s="18"/>
      <c r="OHV224" s="19"/>
      <c r="OHW224" s="28"/>
      <c r="OHX224" s="32"/>
      <c r="OHY224" s="20"/>
      <c r="OHZ224" s="18"/>
      <c r="OIA224" s="19"/>
      <c r="OIB224" s="28"/>
      <c r="OIC224" s="32"/>
      <c r="OID224" s="20"/>
      <c r="OIE224" s="18"/>
      <c r="OIF224" s="19"/>
      <c r="OIG224" s="28"/>
      <c r="OIH224" s="32"/>
      <c r="OII224" s="20"/>
      <c r="OIJ224" s="18"/>
      <c r="OIK224" s="19"/>
      <c r="OIL224" s="28"/>
      <c r="OIM224" s="32"/>
      <c r="OIN224" s="20"/>
      <c r="OIO224" s="18"/>
      <c r="OIP224" s="19"/>
      <c r="OIQ224" s="28"/>
      <c r="OIR224" s="32"/>
      <c r="OIS224" s="20"/>
      <c r="OIT224" s="18"/>
      <c r="OIU224" s="19"/>
      <c r="OIV224" s="28"/>
      <c r="OIW224" s="32"/>
      <c r="OIX224" s="20"/>
      <c r="OIY224" s="18"/>
      <c r="OIZ224" s="19"/>
      <c r="OJA224" s="28"/>
      <c r="OJB224" s="32"/>
      <c r="OJC224" s="20"/>
      <c r="OJD224" s="18"/>
      <c r="OJE224" s="19"/>
      <c r="OJF224" s="28"/>
      <c r="OJG224" s="32"/>
      <c r="OJH224" s="20"/>
      <c r="OJI224" s="18"/>
      <c r="OJJ224" s="19"/>
      <c r="OJK224" s="28"/>
      <c r="OJL224" s="32"/>
      <c r="OJM224" s="20"/>
      <c r="OJN224" s="18"/>
      <c r="OJO224" s="19"/>
      <c r="OJP224" s="28"/>
      <c r="OJQ224" s="32"/>
      <c r="OJR224" s="20"/>
      <c r="OJS224" s="18"/>
      <c r="OJT224" s="19"/>
      <c r="OJU224" s="28"/>
      <c r="OJV224" s="32"/>
      <c r="OJW224" s="20"/>
      <c r="OJX224" s="18"/>
      <c r="OJY224" s="19"/>
      <c r="OJZ224" s="28"/>
      <c r="OKA224" s="32"/>
      <c r="OKB224" s="20"/>
      <c r="OKC224" s="18"/>
      <c r="OKD224" s="19"/>
      <c r="OKE224" s="28"/>
      <c r="OKF224" s="32"/>
      <c r="OKG224" s="20"/>
      <c r="OKH224" s="18"/>
      <c r="OKI224" s="19"/>
      <c r="OKJ224" s="28"/>
      <c r="OKK224" s="32"/>
      <c r="OKL224" s="20"/>
      <c r="OKM224" s="18"/>
      <c r="OKN224" s="19"/>
      <c r="OKO224" s="28"/>
      <c r="OKP224" s="32"/>
      <c r="OKQ224" s="20"/>
      <c r="OKR224" s="18"/>
      <c r="OKS224" s="19"/>
      <c r="OKT224" s="28"/>
      <c r="OKU224" s="32"/>
      <c r="OKV224" s="20"/>
      <c r="OKW224" s="18"/>
      <c r="OKX224" s="19"/>
      <c r="OKY224" s="28"/>
      <c r="OKZ224" s="32"/>
      <c r="OLA224" s="20"/>
      <c r="OLB224" s="18"/>
      <c r="OLC224" s="19"/>
      <c r="OLD224" s="28"/>
      <c r="OLE224" s="32"/>
      <c r="OLF224" s="20"/>
      <c r="OLG224" s="18"/>
      <c r="OLH224" s="19"/>
      <c r="OLI224" s="28"/>
      <c r="OLJ224" s="32"/>
      <c r="OLK224" s="20"/>
      <c r="OLL224" s="18"/>
      <c r="OLM224" s="19"/>
      <c r="OLN224" s="28"/>
      <c r="OLO224" s="32"/>
      <c r="OLP224" s="20"/>
      <c r="OLQ224" s="18"/>
      <c r="OLR224" s="19"/>
      <c r="OLS224" s="28"/>
      <c r="OLT224" s="32"/>
      <c r="OLU224" s="20"/>
      <c r="OLV224" s="18"/>
      <c r="OLW224" s="19"/>
      <c r="OLX224" s="28"/>
      <c r="OLY224" s="32"/>
      <c r="OLZ224" s="20"/>
      <c r="OMA224" s="18"/>
      <c r="OMB224" s="19"/>
      <c r="OMC224" s="28"/>
      <c r="OMD224" s="32"/>
      <c r="OME224" s="20"/>
      <c r="OMF224" s="18"/>
      <c r="OMG224" s="19"/>
      <c r="OMH224" s="28"/>
      <c r="OMI224" s="32"/>
      <c r="OMJ224" s="20"/>
      <c r="OMK224" s="18"/>
      <c r="OML224" s="19"/>
      <c r="OMM224" s="28"/>
      <c r="OMN224" s="32"/>
      <c r="OMO224" s="20"/>
      <c r="OMP224" s="18"/>
      <c r="OMQ224" s="19"/>
      <c r="OMR224" s="28"/>
      <c r="OMS224" s="32"/>
      <c r="OMT224" s="20"/>
      <c r="OMU224" s="18"/>
      <c r="OMV224" s="19"/>
      <c r="OMW224" s="28"/>
      <c r="OMX224" s="32"/>
      <c r="OMY224" s="20"/>
      <c r="OMZ224" s="18"/>
      <c r="ONA224" s="19"/>
      <c r="ONB224" s="28"/>
      <c r="ONC224" s="32"/>
      <c r="OND224" s="20"/>
      <c r="ONE224" s="18"/>
      <c r="ONF224" s="19"/>
      <c r="ONG224" s="28"/>
      <c r="ONH224" s="32"/>
      <c r="ONI224" s="20"/>
      <c r="ONJ224" s="18"/>
      <c r="ONK224" s="19"/>
      <c r="ONL224" s="28"/>
      <c r="ONM224" s="32"/>
      <c r="ONN224" s="20"/>
      <c r="ONO224" s="18"/>
      <c r="ONP224" s="19"/>
      <c r="ONQ224" s="28"/>
      <c r="ONR224" s="32"/>
      <c r="ONS224" s="20"/>
      <c r="ONT224" s="18"/>
      <c r="ONU224" s="19"/>
      <c r="ONV224" s="28"/>
      <c r="ONW224" s="32"/>
      <c r="ONX224" s="20"/>
      <c r="ONY224" s="18"/>
      <c r="ONZ224" s="19"/>
      <c r="OOA224" s="28"/>
      <c r="OOB224" s="32"/>
      <c r="OOC224" s="20"/>
      <c r="OOD224" s="18"/>
      <c r="OOE224" s="19"/>
      <c r="OOF224" s="28"/>
      <c r="OOG224" s="32"/>
      <c r="OOH224" s="20"/>
      <c r="OOI224" s="18"/>
      <c r="OOJ224" s="19"/>
      <c r="OOK224" s="28"/>
      <c r="OOL224" s="32"/>
      <c r="OOM224" s="20"/>
      <c r="OON224" s="18"/>
      <c r="OOO224" s="19"/>
      <c r="OOP224" s="28"/>
      <c r="OOQ224" s="32"/>
      <c r="OOR224" s="20"/>
      <c r="OOS224" s="18"/>
      <c r="OOT224" s="19"/>
      <c r="OOU224" s="28"/>
      <c r="OOV224" s="32"/>
      <c r="OOW224" s="20"/>
      <c r="OOX224" s="18"/>
      <c r="OOY224" s="19"/>
      <c r="OOZ224" s="28"/>
      <c r="OPA224" s="32"/>
      <c r="OPB224" s="20"/>
      <c r="OPC224" s="18"/>
      <c r="OPD224" s="19"/>
      <c r="OPE224" s="28"/>
      <c r="OPF224" s="32"/>
      <c r="OPG224" s="20"/>
      <c r="OPH224" s="18"/>
      <c r="OPI224" s="19"/>
      <c r="OPJ224" s="28"/>
      <c r="OPK224" s="32"/>
      <c r="OPL224" s="20"/>
      <c r="OPM224" s="18"/>
      <c r="OPN224" s="19"/>
      <c r="OPO224" s="28"/>
      <c r="OPP224" s="32"/>
      <c r="OPQ224" s="20"/>
      <c r="OPR224" s="18"/>
      <c r="OPS224" s="19"/>
      <c r="OPT224" s="28"/>
      <c r="OPU224" s="32"/>
      <c r="OPV224" s="20"/>
      <c r="OPW224" s="18"/>
      <c r="OPX224" s="19"/>
      <c r="OPY224" s="28"/>
      <c r="OPZ224" s="32"/>
      <c r="OQA224" s="20"/>
      <c r="OQB224" s="18"/>
      <c r="OQC224" s="19"/>
      <c r="OQD224" s="28"/>
      <c r="OQE224" s="32"/>
      <c r="OQF224" s="20"/>
      <c r="OQG224" s="18"/>
      <c r="OQH224" s="19"/>
      <c r="OQI224" s="28"/>
      <c r="OQJ224" s="32"/>
      <c r="OQK224" s="20"/>
      <c r="OQL224" s="18"/>
      <c r="OQM224" s="19"/>
      <c r="OQN224" s="28"/>
      <c r="OQO224" s="32"/>
      <c r="OQP224" s="20"/>
      <c r="OQQ224" s="18"/>
      <c r="OQR224" s="19"/>
      <c r="OQS224" s="28"/>
      <c r="OQT224" s="32"/>
      <c r="OQU224" s="20"/>
      <c r="OQV224" s="18"/>
      <c r="OQW224" s="19"/>
      <c r="OQX224" s="28"/>
      <c r="OQY224" s="32"/>
      <c r="OQZ224" s="20"/>
      <c r="ORA224" s="18"/>
      <c r="ORB224" s="19"/>
      <c r="ORC224" s="28"/>
      <c r="ORD224" s="32"/>
      <c r="ORE224" s="20"/>
      <c r="ORF224" s="18"/>
      <c r="ORG224" s="19"/>
      <c r="ORH224" s="28"/>
      <c r="ORI224" s="32"/>
      <c r="ORJ224" s="20"/>
      <c r="ORK224" s="18"/>
      <c r="ORL224" s="19"/>
      <c r="ORM224" s="28"/>
      <c r="ORN224" s="32"/>
      <c r="ORO224" s="20"/>
      <c r="ORP224" s="18"/>
      <c r="ORQ224" s="19"/>
      <c r="ORR224" s="28"/>
      <c r="ORS224" s="32"/>
      <c r="ORT224" s="20"/>
      <c r="ORU224" s="18"/>
      <c r="ORV224" s="19"/>
      <c r="ORW224" s="28"/>
      <c r="ORX224" s="32"/>
      <c r="ORY224" s="20"/>
      <c r="ORZ224" s="18"/>
      <c r="OSA224" s="19"/>
      <c r="OSB224" s="28"/>
      <c r="OSC224" s="32"/>
      <c r="OSD224" s="20"/>
      <c r="OSE224" s="18"/>
      <c r="OSF224" s="19"/>
      <c r="OSG224" s="28"/>
      <c r="OSH224" s="32"/>
      <c r="OSI224" s="20"/>
      <c r="OSJ224" s="18"/>
      <c r="OSK224" s="19"/>
      <c r="OSL224" s="28"/>
      <c r="OSM224" s="32"/>
      <c r="OSN224" s="20"/>
      <c r="OSO224" s="18"/>
      <c r="OSP224" s="19"/>
      <c r="OSQ224" s="28"/>
      <c r="OSR224" s="32"/>
      <c r="OSS224" s="20"/>
      <c r="OST224" s="18"/>
      <c r="OSU224" s="19"/>
      <c r="OSV224" s="28"/>
      <c r="OSW224" s="32"/>
      <c r="OSX224" s="20"/>
      <c r="OSY224" s="18"/>
      <c r="OSZ224" s="19"/>
      <c r="OTA224" s="28"/>
      <c r="OTB224" s="32"/>
      <c r="OTC224" s="20"/>
      <c r="OTD224" s="18"/>
      <c r="OTE224" s="19"/>
      <c r="OTF224" s="28"/>
      <c r="OTG224" s="32"/>
      <c r="OTH224" s="20"/>
      <c r="OTI224" s="18"/>
      <c r="OTJ224" s="19"/>
      <c r="OTK224" s="28"/>
      <c r="OTL224" s="32"/>
      <c r="OTM224" s="20"/>
      <c r="OTN224" s="18"/>
      <c r="OTO224" s="19"/>
      <c r="OTP224" s="28"/>
      <c r="OTQ224" s="32"/>
      <c r="OTR224" s="20"/>
      <c r="OTS224" s="18"/>
      <c r="OTT224" s="19"/>
      <c r="OTU224" s="28"/>
      <c r="OTV224" s="32"/>
      <c r="OTW224" s="20"/>
      <c r="OTX224" s="18"/>
      <c r="OTY224" s="19"/>
      <c r="OTZ224" s="28"/>
      <c r="OUA224" s="32"/>
      <c r="OUB224" s="20"/>
      <c r="OUC224" s="18"/>
      <c r="OUD224" s="19"/>
      <c r="OUE224" s="28"/>
      <c r="OUF224" s="32"/>
      <c r="OUG224" s="20"/>
      <c r="OUH224" s="18"/>
      <c r="OUI224" s="19"/>
      <c r="OUJ224" s="28"/>
      <c r="OUK224" s="32"/>
      <c r="OUL224" s="20"/>
      <c r="OUM224" s="18"/>
      <c r="OUN224" s="19"/>
      <c r="OUO224" s="28"/>
      <c r="OUP224" s="32"/>
      <c r="OUQ224" s="20"/>
      <c r="OUR224" s="18"/>
      <c r="OUS224" s="19"/>
      <c r="OUT224" s="28"/>
      <c r="OUU224" s="32"/>
      <c r="OUV224" s="20"/>
      <c r="OUW224" s="18"/>
      <c r="OUX224" s="19"/>
      <c r="OUY224" s="28"/>
      <c r="OUZ224" s="32"/>
      <c r="OVA224" s="20"/>
      <c r="OVB224" s="18"/>
      <c r="OVC224" s="19"/>
      <c r="OVD224" s="28"/>
      <c r="OVE224" s="32"/>
      <c r="OVF224" s="20"/>
      <c r="OVG224" s="18"/>
      <c r="OVH224" s="19"/>
      <c r="OVI224" s="28"/>
      <c r="OVJ224" s="32"/>
      <c r="OVK224" s="20"/>
      <c r="OVL224" s="18"/>
      <c r="OVM224" s="19"/>
      <c r="OVN224" s="28"/>
      <c r="OVO224" s="32"/>
      <c r="OVP224" s="20"/>
      <c r="OVQ224" s="18"/>
      <c r="OVR224" s="19"/>
      <c r="OVS224" s="28"/>
      <c r="OVT224" s="32"/>
      <c r="OVU224" s="20"/>
      <c r="OVV224" s="18"/>
      <c r="OVW224" s="19"/>
      <c r="OVX224" s="28"/>
      <c r="OVY224" s="32"/>
      <c r="OVZ224" s="20"/>
      <c r="OWA224" s="18"/>
      <c r="OWB224" s="19"/>
      <c r="OWC224" s="28"/>
      <c r="OWD224" s="32"/>
      <c r="OWE224" s="20"/>
      <c r="OWF224" s="18"/>
      <c r="OWG224" s="19"/>
      <c r="OWH224" s="28"/>
      <c r="OWI224" s="32"/>
      <c r="OWJ224" s="20"/>
      <c r="OWK224" s="18"/>
      <c r="OWL224" s="19"/>
      <c r="OWM224" s="28"/>
      <c r="OWN224" s="32"/>
      <c r="OWO224" s="20"/>
      <c r="OWP224" s="18"/>
      <c r="OWQ224" s="19"/>
      <c r="OWR224" s="28"/>
      <c r="OWS224" s="32"/>
      <c r="OWT224" s="20"/>
      <c r="OWU224" s="18"/>
      <c r="OWV224" s="19"/>
      <c r="OWW224" s="28"/>
      <c r="OWX224" s="32"/>
      <c r="OWY224" s="20"/>
      <c r="OWZ224" s="18"/>
      <c r="OXA224" s="19"/>
      <c r="OXB224" s="28"/>
      <c r="OXC224" s="32"/>
      <c r="OXD224" s="20"/>
      <c r="OXE224" s="18"/>
      <c r="OXF224" s="19"/>
      <c r="OXG224" s="28"/>
      <c r="OXH224" s="32"/>
      <c r="OXI224" s="20"/>
      <c r="OXJ224" s="18"/>
      <c r="OXK224" s="19"/>
      <c r="OXL224" s="28"/>
      <c r="OXM224" s="32"/>
      <c r="OXN224" s="20"/>
      <c r="OXO224" s="18"/>
      <c r="OXP224" s="19"/>
      <c r="OXQ224" s="28"/>
      <c r="OXR224" s="32"/>
      <c r="OXS224" s="20"/>
      <c r="OXT224" s="18"/>
      <c r="OXU224" s="19"/>
      <c r="OXV224" s="28"/>
      <c r="OXW224" s="32"/>
      <c r="OXX224" s="20"/>
      <c r="OXY224" s="18"/>
      <c r="OXZ224" s="19"/>
      <c r="OYA224" s="28"/>
      <c r="OYB224" s="32"/>
      <c r="OYC224" s="20"/>
      <c r="OYD224" s="18"/>
      <c r="OYE224" s="19"/>
      <c r="OYF224" s="28"/>
      <c r="OYG224" s="32"/>
      <c r="OYH224" s="20"/>
      <c r="OYI224" s="18"/>
      <c r="OYJ224" s="19"/>
      <c r="OYK224" s="28"/>
      <c r="OYL224" s="32"/>
      <c r="OYM224" s="20"/>
      <c r="OYN224" s="18"/>
      <c r="OYO224" s="19"/>
      <c r="OYP224" s="28"/>
      <c r="OYQ224" s="32"/>
      <c r="OYR224" s="20"/>
      <c r="OYS224" s="18"/>
      <c r="OYT224" s="19"/>
      <c r="OYU224" s="28"/>
      <c r="OYV224" s="32"/>
      <c r="OYW224" s="20"/>
      <c r="OYX224" s="18"/>
      <c r="OYY224" s="19"/>
      <c r="OYZ224" s="28"/>
      <c r="OZA224" s="32"/>
      <c r="OZB224" s="20"/>
      <c r="OZC224" s="18"/>
      <c r="OZD224" s="19"/>
      <c r="OZE224" s="28"/>
      <c r="OZF224" s="32"/>
      <c r="OZG224" s="20"/>
      <c r="OZH224" s="18"/>
      <c r="OZI224" s="19"/>
      <c r="OZJ224" s="28"/>
      <c r="OZK224" s="32"/>
      <c r="OZL224" s="20"/>
      <c r="OZM224" s="18"/>
      <c r="OZN224" s="19"/>
      <c r="OZO224" s="28"/>
      <c r="OZP224" s="32"/>
      <c r="OZQ224" s="20"/>
      <c r="OZR224" s="18"/>
      <c r="OZS224" s="19"/>
      <c r="OZT224" s="28"/>
      <c r="OZU224" s="32"/>
      <c r="OZV224" s="20"/>
      <c r="OZW224" s="18"/>
      <c r="OZX224" s="19"/>
      <c r="OZY224" s="28"/>
      <c r="OZZ224" s="32"/>
      <c r="PAA224" s="20"/>
      <c r="PAB224" s="18"/>
      <c r="PAC224" s="19"/>
      <c r="PAD224" s="28"/>
      <c r="PAE224" s="32"/>
      <c r="PAF224" s="20"/>
      <c r="PAG224" s="18"/>
      <c r="PAH224" s="19"/>
      <c r="PAI224" s="28"/>
      <c r="PAJ224" s="32"/>
      <c r="PAK224" s="20"/>
      <c r="PAL224" s="18"/>
      <c r="PAM224" s="19"/>
      <c r="PAN224" s="28"/>
      <c r="PAO224" s="32"/>
      <c r="PAP224" s="20"/>
      <c r="PAQ224" s="18"/>
      <c r="PAR224" s="19"/>
      <c r="PAS224" s="28"/>
      <c r="PAT224" s="32"/>
      <c r="PAU224" s="20"/>
      <c r="PAV224" s="18"/>
      <c r="PAW224" s="19"/>
      <c r="PAX224" s="28"/>
      <c r="PAY224" s="32"/>
      <c r="PAZ224" s="20"/>
      <c r="PBA224" s="18"/>
      <c r="PBB224" s="19"/>
      <c r="PBC224" s="28"/>
      <c r="PBD224" s="32"/>
      <c r="PBE224" s="20"/>
      <c r="PBF224" s="18"/>
      <c r="PBG224" s="19"/>
      <c r="PBH224" s="28"/>
      <c r="PBI224" s="32"/>
      <c r="PBJ224" s="20"/>
      <c r="PBK224" s="18"/>
      <c r="PBL224" s="19"/>
      <c r="PBM224" s="28"/>
      <c r="PBN224" s="32"/>
      <c r="PBO224" s="20"/>
      <c r="PBP224" s="18"/>
      <c r="PBQ224" s="19"/>
      <c r="PBR224" s="28"/>
      <c r="PBS224" s="32"/>
      <c r="PBT224" s="20"/>
      <c r="PBU224" s="18"/>
      <c r="PBV224" s="19"/>
      <c r="PBW224" s="28"/>
      <c r="PBX224" s="32"/>
      <c r="PBY224" s="20"/>
      <c r="PBZ224" s="18"/>
      <c r="PCA224" s="19"/>
      <c r="PCB224" s="28"/>
      <c r="PCC224" s="32"/>
      <c r="PCD224" s="20"/>
      <c r="PCE224" s="18"/>
      <c r="PCF224" s="19"/>
      <c r="PCG224" s="28"/>
      <c r="PCH224" s="32"/>
      <c r="PCI224" s="20"/>
      <c r="PCJ224" s="18"/>
      <c r="PCK224" s="19"/>
      <c r="PCL224" s="28"/>
      <c r="PCM224" s="32"/>
      <c r="PCN224" s="20"/>
      <c r="PCO224" s="18"/>
      <c r="PCP224" s="19"/>
      <c r="PCQ224" s="28"/>
      <c r="PCR224" s="32"/>
      <c r="PCS224" s="20"/>
      <c r="PCT224" s="18"/>
      <c r="PCU224" s="19"/>
      <c r="PCV224" s="28"/>
      <c r="PCW224" s="32"/>
      <c r="PCX224" s="20"/>
      <c r="PCY224" s="18"/>
      <c r="PCZ224" s="19"/>
      <c r="PDA224" s="28"/>
      <c r="PDB224" s="32"/>
      <c r="PDC224" s="20"/>
      <c r="PDD224" s="18"/>
      <c r="PDE224" s="19"/>
      <c r="PDF224" s="28"/>
      <c r="PDG224" s="32"/>
      <c r="PDH224" s="20"/>
      <c r="PDI224" s="18"/>
      <c r="PDJ224" s="19"/>
      <c r="PDK224" s="28"/>
      <c r="PDL224" s="32"/>
      <c r="PDM224" s="20"/>
      <c r="PDN224" s="18"/>
      <c r="PDO224" s="19"/>
      <c r="PDP224" s="28"/>
      <c r="PDQ224" s="32"/>
      <c r="PDR224" s="20"/>
      <c r="PDS224" s="18"/>
      <c r="PDT224" s="19"/>
      <c r="PDU224" s="28"/>
      <c r="PDV224" s="32"/>
      <c r="PDW224" s="20"/>
      <c r="PDX224" s="18"/>
      <c r="PDY224" s="19"/>
      <c r="PDZ224" s="28"/>
      <c r="PEA224" s="32"/>
      <c r="PEB224" s="20"/>
      <c r="PEC224" s="18"/>
      <c r="PED224" s="19"/>
      <c r="PEE224" s="28"/>
      <c r="PEF224" s="32"/>
      <c r="PEG224" s="20"/>
      <c r="PEH224" s="18"/>
      <c r="PEI224" s="19"/>
      <c r="PEJ224" s="28"/>
      <c r="PEK224" s="32"/>
      <c r="PEL224" s="20"/>
      <c r="PEM224" s="18"/>
      <c r="PEN224" s="19"/>
      <c r="PEO224" s="28"/>
      <c r="PEP224" s="32"/>
      <c r="PEQ224" s="20"/>
      <c r="PER224" s="18"/>
      <c r="PES224" s="19"/>
      <c r="PET224" s="28"/>
      <c r="PEU224" s="32"/>
      <c r="PEV224" s="20"/>
      <c r="PEW224" s="18"/>
      <c r="PEX224" s="19"/>
      <c r="PEY224" s="28"/>
      <c r="PEZ224" s="32"/>
      <c r="PFA224" s="20"/>
      <c r="PFB224" s="18"/>
      <c r="PFC224" s="19"/>
      <c r="PFD224" s="28"/>
      <c r="PFE224" s="32"/>
      <c r="PFF224" s="20"/>
      <c r="PFG224" s="18"/>
      <c r="PFH224" s="19"/>
      <c r="PFI224" s="28"/>
      <c r="PFJ224" s="32"/>
      <c r="PFK224" s="20"/>
      <c r="PFL224" s="18"/>
      <c r="PFM224" s="19"/>
      <c r="PFN224" s="28"/>
      <c r="PFO224" s="32"/>
      <c r="PFP224" s="20"/>
      <c r="PFQ224" s="18"/>
      <c r="PFR224" s="19"/>
      <c r="PFS224" s="28"/>
      <c r="PFT224" s="32"/>
      <c r="PFU224" s="20"/>
      <c r="PFV224" s="18"/>
      <c r="PFW224" s="19"/>
      <c r="PFX224" s="28"/>
      <c r="PFY224" s="32"/>
      <c r="PFZ224" s="20"/>
      <c r="PGA224" s="18"/>
      <c r="PGB224" s="19"/>
      <c r="PGC224" s="28"/>
      <c r="PGD224" s="32"/>
      <c r="PGE224" s="20"/>
      <c r="PGF224" s="18"/>
      <c r="PGG224" s="19"/>
      <c r="PGH224" s="28"/>
      <c r="PGI224" s="32"/>
      <c r="PGJ224" s="20"/>
      <c r="PGK224" s="18"/>
      <c r="PGL224" s="19"/>
      <c r="PGM224" s="28"/>
      <c r="PGN224" s="32"/>
      <c r="PGO224" s="20"/>
      <c r="PGP224" s="18"/>
      <c r="PGQ224" s="19"/>
      <c r="PGR224" s="28"/>
      <c r="PGS224" s="32"/>
      <c r="PGT224" s="20"/>
      <c r="PGU224" s="18"/>
      <c r="PGV224" s="19"/>
      <c r="PGW224" s="28"/>
      <c r="PGX224" s="32"/>
      <c r="PGY224" s="20"/>
      <c r="PGZ224" s="18"/>
      <c r="PHA224" s="19"/>
      <c r="PHB224" s="28"/>
      <c r="PHC224" s="32"/>
      <c r="PHD224" s="20"/>
      <c r="PHE224" s="18"/>
      <c r="PHF224" s="19"/>
      <c r="PHG224" s="28"/>
      <c r="PHH224" s="32"/>
      <c r="PHI224" s="20"/>
      <c r="PHJ224" s="18"/>
      <c r="PHK224" s="19"/>
      <c r="PHL224" s="28"/>
      <c r="PHM224" s="32"/>
      <c r="PHN224" s="20"/>
      <c r="PHO224" s="18"/>
      <c r="PHP224" s="19"/>
      <c r="PHQ224" s="28"/>
      <c r="PHR224" s="32"/>
      <c r="PHS224" s="20"/>
      <c r="PHT224" s="18"/>
      <c r="PHU224" s="19"/>
      <c r="PHV224" s="28"/>
      <c r="PHW224" s="32"/>
      <c r="PHX224" s="20"/>
      <c r="PHY224" s="18"/>
      <c r="PHZ224" s="19"/>
      <c r="PIA224" s="28"/>
      <c r="PIB224" s="32"/>
      <c r="PIC224" s="20"/>
      <c r="PID224" s="18"/>
      <c r="PIE224" s="19"/>
      <c r="PIF224" s="28"/>
      <c r="PIG224" s="32"/>
      <c r="PIH224" s="20"/>
      <c r="PII224" s="18"/>
      <c r="PIJ224" s="19"/>
      <c r="PIK224" s="28"/>
      <c r="PIL224" s="32"/>
      <c r="PIM224" s="20"/>
      <c r="PIN224" s="18"/>
      <c r="PIO224" s="19"/>
      <c r="PIP224" s="28"/>
      <c r="PIQ224" s="32"/>
      <c r="PIR224" s="20"/>
      <c r="PIS224" s="18"/>
      <c r="PIT224" s="19"/>
      <c r="PIU224" s="28"/>
      <c r="PIV224" s="32"/>
      <c r="PIW224" s="20"/>
      <c r="PIX224" s="18"/>
      <c r="PIY224" s="19"/>
      <c r="PIZ224" s="28"/>
      <c r="PJA224" s="32"/>
      <c r="PJB224" s="20"/>
      <c r="PJC224" s="18"/>
      <c r="PJD224" s="19"/>
      <c r="PJE224" s="28"/>
      <c r="PJF224" s="32"/>
      <c r="PJG224" s="20"/>
      <c r="PJH224" s="18"/>
      <c r="PJI224" s="19"/>
      <c r="PJJ224" s="28"/>
      <c r="PJK224" s="32"/>
      <c r="PJL224" s="20"/>
      <c r="PJM224" s="18"/>
      <c r="PJN224" s="19"/>
      <c r="PJO224" s="28"/>
      <c r="PJP224" s="32"/>
      <c r="PJQ224" s="20"/>
      <c r="PJR224" s="18"/>
      <c r="PJS224" s="19"/>
      <c r="PJT224" s="28"/>
      <c r="PJU224" s="32"/>
      <c r="PJV224" s="20"/>
      <c r="PJW224" s="18"/>
      <c r="PJX224" s="19"/>
      <c r="PJY224" s="28"/>
      <c r="PJZ224" s="32"/>
      <c r="PKA224" s="20"/>
      <c r="PKB224" s="18"/>
      <c r="PKC224" s="19"/>
      <c r="PKD224" s="28"/>
      <c r="PKE224" s="32"/>
      <c r="PKF224" s="20"/>
      <c r="PKG224" s="18"/>
      <c r="PKH224" s="19"/>
      <c r="PKI224" s="28"/>
      <c r="PKJ224" s="32"/>
      <c r="PKK224" s="20"/>
      <c r="PKL224" s="18"/>
      <c r="PKM224" s="19"/>
      <c r="PKN224" s="28"/>
      <c r="PKO224" s="32"/>
      <c r="PKP224" s="20"/>
      <c r="PKQ224" s="18"/>
      <c r="PKR224" s="19"/>
      <c r="PKS224" s="28"/>
      <c r="PKT224" s="32"/>
      <c r="PKU224" s="20"/>
      <c r="PKV224" s="18"/>
      <c r="PKW224" s="19"/>
      <c r="PKX224" s="28"/>
      <c r="PKY224" s="32"/>
      <c r="PKZ224" s="20"/>
      <c r="PLA224" s="18"/>
      <c r="PLB224" s="19"/>
      <c r="PLC224" s="28"/>
      <c r="PLD224" s="32"/>
      <c r="PLE224" s="20"/>
      <c r="PLF224" s="18"/>
      <c r="PLG224" s="19"/>
      <c r="PLH224" s="28"/>
      <c r="PLI224" s="32"/>
      <c r="PLJ224" s="20"/>
      <c r="PLK224" s="18"/>
      <c r="PLL224" s="19"/>
      <c r="PLM224" s="28"/>
      <c r="PLN224" s="32"/>
      <c r="PLO224" s="20"/>
      <c r="PLP224" s="18"/>
      <c r="PLQ224" s="19"/>
      <c r="PLR224" s="28"/>
      <c r="PLS224" s="32"/>
      <c r="PLT224" s="20"/>
      <c r="PLU224" s="18"/>
      <c r="PLV224" s="19"/>
      <c r="PLW224" s="28"/>
      <c r="PLX224" s="32"/>
      <c r="PLY224" s="20"/>
      <c r="PLZ224" s="18"/>
      <c r="PMA224" s="19"/>
      <c r="PMB224" s="28"/>
      <c r="PMC224" s="32"/>
      <c r="PMD224" s="20"/>
      <c r="PME224" s="18"/>
      <c r="PMF224" s="19"/>
      <c r="PMG224" s="28"/>
      <c r="PMH224" s="32"/>
      <c r="PMI224" s="20"/>
      <c r="PMJ224" s="18"/>
      <c r="PMK224" s="19"/>
      <c r="PML224" s="28"/>
      <c r="PMM224" s="32"/>
      <c r="PMN224" s="20"/>
      <c r="PMO224" s="18"/>
      <c r="PMP224" s="19"/>
      <c r="PMQ224" s="28"/>
      <c r="PMR224" s="32"/>
      <c r="PMS224" s="20"/>
      <c r="PMT224" s="18"/>
      <c r="PMU224" s="19"/>
      <c r="PMV224" s="28"/>
      <c r="PMW224" s="32"/>
      <c r="PMX224" s="20"/>
      <c r="PMY224" s="18"/>
      <c r="PMZ224" s="19"/>
      <c r="PNA224" s="28"/>
      <c r="PNB224" s="32"/>
      <c r="PNC224" s="20"/>
      <c r="PND224" s="18"/>
      <c r="PNE224" s="19"/>
      <c r="PNF224" s="28"/>
      <c r="PNG224" s="32"/>
      <c r="PNH224" s="20"/>
      <c r="PNI224" s="18"/>
      <c r="PNJ224" s="19"/>
      <c r="PNK224" s="28"/>
      <c r="PNL224" s="32"/>
      <c r="PNM224" s="20"/>
      <c r="PNN224" s="18"/>
      <c r="PNO224" s="19"/>
      <c r="PNP224" s="28"/>
      <c r="PNQ224" s="32"/>
      <c r="PNR224" s="20"/>
      <c r="PNS224" s="18"/>
      <c r="PNT224" s="19"/>
      <c r="PNU224" s="28"/>
      <c r="PNV224" s="32"/>
      <c r="PNW224" s="20"/>
      <c r="PNX224" s="18"/>
      <c r="PNY224" s="19"/>
      <c r="PNZ224" s="28"/>
      <c r="POA224" s="32"/>
      <c r="POB224" s="20"/>
      <c r="POC224" s="18"/>
      <c r="POD224" s="19"/>
      <c r="POE224" s="28"/>
      <c r="POF224" s="32"/>
      <c r="POG224" s="20"/>
      <c r="POH224" s="18"/>
      <c r="POI224" s="19"/>
      <c r="POJ224" s="28"/>
      <c r="POK224" s="32"/>
      <c r="POL224" s="20"/>
      <c r="POM224" s="18"/>
      <c r="PON224" s="19"/>
      <c r="POO224" s="28"/>
      <c r="POP224" s="32"/>
      <c r="POQ224" s="20"/>
      <c r="POR224" s="18"/>
      <c r="POS224" s="19"/>
      <c r="POT224" s="28"/>
      <c r="POU224" s="32"/>
      <c r="POV224" s="20"/>
      <c r="POW224" s="18"/>
      <c r="POX224" s="19"/>
      <c r="POY224" s="28"/>
      <c r="POZ224" s="32"/>
      <c r="PPA224" s="20"/>
      <c r="PPB224" s="18"/>
      <c r="PPC224" s="19"/>
      <c r="PPD224" s="28"/>
      <c r="PPE224" s="32"/>
      <c r="PPF224" s="20"/>
      <c r="PPG224" s="18"/>
      <c r="PPH224" s="19"/>
      <c r="PPI224" s="28"/>
      <c r="PPJ224" s="32"/>
      <c r="PPK224" s="20"/>
      <c r="PPL224" s="18"/>
      <c r="PPM224" s="19"/>
      <c r="PPN224" s="28"/>
      <c r="PPO224" s="32"/>
      <c r="PPP224" s="20"/>
      <c r="PPQ224" s="18"/>
      <c r="PPR224" s="19"/>
      <c r="PPS224" s="28"/>
      <c r="PPT224" s="32"/>
      <c r="PPU224" s="20"/>
      <c r="PPV224" s="18"/>
      <c r="PPW224" s="19"/>
      <c r="PPX224" s="28"/>
      <c r="PPY224" s="32"/>
      <c r="PPZ224" s="20"/>
      <c r="PQA224" s="18"/>
      <c r="PQB224" s="19"/>
      <c r="PQC224" s="28"/>
      <c r="PQD224" s="32"/>
      <c r="PQE224" s="20"/>
      <c r="PQF224" s="18"/>
      <c r="PQG224" s="19"/>
      <c r="PQH224" s="28"/>
      <c r="PQI224" s="32"/>
      <c r="PQJ224" s="20"/>
      <c r="PQK224" s="18"/>
      <c r="PQL224" s="19"/>
      <c r="PQM224" s="28"/>
      <c r="PQN224" s="32"/>
      <c r="PQO224" s="20"/>
      <c r="PQP224" s="18"/>
      <c r="PQQ224" s="19"/>
      <c r="PQR224" s="28"/>
      <c r="PQS224" s="32"/>
      <c r="PQT224" s="20"/>
      <c r="PQU224" s="18"/>
      <c r="PQV224" s="19"/>
      <c r="PQW224" s="28"/>
      <c r="PQX224" s="32"/>
      <c r="PQY224" s="20"/>
      <c r="PQZ224" s="18"/>
      <c r="PRA224" s="19"/>
      <c r="PRB224" s="28"/>
      <c r="PRC224" s="32"/>
      <c r="PRD224" s="20"/>
      <c r="PRE224" s="18"/>
      <c r="PRF224" s="19"/>
      <c r="PRG224" s="28"/>
      <c r="PRH224" s="32"/>
      <c r="PRI224" s="20"/>
      <c r="PRJ224" s="18"/>
      <c r="PRK224" s="19"/>
      <c r="PRL224" s="28"/>
      <c r="PRM224" s="32"/>
      <c r="PRN224" s="20"/>
      <c r="PRO224" s="18"/>
      <c r="PRP224" s="19"/>
      <c r="PRQ224" s="28"/>
      <c r="PRR224" s="32"/>
      <c r="PRS224" s="20"/>
      <c r="PRT224" s="18"/>
      <c r="PRU224" s="19"/>
      <c r="PRV224" s="28"/>
      <c r="PRW224" s="32"/>
      <c r="PRX224" s="20"/>
      <c r="PRY224" s="18"/>
      <c r="PRZ224" s="19"/>
      <c r="PSA224" s="28"/>
      <c r="PSB224" s="32"/>
      <c r="PSC224" s="20"/>
      <c r="PSD224" s="18"/>
      <c r="PSE224" s="19"/>
      <c r="PSF224" s="28"/>
      <c r="PSG224" s="32"/>
      <c r="PSH224" s="20"/>
      <c r="PSI224" s="18"/>
      <c r="PSJ224" s="19"/>
      <c r="PSK224" s="28"/>
      <c r="PSL224" s="32"/>
      <c r="PSM224" s="20"/>
      <c r="PSN224" s="18"/>
      <c r="PSO224" s="19"/>
      <c r="PSP224" s="28"/>
      <c r="PSQ224" s="32"/>
      <c r="PSR224" s="20"/>
      <c r="PSS224" s="18"/>
      <c r="PST224" s="19"/>
      <c r="PSU224" s="28"/>
      <c r="PSV224" s="32"/>
      <c r="PSW224" s="20"/>
      <c r="PSX224" s="18"/>
      <c r="PSY224" s="19"/>
      <c r="PSZ224" s="28"/>
      <c r="PTA224" s="32"/>
      <c r="PTB224" s="20"/>
      <c r="PTC224" s="18"/>
      <c r="PTD224" s="19"/>
      <c r="PTE224" s="28"/>
      <c r="PTF224" s="32"/>
      <c r="PTG224" s="20"/>
      <c r="PTH224" s="18"/>
      <c r="PTI224" s="19"/>
      <c r="PTJ224" s="28"/>
      <c r="PTK224" s="32"/>
      <c r="PTL224" s="20"/>
      <c r="PTM224" s="18"/>
      <c r="PTN224" s="19"/>
      <c r="PTO224" s="28"/>
      <c r="PTP224" s="32"/>
      <c r="PTQ224" s="20"/>
      <c r="PTR224" s="18"/>
      <c r="PTS224" s="19"/>
      <c r="PTT224" s="28"/>
      <c r="PTU224" s="32"/>
      <c r="PTV224" s="20"/>
      <c r="PTW224" s="18"/>
      <c r="PTX224" s="19"/>
      <c r="PTY224" s="28"/>
      <c r="PTZ224" s="32"/>
      <c r="PUA224" s="20"/>
      <c r="PUB224" s="18"/>
      <c r="PUC224" s="19"/>
      <c r="PUD224" s="28"/>
      <c r="PUE224" s="32"/>
      <c r="PUF224" s="20"/>
      <c r="PUG224" s="18"/>
      <c r="PUH224" s="19"/>
      <c r="PUI224" s="28"/>
      <c r="PUJ224" s="32"/>
      <c r="PUK224" s="20"/>
      <c r="PUL224" s="18"/>
      <c r="PUM224" s="19"/>
      <c r="PUN224" s="28"/>
      <c r="PUO224" s="32"/>
      <c r="PUP224" s="20"/>
      <c r="PUQ224" s="18"/>
      <c r="PUR224" s="19"/>
      <c r="PUS224" s="28"/>
      <c r="PUT224" s="32"/>
      <c r="PUU224" s="20"/>
      <c r="PUV224" s="18"/>
      <c r="PUW224" s="19"/>
      <c r="PUX224" s="28"/>
      <c r="PUY224" s="32"/>
      <c r="PUZ224" s="20"/>
      <c r="PVA224" s="18"/>
      <c r="PVB224" s="19"/>
      <c r="PVC224" s="28"/>
      <c r="PVD224" s="32"/>
      <c r="PVE224" s="20"/>
      <c r="PVF224" s="18"/>
      <c r="PVG224" s="19"/>
      <c r="PVH224" s="28"/>
      <c r="PVI224" s="32"/>
      <c r="PVJ224" s="20"/>
      <c r="PVK224" s="18"/>
      <c r="PVL224" s="19"/>
      <c r="PVM224" s="28"/>
      <c r="PVN224" s="32"/>
      <c r="PVO224" s="20"/>
      <c r="PVP224" s="18"/>
      <c r="PVQ224" s="19"/>
      <c r="PVR224" s="28"/>
      <c r="PVS224" s="32"/>
      <c r="PVT224" s="20"/>
      <c r="PVU224" s="18"/>
      <c r="PVV224" s="19"/>
      <c r="PVW224" s="28"/>
      <c r="PVX224" s="32"/>
      <c r="PVY224" s="20"/>
      <c r="PVZ224" s="18"/>
      <c r="PWA224" s="19"/>
      <c r="PWB224" s="28"/>
      <c r="PWC224" s="32"/>
      <c r="PWD224" s="20"/>
      <c r="PWE224" s="18"/>
      <c r="PWF224" s="19"/>
      <c r="PWG224" s="28"/>
      <c r="PWH224" s="32"/>
      <c r="PWI224" s="20"/>
      <c r="PWJ224" s="18"/>
      <c r="PWK224" s="19"/>
      <c r="PWL224" s="28"/>
      <c r="PWM224" s="32"/>
      <c r="PWN224" s="20"/>
      <c r="PWO224" s="18"/>
      <c r="PWP224" s="19"/>
      <c r="PWQ224" s="28"/>
      <c r="PWR224" s="32"/>
      <c r="PWS224" s="20"/>
      <c r="PWT224" s="18"/>
      <c r="PWU224" s="19"/>
      <c r="PWV224" s="28"/>
      <c r="PWW224" s="32"/>
      <c r="PWX224" s="20"/>
      <c r="PWY224" s="18"/>
      <c r="PWZ224" s="19"/>
      <c r="PXA224" s="28"/>
      <c r="PXB224" s="32"/>
      <c r="PXC224" s="20"/>
      <c r="PXD224" s="18"/>
      <c r="PXE224" s="19"/>
      <c r="PXF224" s="28"/>
      <c r="PXG224" s="32"/>
      <c r="PXH224" s="20"/>
      <c r="PXI224" s="18"/>
      <c r="PXJ224" s="19"/>
      <c r="PXK224" s="28"/>
      <c r="PXL224" s="32"/>
      <c r="PXM224" s="20"/>
      <c r="PXN224" s="18"/>
      <c r="PXO224" s="19"/>
      <c r="PXP224" s="28"/>
      <c r="PXQ224" s="32"/>
      <c r="PXR224" s="20"/>
      <c r="PXS224" s="18"/>
      <c r="PXT224" s="19"/>
      <c r="PXU224" s="28"/>
      <c r="PXV224" s="32"/>
      <c r="PXW224" s="20"/>
      <c r="PXX224" s="18"/>
      <c r="PXY224" s="19"/>
      <c r="PXZ224" s="28"/>
      <c r="PYA224" s="32"/>
      <c r="PYB224" s="20"/>
      <c r="PYC224" s="18"/>
      <c r="PYD224" s="19"/>
      <c r="PYE224" s="28"/>
      <c r="PYF224" s="32"/>
      <c r="PYG224" s="20"/>
      <c r="PYH224" s="18"/>
      <c r="PYI224" s="19"/>
      <c r="PYJ224" s="28"/>
      <c r="PYK224" s="32"/>
      <c r="PYL224" s="20"/>
      <c r="PYM224" s="18"/>
      <c r="PYN224" s="19"/>
      <c r="PYO224" s="28"/>
      <c r="PYP224" s="32"/>
      <c r="PYQ224" s="20"/>
      <c r="PYR224" s="18"/>
      <c r="PYS224" s="19"/>
      <c r="PYT224" s="28"/>
      <c r="PYU224" s="32"/>
      <c r="PYV224" s="20"/>
      <c r="PYW224" s="18"/>
      <c r="PYX224" s="19"/>
      <c r="PYY224" s="28"/>
      <c r="PYZ224" s="32"/>
      <c r="PZA224" s="20"/>
      <c r="PZB224" s="18"/>
      <c r="PZC224" s="19"/>
      <c r="PZD224" s="28"/>
      <c r="PZE224" s="32"/>
      <c r="PZF224" s="20"/>
      <c r="PZG224" s="18"/>
      <c r="PZH224" s="19"/>
      <c r="PZI224" s="28"/>
      <c r="PZJ224" s="32"/>
      <c r="PZK224" s="20"/>
      <c r="PZL224" s="18"/>
      <c r="PZM224" s="19"/>
      <c r="PZN224" s="28"/>
      <c r="PZO224" s="32"/>
      <c r="PZP224" s="20"/>
      <c r="PZQ224" s="18"/>
      <c r="PZR224" s="19"/>
      <c r="PZS224" s="28"/>
      <c r="PZT224" s="32"/>
      <c r="PZU224" s="20"/>
      <c r="PZV224" s="18"/>
      <c r="PZW224" s="19"/>
      <c r="PZX224" s="28"/>
      <c r="PZY224" s="32"/>
      <c r="PZZ224" s="20"/>
      <c r="QAA224" s="18"/>
      <c r="QAB224" s="19"/>
      <c r="QAC224" s="28"/>
      <c r="QAD224" s="32"/>
      <c r="QAE224" s="20"/>
      <c r="QAF224" s="18"/>
      <c r="QAG224" s="19"/>
      <c r="QAH224" s="28"/>
      <c r="QAI224" s="32"/>
      <c r="QAJ224" s="20"/>
      <c r="QAK224" s="18"/>
      <c r="QAL224" s="19"/>
      <c r="QAM224" s="28"/>
      <c r="QAN224" s="32"/>
      <c r="QAO224" s="20"/>
      <c r="QAP224" s="18"/>
      <c r="QAQ224" s="19"/>
      <c r="QAR224" s="28"/>
      <c r="QAS224" s="32"/>
      <c r="QAT224" s="20"/>
      <c r="QAU224" s="18"/>
      <c r="QAV224" s="19"/>
      <c r="QAW224" s="28"/>
      <c r="QAX224" s="32"/>
      <c r="QAY224" s="20"/>
      <c r="QAZ224" s="18"/>
      <c r="QBA224" s="19"/>
      <c r="QBB224" s="28"/>
      <c r="QBC224" s="32"/>
      <c r="QBD224" s="20"/>
      <c r="QBE224" s="18"/>
      <c r="QBF224" s="19"/>
      <c r="QBG224" s="28"/>
      <c r="QBH224" s="32"/>
      <c r="QBI224" s="20"/>
      <c r="QBJ224" s="18"/>
      <c r="QBK224" s="19"/>
      <c r="QBL224" s="28"/>
      <c r="QBM224" s="32"/>
      <c r="QBN224" s="20"/>
      <c r="QBO224" s="18"/>
      <c r="QBP224" s="19"/>
      <c r="QBQ224" s="28"/>
      <c r="QBR224" s="32"/>
      <c r="QBS224" s="20"/>
      <c r="QBT224" s="18"/>
      <c r="QBU224" s="19"/>
      <c r="QBV224" s="28"/>
      <c r="QBW224" s="32"/>
      <c r="QBX224" s="20"/>
      <c r="QBY224" s="18"/>
      <c r="QBZ224" s="19"/>
      <c r="QCA224" s="28"/>
      <c r="QCB224" s="32"/>
      <c r="QCC224" s="20"/>
      <c r="QCD224" s="18"/>
      <c r="QCE224" s="19"/>
      <c r="QCF224" s="28"/>
      <c r="QCG224" s="32"/>
      <c r="QCH224" s="20"/>
      <c r="QCI224" s="18"/>
      <c r="QCJ224" s="19"/>
      <c r="QCK224" s="28"/>
      <c r="QCL224" s="32"/>
      <c r="QCM224" s="20"/>
      <c r="QCN224" s="18"/>
      <c r="QCO224" s="19"/>
      <c r="QCP224" s="28"/>
      <c r="QCQ224" s="32"/>
      <c r="QCR224" s="20"/>
      <c r="QCS224" s="18"/>
      <c r="QCT224" s="19"/>
      <c r="QCU224" s="28"/>
      <c r="QCV224" s="32"/>
      <c r="QCW224" s="20"/>
      <c r="QCX224" s="18"/>
      <c r="QCY224" s="19"/>
      <c r="QCZ224" s="28"/>
      <c r="QDA224" s="32"/>
      <c r="QDB224" s="20"/>
      <c r="QDC224" s="18"/>
      <c r="QDD224" s="19"/>
      <c r="QDE224" s="28"/>
      <c r="QDF224" s="32"/>
      <c r="QDG224" s="20"/>
      <c r="QDH224" s="18"/>
      <c r="QDI224" s="19"/>
      <c r="QDJ224" s="28"/>
      <c r="QDK224" s="32"/>
      <c r="QDL224" s="20"/>
      <c r="QDM224" s="18"/>
      <c r="QDN224" s="19"/>
      <c r="QDO224" s="28"/>
      <c r="QDP224" s="32"/>
      <c r="QDQ224" s="20"/>
      <c r="QDR224" s="18"/>
      <c r="QDS224" s="19"/>
      <c r="QDT224" s="28"/>
      <c r="QDU224" s="32"/>
      <c r="QDV224" s="20"/>
      <c r="QDW224" s="18"/>
      <c r="QDX224" s="19"/>
      <c r="QDY224" s="28"/>
      <c r="QDZ224" s="32"/>
      <c r="QEA224" s="20"/>
      <c r="QEB224" s="18"/>
      <c r="QEC224" s="19"/>
      <c r="QED224" s="28"/>
      <c r="QEE224" s="32"/>
      <c r="QEF224" s="20"/>
      <c r="QEG224" s="18"/>
      <c r="QEH224" s="19"/>
      <c r="QEI224" s="28"/>
      <c r="QEJ224" s="32"/>
      <c r="QEK224" s="20"/>
      <c r="QEL224" s="18"/>
      <c r="QEM224" s="19"/>
      <c r="QEN224" s="28"/>
      <c r="QEO224" s="32"/>
      <c r="QEP224" s="20"/>
      <c r="QEQ224" s="18"/>
      <c r="QER224" s="19"/>
      <c r="QES224" s="28"/>
      <c r="QET224" s="32"/>
      <c r="QEU224" s="20"/>
      <c r="QEV224" s="18"/>
      <c r="QEW224" s="19"/>
      <c r="QEX224" s="28"/>
      <c r="QEY224" s="32"/>
      <c r="QEZ224" s="20"/>
      <c r="QFA224" s="18"/>
      <c r="QFB224" s="19"/>
      <c r="QFC224" s="28"/>
      <c r="QFD224" s="32"/>
      <c r="QFE224" s="20"/>
      <c r="QFF224" s="18"/>
      <c r="QFG224" s="19"/>
      <c r="QFH224" s="28"/>
      <c r="QFI224" s="32"/>
      <c r="QFJ224" s="20"/>
      <c r="QFK224" s="18"/>
      <c r="QFL224" s="19"/>
      <c r="QFM224" s="28"/>
      <c r="QFN224" s="32"/>
      <c r="QFO224" s="20"/>
      <c r="QFP224" s="18"/>
      <c r="QFQ224" s="19"/>
      <c r="QFR224" s="28"/>
      <c r="QFS224" s="32"/>
      <c r="QFT224" s="20"/>
      <c r="QFU224" s="18"/>
      <c r="QFV224" s="19"/>
      <c r="QFW224" s="28"/>
      <c r="QFX224" s="32"/>
      <c r="QFY224" s="20"/>
      <c r="QFZ224" s="18"/>
      <c r="QGA224" s="19"/>
      <c r="QGB224" s="28"/>
      <c r="QGC224" s="32"/>
      <c r="QGD224" s="20"/>
      <c r="QGE224" s="18"/>
      <c r="QGF224" s="19"/>
      <c r="QGG224" s="28"/>
      <c r="QGH224" s="32"/>
      <c r="QGI224" s="20"/>
      <c r="QGJ224" s="18"/>
      <c r="QGK224" s="19"/>
      <c r="QGL224" s="28"/>
      <c r="QGM224" s="32"/>
      <c r="QGN224" s="20"/>
      <c r="QGO224" s="18"/>
      <c r="QGP224" s="19"/>
      <c r="QGQ224" s="28"/>
      <c r="QGR224" s="32"/>
      <c r="QGS224" s="20"/>
      <c r="QGT224" s="18"/>
      <c r="QGU224" s="19"/>
      <c r="QGV224" s="28"/>
      <c r="QGW224" s="32"/>
      <c r="QGX224" s="20"/>
      <c r="QGY224" s="18"/>
      <c r="QGZ224" s="19"/>
      <c r="QHA224" s="28"/>
      <c r="QHB224" s="32"/>
      <c r="QHC224" s="20"/>
      <c r="QHD224" s="18"/>
      <c r="QHE224" s="19"/>
      <c r="QHF224" s="28"/>
      <c r="QHG224" s="32"/>
      <c r="QHH224" s="20"/>
      <c r="QHI224" s="18"/>
      <c r="QHJ224" s="19"/>
      <c r="QHK224" s="28"/>
      <c r="QHL224" s="32"/>
      <c r="QHM224" s="20"/>
      <c r="QHN224" s="18"/>
      <c r="QHO224" s="19"/>
      <c r="QHP224" s="28"/>
      <c r="QHQ224" s="32"/>
      <c r="QHR224" s="20"/>
      <c r="QHS224" s="18"/>
      <c r="QHT224" s="19"/>
      <c r="QHU224" s="28"/>
      <c r="QHV224" s="32"/>
      <c r="QHW224" s="20"/>
      <c r="QHX224" s="18"/>
      <c r="QHY224" s="19"/>
      <c r="QHZ224" s="28"/>
      <c r="QIA224" s="32"/>
      <c r="QIB224" s="20"/>
      <c r="QIC224" s="18"/>
      <c r="QID224" s="19"/>
      <c r="QIE224" s="28"/>
      <c r="QIF224" s="32"/>
      <c r="QIG224" s="20"/>
      <c r="QIH224" s="18"/>
      <c r="QII224" s="19"/>
      <c r="QIJ224" s="28"/>
      <c r="QIK224" s="32"/>
      <c r="QIL224" s="20"/>
      <c r="QIM224" s="18"/>
      <c r="QIN224" s="19"/>
      <c r="QIO224" s="28"/>
      <c r="QIP224" s="32"/>
      <c r="QIQ224" s="20"/>
      <c r="QIR224" s="18"/>
      <c r="QIS224" s="19"/>
      <c r="QIT224" s="28"/>
      <c r="QIU224" s="32"/>
      <c r="QIV224" s="20"/>
      <c r="QIW224" s="18"/>
      <c r="QIX224" s="19"/>
      <c r="QIY224" s="28"/>
      <c r="QIZ224" s="32"/>
      <c r="QJA224" s="20"/>
      <c r="QJB224" s="18"/>
      <c r="QJC224" s="19"/>
      <c r="QJD224" s="28"/>
      <c r="QJE224" s="32"/>
      <c r="QJF224" s="20"/>
      <c r="QJG224" s="18"/>
      <c r="QJH224" s="19"/>
      <c r="QJI224" s="28"/>
      <c r="QJJ224" s="32"/>
      <c r="QJK224" s="20"/>
      <c r="QJL224" s="18"/>
      <c r="QJM224" s="19"/>
      <c r="QJN224" s="28"/>
      <c r="QJO224" s="32"/>
      <c r="QJP224" s="20"/>
      <c r="QJQ224" s="18"/>
      <c r="QJR224" s="19"/>
      <c r="QJS224" s="28"/>
      <c r="QJT224" s="32"/>
      <c r="QJU224" s="20"/>
      <c r="QJV224" s="18"/>
      <c r="QJW224" s="19"/>
      <c r="QJX224" s="28"/>
      <c r="QJY224" s="32"/>
      <c r="QJZ224" s="20"/>
      <c r="QKA224" s="18"/>
      <c r="QKB224" s="19"/>
      <c r="QKC224" s="28"/>
      <c r="QKD224" s="32"/>
      <c r="QKE224" s="20"/>
      <c r="QKF224" s="18"/>
      <c r="QKG224" s="19"/>
      <c r="QKH224" s="28"/>
      <c r="QKI224" s="32"/>
      <c r="QKJ224" s="20"/>
      <c r="QKK224" s="18"/>
      <c r="QKL224" s="19"/>
      <c r="QKM224" s="28"/>
      <c r="QKN224" s="32"/>
      <c r="QKO224" s="20"/>
      <c r="QKP224" s="18"/>
      <c r="QKQ224" s="19"/>
      <c r="QKR224" s="28"/>
      <c r="QKS224" s="32"/>
      <c r="QKT224" s="20"/>
      <c r="QKU224" s="18"/>
      <c r="QKV224" s="19"/>
      <c r="QKW224" s="28"/>
      <c r="QKX224" s="32"/>
      <c r="QKY224" s="20"/>
      <c r="QKZ224" s="18"/>
      <c r="QLA224" s="19"/>
      <c r="QLB224" s="28"/>
      <c r="QLC224" s="32"/>
      <c r="QLD224" s="20"/>
      <c r="QLE224" s="18"/>
      <c r="QLF224" s="19"/>
      <c r="QLG224" s="28"/>
      <c r="QLH224" s="32"/>
      <c r="QLI224" s="20"/>
      <c r="QLJ224" s="18"/>
      <c r="QLK224" s="19"/>
      <c r="QLL224" s="28"/>
      <c r="QLM224" s="32"/>
      <c r="QLN224" s="20"/>
      <c r="QLO224" s="18"/>
      <c r="QLP224" s="19"/>
      <c r="QLQ224" s="28"/>
      <c r="QLR224" s="32"/>
      <c r="QLS224" s="20"/>
      <c r="QLT224" s="18"/>
      <c r="QLU224" s="19"/>
      <c r="QLV224" s="28"/>
      <c r="QLW224" s="32"/>
      <c r="QLX224" s="20"/>
      <c r="QLY224" s="18"/>
      <c r="QLZ224" s="19"/>
      <c r="QMA224" s="28"/>
      <c r="QMB224" s="32"/>
      <c r="QMC224" s="20"/>
      <c r="QMD224" s="18"/>
      <c r="QME224" s="19"/>
      <c r="QMF224" s="28"/>
      <c r="QMG224" s="32"/>
      <c r="QMH224" s="20"/>
      <c r="QMI224" s="18"/>
      <c r="QMJ224" s="19"/>
      <c r="QMK224" s="28"/>
      <c r="QML224" s="32"/>
      <c r="QMM224" s="20"/>
      <c r="QMN224" s="18"/>
      <c r="QMO224" s="19"/>
      <c r="QMP224" s="28"/>
      <c r="QMQ224" s="32"/>
      <c r="QMR224" s="20"/>
      <c r="QMS224" s="18"/>
      <c r="QMT224" s="19"/>
      <c r="QMU224" s="28"/>
      <c r="QMV224" s="32"/>
      <c r="QMW224" s="20"/>
      <c r="QMX224" s="18"/>
      <c r="QMY224" s="19"/>
      <c r="QMZ224" s="28"/>
      <c r="QNA224" s="32"/>
      <c r="QNB224" s="20"/>
      <c r="QNC224" s="18"/>
      <c r="QND224" s="19"/>
      <c r="QNE224" s="28"/>
      <c r="QNF224" s="32"/>
      <c r="QNG224" s="20"/>
      <c r="QNH224" s="18"/>
      <c r="QNI224" s="19"/>
      <c r="QNJ224" s="28"/>
      <c r="QNK224" s="32"/>
      <c r="QNL224" s="20"/>
      <c r="QNM224" s="18"/>
      <c r="QNN224" s="19"/>
      <c r="QNO224" s="28"/>
      <c r="QNP224" s="32"/>
      <c r="QNQ224" s="20"/>
      <c r="QNR224" s="18"/>
      <c r="QNS224" s="19"/>
      <c r="QNT224" s="28"/>
      <c r="QNU224" s="32"/>
      <c r="QNV224" s="20"/>
      <c r="QNW224" s="18"/>
      <c r="QNX224" s="19"/>
      <c r="QNY224" s="28"/>
      <c r="QNZ224" s="32"/>
      <c r="QOA224" s="20"/>
      <c r="QOB224" s="18"/>
      <c r="QOC224" s="19"/>
      <c r="QOD224" s="28"/>
      <c r="QOE224" s="32"/>
      <c r="QOF224" s="20"/>
      <c r="QOG224" s="18"/>
      <c r="QOH224" s="19"/>
      <c r="QOI224" s="28"/>
      <c r="QOJ224" s="32"/>
      <c r="QOK224" s="20"/>
      <c r="QOL224" s="18"/>
      <c r="QOM224" s="19"/>
      <c r="QON224" s="28"/>
      <c r="QOO224" s="32"/>
      <c r="QOP224" s="20"/>
      <c r="QOQ224" s="18"/>
      <c r="QOR224" s="19"/>
      <c r="QOS224" s="28"/>
      <c r="QOT224" s="32"/>
      <c r="QOU224" s="20"/>
      <c r="QOV224" s="18"/>
      <c r="QOW224" s="19"/>
      <c r="QOX224" s="28"/>
      <c r="QOY224" s="32"/>
      <c r="QOZ224" s="20"/>
      <c r="QPA224" s="18"/>
      <c r="QPB224" s="19"/>
      <c r="QPC224" s="28"/>
      <c r="QPD224" s="32"/>
      <c r="QPE224" s="20"/>
      <c r="QPF224" s="18"/>
      <c r="QPG224" s="19"/>
      <c r="QPH224" s="28"/>
      <c r="QPI224" s="32"/>
      <c r="QPJ224" s="20"/>
      <c r="QPK224" s="18"/>
      <c r="QPL224" s="19"/>
      <c r="QPM224" s="28"/>
      <c r="QPN224" s="32"/>
      <c r="QPO224" s="20"/>
      <c r="QPP224" s="18"/>
      <c r="QPQ224" s="19"/>
      <c r="QPR224" s="28"/>
      <c r="QPS224" s="32"/>
      <c r="QPT224" s="20"/>
      <c r="QPU224" s="18"/>
      <c r="QPV224" s="19"/>
      <c r="QPW224" s="28"/>
      <c r="QPX224" s="32"/>
      <c r="QPY224" s="20"/>
      <c r="QPZ224" s="18"/>
      <c r="QQA224" s="19"/>
      <c r="QQB224" s="28"/>
      <c r="QQC224" s="32"/>
      <c r="QQD224" s="20"/>
      <c r="QQE224" s="18"/>
      <c r="QQF224" s="19"/>
      <c r="QQG224" s="28"/>
      <c r="QQH224" s="32"/>
      <c r="QQI224" s="20"/>
      <c r="QQJ224" s="18"/>
      <c r="QQK224" s="19"/>
      <c r="QQL224" s="28"/>
      <c r="QQM224" s="32"/>
      <c r="QQN224" s="20"/>
      <c r="QQO224" s="18"/>
      <c r="QQP224" s="19"/>
      <c r="QQQ224" s="28"/>
      <c r="QQR224" s="32"/>
      <c r="QQS224" s="20"/>
      <c r="QQT224" s="18"/>
      <c r="QQU224" s="19"/>
      <c r="QQV224" s="28"/>
      <c r="QQW224" s="32"/>
      <c r="QQX224" s="20"/>
      <c r="QQY224" s="18"/>
      <c r="QQZ224" s="19"/>
      <c r="QRA224" s="28"/>
      <c r="QRB224" s="32"/>
      <c r="QRC224" s="20"/>
      <c r="QRD224" s="18"/>
      <c r="QRE224" s="19"/>
      <c r="QRF224" s="28"/>
      <c r="QRG224" s="32"/>
      <c r="QRH224" s="20"/>
      <c r="QRI224" s="18"/>
      <c r="QRJ224" s="19"/>
      <c r="QRK224" s="28"/>
      <c r="QRL224" s="32"/>
      <c r="QRM224" s="20"/>
      <c r="QRN224" s="18"/>
      <c r="QRO224" s="19"/>
      <c r="QRP224" s="28"/>
      <c r="QRQ224" s="32"/>
      <c r="QRR224" s="20"/>
      <c r="QRS224" s="18"/>
      <c r="QRT224" s="19"/>
      <c r="QRU224" s="28"/>
      <c r="QRV224" s="32"/>
      <c r="QRW224" s="20"/>
      <c r="QRX224" s="18"/>
      <c r="QRY224" s="19"/>
      <c r="QRZ224" s="28"/>
      <c r="QSA224" s="32"/>
      <c r="QSB224" s="20"/>
      <c r="QSC224" s="18"/>
      <c r="QSD224" s="19"/>
      <c r="QSE224" s="28"/>
      <c r="QSF224" s="32"/>
      <c r="QSG224" s="20"/>
      <c r="QSH224" s="18"/>
      <c r="QSI224" s="19"/>
      <c r="QSJ224" s="28"/>
      <c r="QSK224" s="32"/>
      <c r="QSL224" s="20"/>
      <c r="QSM224" s="18"/>
      <c r="QSN224" s="19"/>
      <c r="QSO224" s="28"/>
      <c r="QSP224" s="32"/>
      <c r="QSQ224" s="20"/>
      <c r="QSR224" s="18"/>
      <c r="QSS224" s="19"/>
      <c r="QST224" s="28"/>
      <c r="QSU224" s="32"/>
      <c r="QSV224" s="20"/>
      <c r="QSW224" s="18"/>
      <c r="QSX224" s="19"/>
      <c r="QSY224" s="28"/>
      <c r="QSZ224" s="32"/>
      <c r="QTA224" s="20"/>
      <c r="QTB224" s="18"/>
      <c r="QTC224" s="19"/>
      <c r="QTD224" s="28"/>
      <c r="QTE224" s="32"/>
      <c r="QTF224" s="20"/>
      <c r="QTG224" s="18"/>
      <c r="QTH224" s="19"/>
      <c r="QTI224" s="28"/>
      <c r="QTJ224" s="32"/>
      <c r="QTK224" s="20"/>
      <c r="QTL224" s="18"/>
      <c r="QTM224" s="19"/>
      <c r="QTN224" s="28"/>
      <c r="QTO224" s="32"/>
      <c r="QTP224" s="20"/>
      <c r="QTQ224" s="18"/>
      <c r="QTR224" s="19"/>
      <c r="QTS224" s="28"/>
      <c r="QTT224" s="32"/>
      <c r="QTU224" s="20"/>
      <c r="QTV224" s="18"/>
      <c r="QTW224" s="19"/>
      <c r="QTX224" s="28"/>
      <c r="QTY224" s="32"/>
      <c r="QTZ224" s="20"/>
      <c r="QUA224" s="18"/>
      <c r="QUB224" s="19"/>
      <c r="QUC224" s="28"/>
      <c r="QUD224" s="32"/>
      <c r="QUE224" s="20"/>
      <c r="QUF224" s="18"/>
      <c r="QUG224" s="19"/>
      <c r="QUH224" s="28"/>
      <c r="QUI224" s="32"/>
      <c r="QUJ224" s="20"/>
      <c r="QUK224" s="18"/>
      <c r="QUL224" s="19"/>
      <c r="QUM224" s="28"/>
      <c r="QUN224" s="32"/>
      <c r="QUO224" s="20"/>
      <c r="QUP224" s="18"/>
      <c r="QUQ224" s="19"/>
      <c r="QUR224" s="28"/>
      <c r="QUS224" s="32"/>
      <c r="QUT224" s="20"/>
      <c r="QUU224" s="18"/>
      <c r="QUV224" s="19"/>
      <c r="QUW224" s="28"/>
      <c r="QUX224" s="32"/>
      <c r="QUY224" s="20"/>
      <c r="QUZ224" s="18"/>
      <c r="QVA224" s="19"/>
      <c r="QVB224" s="28"/>
      <c r="QVC224" s="32"/>
      <c r="QVD224" s="20"/>
      <c r="QVE224" s="18"/>
      <c r="QVF224" s="19"/>
      <c r="QVG224" s="28"/>
      <c r="QVH224" s="32"/>
      <c r="QVI224" s="20"/>
      <c r="QVJ224" s="18"/>
      <c r="QVK224" s="19"/>
      <c r="QVL224" s="28"/>
      <c r="QVM224" s="32"/>
      <c r="QVN224" s="20"/>
      <c r="QVO224" s="18"/>
      <c r="QVP224" s="19"/>
      <c r="QVQ224" s="28"/>
      <c r="QVR224" s="32"/>
      <c r="QVS224" s="20"/>
      <c r="QVT224" s="18"/>
      <c r="QVU224" s="19"/>
      <c r="QVV224" s="28"/>
      <c r="QVW224" s="32"/>
      <c r="QVX224" s="20"/>
      <c r="QVY224" s="18"/>
      <c r="QVZ224" s="19"/>
      <c r="QWA224" s="28"/>
      <c r="QWB224" s="32"/>
      <c r="QWC224" s="20"/>
      <c r="QWD224" s="18"/>
      <c r="QWE224" s="19"/>
      <c r="QWF224" s="28"/>
      <c r="QWG224" s="32"/>
      <c r="QWH224" s="20"/>
      <c r="QWI224" s="18"/>
      <c r="QWJ224" s="19"/>
      <c r="QWK224" s="28"/>
      <c r="QWL224" s="32"/>
      <c r="QWM224" s="20"/>
      <c r="QWN224" s="18"/>
      <c r="QWO224" s="19"/>
      <c r="QWP224" s="28"/>
      <c r="QWQ224" s="32"/>
      <c r="QWR224" s="20"/>
      <c r="QWS224" s="18"/>
      <c r="QWT224" s="19"/>
      <c r="QWU224" s="28"/>
      <c r="QWV224" s="32"/>
      <c r="QWW224" s="20"/>
      <c r="QWX224" s="18"/>
      <c r="QWY224" s="19"/>
      <c r="QWZ224" s="28"/>
      <c r="QXA224" s="32"/>
      <c r="QXB224" s="20"/>
      <c r="QXC224" s="18"/>
      <c r="QXD224" s="19"/>
      <c r="QXE224" s="28"/>
      <c r="QXF224" s="32"/>
      <c r="QXG224" s="20"/>
      <c r="QXH224" s="18"/>
      <c r="QXI224" s="19"/>
      <c r="QXJ224" s="28"/>
      <c r="QXK224" s="32"/>
      <c r="QXL224" s="20"/>
      <c r="QXM224" s="18"/>
      <c r="QXN224" s="19"/>
      <c r="QXO224" s="28"/>
      <c r="QXP224" s="32"/>
      <c r="QXQ224" s="20"/>
      <c r="QXR224" s="18"/>
      <c r="QXS224" s="19"/>
      <c r="QXT224" s="28"/>
      <c r="QXU224" s="32"/>
      <c r="QXV224" s="20"/>
      <c r="QXW224" s="18"/>
      <c r="QXX224" s="19"/>
      <c r="QXY224" s="28"/>
      <c r="QXZ224" s="32"/>
      <c r="QYA224" s="20"/>
      <c r="QYB224" s="18"/>
      <c r="QYC224" s="19"/>
      <c r="QYD224" s="28"/>
      <c r="QYE224" s="32"/>
      <c r="QYF224" s="20"/>
      <c r="QYG224" s="18"/>
      <c r="QYH224" s="19"/>
      <c r="QYI224" s="28"/>
      <c r="QYJ224" s="32"/>
      <c r="QYK224" s="20"/>
      <c r="QYL224" s="18"/>
      <c r="QYM224" s="19"/>
      <c r="QYN224" s="28"/>
      <c r="QYO224" s="32"/>
      <c r="QYP224" s="20"/>
      <c r="QYQ224" s="18"/>
      <c r="QYR224" s="19"/>
      <c r="QYS224" s="28"/>
      <c r="QYT224" s="32"/>
      <c r="QYU224" s="20"/>
      <c r="QYV224" s="18"/>
      <c r="QYW224" s="19"/>
      <c r="QYX224" s="28"/>
      <c r="QYY224" s="32"/>
      <c r="QYZ224" s="20"/>
      <c r="QZA224" s="18"/>
      <c r="QZB224" s="19"/>
      <c r="QZC224" s="28"/>
      <c r="QZD224" s="32"/>
      <c r="QZE224" s="20"/>
      <c r="QZF224" s="18"/>
      <c r="QZG224" s="19"/>
      <c r="QZH224" s="28"/>
      <c r="QZI224" s="32"/>
      <c r="QZJ224" s="20"/>
      <c r="QZK224" s="18"/>
      <c r="QZL224" s="19"/>
      <c r="QZM224" s="28"/>
      <c r="QZN224" s="32"/>
      <c r="QZO224" s="20"/>
      <c r="QZP224" s="18"/>
      <c r="QZQ224" s="19"/>
      <c r="QZR224" s="28"/>
      <c r="QZS224" s="32"/>
      <c r="QZT224" s="20"/>
      <c r="QZU224" s="18"/>
      <c r="QZV224" s="19"/>
      <c r="QZW224" s="28"/>
      <c r="QZX224" s="32"/>
      <c r="QZY224" s="20"/>
      <c r="QZZ224" s="18"/>
      <c r="RAA224" s="19"/>
      <c r="RAB224" s="28"/>
      <c r="RAC224" s="32"/>
      <c r="RAD224" s="20"/>
      <c r="RAE224" s="18"/>
      <c r="RAF224" s="19"/>
      <c r="RAG224" s="28"/>
      <c r="RAH224" s="32"/>
      <c r="RAI224" s="20"/>
      <c r="RAJ224" s="18"/>
      <c r="RAK224" s="19"/>
      <c r="RAL224" s="28"/>
      <c r="RAM224" s="32"/>
      <c r="RAN224" s="20"/>
      <c r="RAO224" s="18"/>
      <c r="RAP224" s="19"/>
      <c r="RAQ224" s="28"/>
      <c r="RAR224" s="32"/>
      <c r="RAS224" s="20"/>
      <c r="RAT224" s="18"/>
      <c r="RAU224" s="19"/>
      <c r="RAV224" s="28"/>
      <c r="RAW224" s="32"/>
      <c r="RAX224" s="20"/>
      <c r="RAY224" s="18"/>
      <c r="RAZ224" s="19"/>
      <c r="RBA224" s="28"/>
      <c r="RBB224" s="32"/>
      <c r="RBC224" s="20"/>
      <c r="RBD224" s="18"/>
      <c r="RBE224" s="19"/>
      <c r="RBF224" s="28"/>
      <c r="RBG224" s="32"/>
      <c r="RBH224" s="20"/>
      <c r="RBI224" s="18"/>
      <c r="RBJ224" s="19"/>
      <c r="RBK224" s="28"/>
      <c r="RBL224" s="32"/>
      <c r="RBM224" s="20"/>
      <c r="RBN224" s="18"/>
      <c r="RBO224" s="19"/>
      <c r="RBP224" s="28"/>
      <c r="RBQ224" s="32"/>
      <c r="RBR224" s="20"/>
      <c r="RBS224" s="18"/>
      <c r="RBT224" s="19"/>
      <c r="RBU224" s="28"/>
      <c r="RBV224" s="32"/>
      <c r="RBW224" s="20"/>
      <c r="RBX224" s="18"/>
      <c r="RBY224" s="19"/>
      <c r="RBZ224" s="28"/>
      <c r="RCA224" s="32"/>
      <c r="RCB224" s="20"/>
      <c r="RCC224" s="18"/>
      <c r="RCD224" s="19"/>
      <c r="RCE224" s="28"/>
      <c r="RCF224" s="32"/>
      <c r="RCG224" s="20"/>
      <c r="RCH224" s="18"/>
      <c r="RCI224" s="19"/>
      <c r="RCJ224" s="28"/>
      <c r="RCK224" s="32"/>
      <c r="RCL224" s="20"/>
      <c r="RCM224" s="18"/>
      <c r="RCN224" s="19"/>
      <c r="RCO224" s="28"/>
      <c r="RCP224" s="32"/>
      <c r="RCQ224" s="20"/>
      <c r="RCR224" s="18"/>
      <c r="RCS224" s="19"/>
      <c r="RCT224" s="28"/>
      <c r="RCU224" s="32"/>
      <c r="RCV224" s="20"/>
      <c r="RCW224" s="18"/>
      <c r="RCX224" s="19"/>
      <c r="RCY224" s="28"/>
      <c r="RCZ224" s="32"/>
      <c r="RDA224" s="20"/>
      <c r="RDB224" s="18"/>
      <c r="RDC224" s="19"/>
      <c r="RDD224" s="28"/>
      <c r="RDE224" s="32"/>
      <c r="RDF224" s="20"/>
      <c r="RDG224" s="18"/>
      <c r="RDH224" s="19"/>
      <c r="RDI224" s="28"/>
      <c r="RDJ224" s="32"/>
      <c r="RDK224" s="20"/>
      <c r="RDL224" s="18"/>
      <c r="RDM224" s="19"/>
      <c r="RDN224" s="28"/>
      <c r="RDO224" s="32"/>
      <c r="RDP224" s="20"/>
      <c r="RDQ224" s="18"/>
      <c r="RDR224" s="19"/>
      <c r="RDS224" s="28"/>
      <c r="RDT224" s="32"/>
      <c r="RDU224" s="20"/>
      <c r="RDV224" s="18"/>
      <c r="RDW224" s="19"/>
      <c r="RDX224" s="28"/>
      <c r="RDY224" s="32"/>
      <c r="RDZ224" s="20"/>
      <c r="REA224" s="18"/>
      <c r="REB224" s="19"/>
      <c r="REC224" s="28"/>
      <c r="RED224" s="32"/>
      <c r="REE224" s="20"/>
      <c r="REF224" s="18"/>
      <c r="REG224" s="19"/>
      <c r="REH224" s="28"/>
      <c r="REI224" s="32"/>
      <c r="REJ224" s="20"/>
      <c r="REK224" s="18"/>
      <c r="REL224" s="19"/>
      <c r="REM224" s="28"/>
      <c r="REN224" s="32"/>
      <c r="REO224" s="20"/>
      <c r="REP224" s="18"/>
      <c r="REQ224" s="19"/>
      <c r="RER224" s="28"/>
      <c r="RES224" s="32"/>
      <c r="RET224" s="20"/>
      <c r="REU224" s="18"/>
      <c r="REV224" s="19"/>
      <c r="REW224" s="28"/>
      <c r="REX224" s="32"/>
      <c r="REY224" s="20"/>
      <c r="REZ224" s="18"/>
      <c r="RFA224" s="19"/>
      <c r="RFB224" s="28"/>
      <c r="RFC224" s="32"/>
      <c r="RFD224" s="20"/>
      <c r="RFE224" s="18"/>
      <c r="RFF224" s="19"/>
      <c r="RFG224" s="28"/>
      <c r="RFH224" s="32"/>
      <c r="RFI224" s="20"/>
      <c r="RFJ224" s="18"/>
      <c r="RFK224" s="19"/>
      <c r="RFL224" s="28"/>
      <c r="RFM224" s="32"/>
      <c r="RFN224" s="20"/>
      <c r="RFO224" s="18"/>
      <c r="RFP224" s="19"/>
      <c r="RFQ224" s="28"/>
      <c r="RFR224" s="32"/>
      <c r="RFS224" s="20"/>
      <c r="RFT224" s="18"/>
      <c r="RFU224" s="19"/>
      <c r="RFV224" s="28"/>
      <c r="RFW224" s="32"/>
      <c r="RFX224" s="20"/>
      <c r="RFY224" s="18"/>
      <c r="RFZ224" s="19"/>
      <c r="RGA224" s="28"/>
      <c r="RGB224" s="32"/>
      <c r="RGC224" s="20"/>
      <c r="RGD224" s="18"/>
      <c r="RGE224" s="19"/>
      <c r="RGF224" s="28"/>
      <c r="RGG224" s="32"/>
      <c r="RGH224" s="20"/>
      <c r="RGI224" s="18"/>
      <c r="RGJ224" s="19"/>
      <c r="RGK224" s="28"/>
      <c r="RGL224" s="32"/>
      <c r="RGM224" s="20"/>
      <c r="RGN224" s="18"/>
      <c r="RGO224" s="19"/>
      <c r="RGP224" s="28"/>
      <c r="RGQ224" s="32"/>
      <c r="RGR224" s="20"/>
      <c r="RGS224" s="18"/>
      <c r="RGT224" s="19"/>
      <c r="RGU224" s="28"/>
      <c r="RGV224" s="32"/>
      <c r="RGW224" s="20"/>
      <c r="RGX224" s="18"/>
      <c r="RGY224" s="19"/>
      <c r="RGZ224" s="28"/>
      <c r="RHA224" s="32"/>
      <c r="RHB224" s="20"/>
      <c r="RHC224" s="18"/>
      <c r="RHD224" s="19"/>
      <c r="RHE224" s="28"/>
      <c r="RHF224" s="32"/>
      <c r="RHG224" s="20"/>
      <c r="RHH224" s="18"/>
      <c r="RHI224" s="19"/>
      <c r="RHJ224" s="28"/>
      <c r="RHK224" s="32"/>
      <c r="RHL224" s="20"/>
      <c r="RHM224" s="18"/>
      <c r="RHN224" s="19"/>
      <c r="RHO224" s="28"/>
      <c r="RHP224" s="32"/>
      <c r="RHQ224" s="20"/>
      <c r="RHR224" s="18"/>
      <c r="RHS224" s="19"/>
      <c r="RHT224" s="28"/>
      <c r="RHU224" s="32"/>
      <c r="RHV224" s="20"/>
      <c r="RHW224" s="18"/>
      <c r="RHX224" s="19"/>
      <c r="RHY224" s="28"/>
      <c r="RHZ224" s="32"/>
      <c r="RIA224" s="20"/>
      <c r="RIB224" s="18"/>
      <c r="RIC224" s="19"/>
      <c r="RID224" s="28"/>
      <c r="RIE224" s="32"/>
      <c r="RIF224" s="20"/>
      <c r="RIG224" s="18"/>
      <c r="RIH224" s="19"/>
      <c r="RII224" s="28"/>
      <c r="RIJ224" s="32"/>
      <c r="RIK224" s="20"/>
      <c r="RIL224" s="18"/>
      <c r="RIM224" s="19"/>
      <c r="RIN224" s="28"/>
      <c r="RIO224" s="32"/>
      <c r="RIP224" s="20"/>
      <c r="RIQ224" s="18"/>
      <c r="RIR224" s="19"/>
      <c r="RIS224" s="28"/>
      <c r="RIT224" s="32"/>
      <c r="RIU224" s="20"/>
      <c r="RIV224" s="18"/>
      <c r="RIW224" s="19"/>
      <c r="RIX224" s="28"/>
      <c r="RIY224" s="32"/>
      <c r="RIZ224" s="20"/>
      <c r="RJA224" s="18"/>
      <c r="RJB224" s="19"/>
      <c r="RJC224" s="28"/>
      <c r="RJD224" s="32"/>
      <c r="RJE224" s="20"/>
      <c r="RJF224" s="18"/>
      <c r="RJG224" s="19"/>
      <c r="RJH224" s="28"/>
      <c r="RJI224" s="32"/>
      <c r="RJJ224" s="20"/>
      <c r="RJK224" s="18"/>
      <c r="RJL224" s="19"/>
      <c r="RJM224" s="28"/>
      <c r="RJN224" s="32"/>
      <c r="RJO224" s="20"/>
      <c r="RJP224" s="18"/>
      <c r="RJQ224" s="19"/>
      <c r="RJR224" s="28"/>
      <c r="RJS224" s="32"/>
      <c r="RJT224" s="20"/>
      <c r="RJU224" s="18"/>
      <c r="RJV224" s="19"/>
      <c r="RJW224" s="28"/>
      <c r="RJX224" s="32"/>
      <c r="RJY224" s="20"/>
      <c r="RJZ224" s="18"/>
      <c r="RKA224" s="19"/>
      <c r="RKB224" s="28"/>
      <c r="RKC224" s="32"/>
      <c r="RKD224" s="20"/>
      <c r="RKE224" s="18"/>
      <c r="RKF224" s="19"/>
      <c r="RKG224" s="28"/>
      <c r="RKH224" s="32"/>
      <c r="RKI224" s="20"/>
      <c r="RKJ224" s="18"/>
      <c r="RKK224" s="19"/>
      <c r="RKL224" s="28"/>
      <c r="RKM224" s="32"/>
      <c r="RKN224" s="20"/>
      <c r="RKO224" s="18"/>
      <c r="RKP224" s="19"/>
      <c r="RKQ224" s="28"/>
      <c r="RKR224" s="32"/>
      <c r="RKS224" s="20"/>
      <c r="RKT224" s="18"/>
      <c r="RKU224" s="19"/>
      <c r="RKV224" s="28"/>
      <c r="RKW224" s="32"/>
      <c r="RKX224" s="20"/>
      <c r="RKY224" s="18"/>
      <c r="RKZ224" s="19"/>
      <c r="RLA224" s="28"/>
      <c r="RLB224" s="32"/>
      <c r="RLC224" s="20"/>
      <c r="RLD224" s="18"/>
      <c r="RLE224" s="19"/>
      <c r="RLF224" s="28"/>
      <c r="RLG224" s="32"/>
      <c r="RLH224" s="20"/>
      <c r="RLI224" s="18"/>
      <c r="RLJ224" s="19"/>
      <c r="RLK224" s="28"/>
      <c r="RLL224" s="32"/>
      <c r="RLM224" s="20"/>
      <c r="RLN224" s="18"/>
      <c r="RLO224" s="19"/>
      <c r="RLP224" s="28"/>
      <c r="RLQ224" s="32"/>
      <c r="RLR224" s="20"/>
      <c r="RLS224" s="18"/>
      <c r="RLT224" s="19"/>
      <c r="RLU224" s="28"/>
      <c r="RLV224" s="32"/>
      <c r="RLW224" s="20"/>
      <c r="RLX224" s="18"/>
      <c r="RLY224" s="19"/>
      <c r="RLZ224" s="28"/>
      <c r="RMA224" s="32"/>
      <c r="RMB224" s="20"/>
      <c r="RMC224" s="18"/>
      <c r="RMD224" s="19"/>
      <c r="RME224" s="28"/>
      <c r="RMF224" s="32"/>
      <c r="RMG224" s="20"/>
      <c r="RMH224" s="18"/>
      <c r="RMI224" s="19"/>
      <c r="RMJ224" s="28"/>
      <c r="RMK224" s="32"/>
      <c r="RML224" s="20"/>
      <c r="RMM224" s="18"/>
      <c r="RMN224" s="19"/>
      <c r="RMO224" s="28"/>
      <c r="RMP224" s="32"/>
      <c r="RMQ224" s="20"/>
      <c r="RMR224" s="18"/>
      <c r="RMS224" s="19"/>
      <c r="RMT224" s="28"/>
      <c r="RMU224" s="32"/>
      <c r="RMV224" s="20"/>
      <c r="RMW224" s="18"/>
      <c r="RMX224" s="19"/>
      <c r="RMY224" s="28"/>
      <c r="RMZ224" s="32"/>
      <c r="RNA224" s="20"/>
      <c r="RNB224" s="18"/>
      <c r="RNC224" s="19"/>
      <c r="RND224" s="28"/>
      <c r="RNE224" s="32"/>
      <c r="RNF224" s="20"/>
      <c r="RNG224" s="18"/>
      <c r="RNH224" s="19"/>
      <c r="RNI224" s="28"/>
      <c r="RNJ224" s="32"/>
      <c r="RNK224" s="20"/>
      <c r="RNL224" s="18"/>
      <c r="RNM224" s="19"/>
      <c r="RNN224" s="28"/>
      <c r="RNO224" s="32"/>
      <c r="RNP224" s="20"/>
      <c r="RNQ224" s="18"/>
      <c r="RNR224" s="19"/>
      <c r="RNS224" s="28"/>
      <c r="RNT224" s="32"/>
      <c r="RNU224" s="20"/>
      <c r="RNV224" s="18"/>
      <c r="RNW224" s="19"/>
      <c r="RNX224" s="28"/>
      <c r="RNY224" s="32"/>
      <c r="RNZ224" s="20"/>
      <c r="ROA224" s="18"/>
      <c r="ROB224" s="19"/>
      <c r="ROC224" s="28"/>
      <c r="ROD224" s="32"/>
      <c r="ROE224" s="20"/>
      <c r="ROF224" s="18"/>
      <c r="ROG224" s="19"/>
      <c r="ROH224" s="28"/>
      <c r="ROI224" s="32"/>
      <c r="ROJ224" s="20"/>
      <c r="ROK224" s="18"/>
      <c r="ROL224" s="19"/>
      <c r="ROM224" s="28"/>
      <c r="RON224" s="32"/>
      <c r="ROO224" s="20"/>
      <c r="ROP224" s="18"/>
      <c r="ROQ224" s="19"/>
      <c r="ROR224" s="28"/>
      <c r="ROS224" s="32"/>
      <c r="ROT224" s="20"/>
      <c r="ROU224" s="18"/>
      <c r="ROV224" s="19"/>
      <c r="ROW224" s="28"/>
      <c r="ROX224" s="32"/>
      <c r="ROY224" s="20"/>
      <c r="ROZ224" s="18"/>
      <c r="RPA224" s="19"/>
      <c r="RPB224" s="28"/>
      <c r="RPC224" s="32"/>
      <c r="RPD224" s="20"/>
      <c r="RPE224" s="18"/>
      <c r="RPF224" s="19"/>
      <c r="RPG224" s="28"/>
      <c r="RPH224" s="32"/>
      <c r="RPI224" s="20"/>
      <c r="RPJ224" s="18"/>
      <c r="RPK224" s="19"/>
      <c r="RPL224" s="28"/>
      <c r="RPM224" s="32"/>
      <c r="RPN224" s="20"/>
      <c r="RPO224" s="18"/>
      <c r="RPP224" s="19"/>
      <c r="RPQ224" s="28"/>
      <c r="RPR224" s="32"/>
      <c r="RPS224" s="20"/>
      <c r="RPT224" s="18"/>
      <c r="RPU224" s="19"/>
      <c r="RPV224" s="28"/>
      <c r="RPW224" s="32"/>
      <c r="RPX224" s="20"/>
      <c r="RPY224" s="18"/>
      <c r="RPZ224" s="19"/>
      <c r="RQA224" s="28"/>
      <c r="RQB224" s="32"/>
      <c r="RQC224" s="20"/>
      <c r="RQD224" s="18"/>
      <c r="RQE224" s="19"/>
      <c r="RQF224" s="28"/>
      <c r="RQG224" s="32"/>
      <c r="RQH224" s="20"/>
      <c r="RQI224" s="18"/>
      <c r="RQJ224" s="19"/>
      <c r="RQK224" s="28"/>
      <c r="RQL224" s="32"/>
      <c r="RQM224" s="20"/>
      <c r="RQN224" s="18"/>
      <c r="RQO224" s="19"/>
      <c r="RQP224" s="28"/>
      <c r="RQQ224" s="32"/>
      <c r="RQR224" s="20"/>
      <c r="RQS224" s="18"/>
      <c r="RQT224" s="19"/>
      <c r="RQU224" s="28"/>
      <c r="RQV224" s="32"/>
      <c r="RQW224" s="20"/>
      <c r="RQX224" s="18"/>
      <c r="RQY224" s="19"/>
      <c r="RQZ224" s="28"/>
      <c r="RRA224" s="32"/>
      <c r="RRB224" s="20"/>
      <c r="RRC224" s="18"/>
      <c r="RRD224" s="19"/>
      <c r="RRE224" s="28"/>
      <c r="RRF224" s="32"/>
      <c r="RRG224" s="20"/>
      <c r="RRH224" s="18"/>
      <c r="RRI224" s="19"/>
      <c r="RRJ224" s="28"/>
      <c r="RRK224" s="32"/>
      <c r="RRL224" s="20"/>
      <c r="RRM224" s="18"/>
      <c r="RRN224" s="19"/>
      <c r="RRO224" s="28"/>
      <c r="RRP224" s="32"/>
      <c r="RRQ224" s="20"/>
      <c r="RRR224" s="18"/>
      <c r="RRS224" s="19"/>
      <c r="RRT224" s="28"/>
      <c r="RRU224" s="32"/>
      <c r="RRV224" s="20"/>
      <c r="RRW224" s="18"/>
      <c r="RRX224" s="19"/>
      <c r="RRY224" s="28"/>
      <c r="RRZ224" s="32"/>
      <c r="RSA224" s="20"/>
      <c r="RSB224" s="18"/>
      <c r="RSC224" s="19"/>
      <c r="RSD224" s="28"/>
      <c r="RSE224" s="32"/>
      <c r="RSF224" s="20"/>
      <c r="RSG224" s="18"/>
      <c r="RSH224" s="19"/>
      <c r="RSI224" s="28"/>
      <c r="RSJ224" s="32"/>
      <c r="RSK224" s="20"/>
      <c r="RSL224" s="18"/>
      <c r="RSM224" s="19"/>
      <c r="RSN224" s="28"/>
      <c r="RSO224" s="32"/>
      <c r="RSP224" s="20"/>
      <c r="RSQ224" s="18"/>
      <c r="RSR224" s="19"/>
      <c r="RSS224" s="28"/>
      <c r="RST224" s="32"/>
      <c r="RSU224" s="20"/>
      <c r="RSV224" s="18"/>
      <c r="RSW224" s="19"/>
      <c r="RSX224" s="28"/>
      <c r="RSY224" s="32"/>
      <c r="RSZ224" s="20"/>
      <c r="RTA224" s="18"/>
      <c r="RTB224" s="19"/>
      <c r="RTC224" s="28"/>
      <c r="RTD224" s="32"/>
      <c r="RTE224" s="20"/>
      <c r="RTF224" s="18"/>
      <c r="RTG224" s="19"/>
      <c r="RTH224" s="28"/>
      <c r="RTI224" s="32"/>
      <c r="RTJ224" s="20"/>
      <c r="RTK224" s="18"/>
      <c r="RTL224" s="19"/>
      <c r="RTM224" s="28"/>
      <c r="RTN224" s="32"/>
      <c r="RTO224" s="20"/>
      <c r="RTP224" s="18"/>
      <c r="RTQ224" s="19"/>
      <c r="RTR224" s="28"/>
      <c r="RTS224" s="32"/>
      <c r="RTT224" s="20"/>
      <c r="RTU224" s="18"/>
      <c r="RTV224" s="19"/>
      <c r="RTW224" s="28"/>
      <c r="RTX224" s="32"/>
      <c r="RTY224" s="20"/>
      <c r="RTZ224" s="18"/>
      <c r="RUA224" s="19"/>
      <c r="RUB224" s="28"/>
      <c r="RUC224" s="32"/>
      <c r="RUD224" s="20"/>
      <c r="RUE224" s="18"/>
      <c r="RUF224" s="19"/>
      <c r="RUG224" s="28"/>
      <c r="RUH224" s="32"/>
      <c r="RUI224" s="20"/>
      <c r="RUJ224" s="18"/>
      <c r="RUK224" s="19"/>
      <c r="RUL224" s="28"/>
      <c r="RUM224" s="32"/>
      <c r="RUN224" s="20"/>
      <c r="RUO224" s="18"/>
      <c r="RUP224" s="19"/>
      <c r="RUQ224" s="28"/>
      <c r="RUR224" s="32"/>
      <c r="RUS224" s="20"/>
      <c r="RUT224" s="18"/>
      <c r="RUU224" s="19"/>
      <c r="RUV224" s="28"/>
      <c r="RUW224" s="32"/>
      <c r="RUX224" s="20"/>
      <c r="RUY224" s="18"/>
      <c r="RUZ224" s="19"/>
      <c r="RVA224" s="28"/>
      <c r="RVB224" s="32"/>
      <c r="RVC224" s="20"/>
      <c r="RVD224" s="18"/>
      <c r="RVE224" s="19"/>
      <c r="RVF224" s="28"/>
      <c r="RVG224" s="32"/>
      <c r="RVH224" s="20"/>
      <c r="RVI224" s="18"/>
      <c r="RVJ224" s="19"/>
      <c r="RVK224" s="28"/>
      <c r="RVL224" s="32"/>
      <c r="RVM224" s="20"/>
      <c r="RVN224" s="18"/>
      <c r="RVO224" s="19"/>
      <c r="RVP224" s="28"/>
      <c r="RVQ224" s="32"/>
      <c r="RVR224" s="20"/>
      <c r="RVS224" s="18"/>
      <c r="RVT224" s="19"/>
      <c r="RVU224" s="28"/>
      <c r="RVV224" s="32"/>
      <c r="RVW224" s="20"/>
      <c r="RVX224" s="18"/>
      <c r="RVY224" s="19"/>
      <c r="RVZ224" s="28"/>
      <c r="RWA224" s="32"/>
      <c r="RWB224" s="20"/>
      <c r="RWC224" s="18"/>
      <c r="RWD224" s="19"/>
      <c r="RWE224" s="28"/>
      <c r="RWF224" s="32"/>
      <c r="RWG224" s="20"/>
      <c r="RWH224" s="18"/>
      <c r="RWI224" s="19"/>
      <c r="RWJ224" s="28"/>
      <c r="RWK224" s="32"/>
      <c r="RWL224" s="20"/>
      <c r="RWM224" s="18"/>
      <c r="RWN224" s="19"/>
      <c r="RWO224" s="28"/>
      <c r="RWP224" s="32"/>
      <c r="RWQ224" s="20"/>
      <c r="RWR224" s="18"/>
      <c r="RWS224" s="19"/>
      <c r="RWT224" s="28"/>
      <c r="RWU224" s="32"/>
      <c r="RWV224" s="20"/>
      <c r="RWW224" s="18"/>
      <c r="RWX224" s="19"/>
      <c r="RWY224" s="28"/>
      <c r="RWZ224" s="32"/>
      <c r="RXA224" s="20"/>
      <c r="RXB224" s="18"/>
      <c r="RXC224" s="19"/>
      <c r="RXD224" s="28"/>
      <c r="RXE224" s="32"/>
      <c r="RXF224" s="20"/>
      <c r="RXG224" s="18"/>
      <c r="RXH224" s="19"/>
      <c r="RXI224" s="28"/>
      <c r="RXJ224" s="32"/>
      <c r="RXK224" s="20"/>
      <c r="RXL224" s="18"/>
      <c r="RXM224" s="19"/>
      <c r="RXN224" s="28"/>
      <c r="RXO224" s="32"/>
      <c r="RXP224" s="20"/>
      <c r="RXQ224" s="18"/>
      <c r="RXR224" s="19"/>
      <c r="RXS224" s="28"/>
      <c r="RXT224" s="32"/>
      <c r="RXU224" s="20"/>
      <c r="RXV224" s="18"/>
      <c r="RXW224" s="19"/>
      <c r="RXX224" s="28"/>
      <c r="RXY224" s="32"/>
      <c r="RXZ224" s="20"/>
      <c r="RYA224" s="18"/>
      <c r="RYB224" s="19"/>
      <c r="RYC224" s="28"/>
      <c r="RYD224" s="32"/>
      <c r="RYE224" s="20"/>
      <c r="RYF224" s="18"/>
      <c r="RYG224" s="19"/>
      <c r="RYH224" s="28"/>
      <c r="RYI224" s="32"/>
      <c r="RYJ224" s="20"/>
      <c r="RYK224" s="18"/>
      <c r="RYL224" s="19"/>
      <c r="RYM224" s="28"/>
      <c r="RYN224" s="32"/>
      <c r="RYO224" s="20"/>
      <c r="RYP224" s="18"/>
      <c r="RYQ224" s="19"/>
      <c r="RYR224" s="28"/>
      <c r="RYS224" s="32"/>
      <c r="RYT224" s="20"/>
      <c r="RYU224" s="18"/>
      <c r="RYV224" s="19"/>
      <c r="RYW224" s="28"/>
      <c r="RYX224" s="32"/>
      <c r="RYY224" s="20"/>
      <c r="RYZ224" s="18"/>
      <c r="RZA224" s="19"/>
      <c r="RZB224" s="28"/>
      <c r="RZC224" s="32"/>
      <c r="RZD224" s="20"/>
      <c r="RZE224" s="18"/>
      <c r="RZF224" s="19"/>
      <c r="RZG224" s="28"/>
      <c r="RZH224" s="32"/>
      <c r="RZI224" s="20"/>
      <c r="RZJ224" s="18"/>
      <c r="RZK224" s="19"/>
      <c r="RZL224" s="28"/>
      <c r="RZM224" s="32"/>
      <c r="RZN224" s="20"/>
      <c r="RZO224" s="18"/>
      <c r="RZP224" s="19"/>
      <c r="RZQ224" s="28"/>
      <c r="RZR224" s="32"/>
      <c r="RZS224" s="20"/>
      <c r="RZT224" s="18"/>
      <c r="RZU224" s="19"/>
      <c r="RZV224" s="28"/>
      <c r="RZW224" s="32"/>
      <c r="RZX224" s="20"/>
      <c r="RZY224" s="18"/>
      <c r="RZZ224" s="19"/>
      <c r="SAA224" s="28"/>
      <c r="SAB224" s="32"/>
      <c r="SAC224" s="20"/>
      <c r="SAD224" s="18"/>
      <c r="SAE224" s="19"/>
      <c r="SAF224" s="28"/>
      <c r="SAG224" s="32"/>
      <c r="SAH224" s="20"/>
      <c r="SAI224" s="18"/>
      <c r="SAJ224" s="19"/>
      <c r="SAK224" s="28"/>
      <c r="SAL224" s="32"/>
      <c r="SAM224" s="20"/>
      <c r="SAN224" s="18"/>
      <c r="SAO224" s="19"/>
      <c r="SAP224" s="28"/>
      <c r="SAQ224" s="32"/>
      <c r="SAR224" s="20"/>
      <c r="SAS224" s="18"/>
      <c r="SAT224" s="19"/>
      <c r="SAU224" s="28"/>
      <c r="SAV224" s="32"/>
      <c r="SAW224" s="20"/>
      <c r="SAX224" s="18"/>
      <c r="SAY224" s="19"/>
      <c r="SAZ224" s="28"/>
      <c r="SBA224" s="32"/>
      <c r="SBB224" s="20"/>
      <c r="SBC224" s="18"/>
      <c r="SBD224" s="19"/>
      <c r="SBE224" s="28"/>
      <c r="SBF224" s="32"/>
      <c r="SBG224" s="20"/>
      <c r="SBH224" s="18"/>
      <c r="SBI224" s="19"/>
      <c r="SBJ224" s="28"/>
      <c r="SBK224" s="32"/>
      <c r="SBL224" s="20"/>
      <c r="SBM224" s="18"/>
      <c r="SBN224" s="19"/>
      <c r="SBO224" s="28"/>
      <c r="SBP224" s="32"/>
      <c r="SBQ224" s="20"/>
      <c r="SBR224" s="18"/>
      <c r="SBS224" s="19"/>
      <c r="SBT224" s="28"/>
      <c r="SBU224" s="32"/>
      <c r="SBV224" s="20"/>
      <c r="SBW224" s="18"/>
      <c r="SBX224" s="19"/>
      <c r="SBY224" s="28"/>
      <c r="SBZ224" s="32"/>
      <c r="SCA224" s="20"/>
      <c r="SCB224" s="18"/>
      <c r="SCC224" s="19"/>
      <c r="SCD224" s="28"/>
      <c r="SCE224" s="32"/>
      <c r="SCF224" s="20"/>
      <c r="SCG224" s="18"/>
      <c r="SCH224" s="19"/>
      <c r="SCI224" s="28"/>
      <c r="SCJ224" s="32"/>
      <c r="SCK224" s="20"/>
      <c r="SCL224" s="18"/>
      <c r="SCM224" s="19"/>
      <c r="SCN224" s="28"/>
      <c r="SCO224" s="32"/>
      <c r="SCP224" s="20"/>
      <c r="SCQ224" s="18"/>
      <c r="SCR224" s="19"/>
      <c r="SCS224" s="28"/>
      <c r="SCT224" s="32"/>
      <c r="SCU224" s="20"/>
      <c r="SCV224" s="18"/>
      <c r="SCW224" s="19"/>
      <c r="SCX224" s="28"/>
      <c r="SCY224" s="32"/>
      <c r="SCZ224" s="20"/>
      <c r="SDA224" s="18"/>
      <c r="SDB224" s="19"/>
      <c r="SDC224" s="28"/>
      <c r="SDD224" s="32"/>
      <c r="SDE224" s="20"/>
      <c r="SDF224" s="18"/>
      <c r="SDG224" s="19"/>
      <c r="SDH224" s="28"/>
      <c r="SDI224" s="32"/>
      <c r="SDJ224" s="20"/>
      <c r="SDK224" s="18"/>
      <c r="SDL224" s="19"/>
      <c r="SDM224" s="28"/>
      <c r="SDN224" s="32"/>
      <c r="SDO224" s="20"/>
      <c r="SDP224" s="18"/>
      <c r="SDQ224" s="19"/>
      <c r="SDR224" s="28"/>
      <c r="SDS224" s="32"/>
      <c r="SDT224" s="20"/>
      <c r="SDU224" s="18"/>
      <c r="SDV224" s="19"/>
      <c r="SDW224" s="28"/>
      <c r="SDX224" s="32"/>
      <c r="SDY224" s="20"/>
      <c r="SDZ224" s="18"/>
      <c r="SEA224" s="19"/>
      <c r="SEB224" s="28"/>
      <c r="SEC224" s="32"/>
      <c r="SED224" s="20"/>
      <c r="SEE224" s="18"/>
      <c r="SEF224" s="19"/>
      <c r="SEG224" s="28"/>
      <c r="SEH224" s="32"/>
      <c r="SEI224" s="20"/>
      <c r="SEJ224" s="18"/>
      <c r="SEK224" s="19"/>
      <c r="SEL224" s="28"/>
      <c r="SEM224" s="32"/>
      <c r="SEN224" s="20"/>
      <c r="SEO224" s="18"/>
      <c r="SEP224" s="19"/>
      <c r="SEQ224" s="28"/>
      <c r="SER224" s="32"/>
      <c r="SES224" s="20"/>
      <c r="SET224" s="18"/>
      <c r="SEU224" s="19"/>
      <c r="SEV224" s="28"/>
      <c r="SEW224" s="32"/>
      <c r="SEX224" s="20"/>
      <c r="SEY224" s="18"/>
      <c r="SEZ224" s="19"/>
      <c r="SFA224" s="28"/>
      <c r="SFB224" s="32"/>
      <c r="SFC224" s="20"/>
      <c r="SFD224" s="18"/>
      <c r="SFE224" s="19"/>
      <c r="SFF224" s="28"/>
      <c r="SFG224" s="32"/>
      <c r="SFH224" s="20"/>
      <c r="SFI224" s="18"/>
      <c r="SFJ224" s="19"/>
      <c r="SFK224" s="28"/>
      <c r="SFL224" s="32"/>
      <c r="SFM224" s="20"/>
      <c r="SFN224" s="18"/>
      <c r="SFO224" s="19"/>
      <c r="SFP224" s="28"/>
      <c r="SFQ224" s="32"/>
      <c r="SFR224" s="20"/>
      <c r="SFS224" s="18"/>
      <c r="SFT224" s="19"/>
      <c r="SFU224" s="28"/>
      <c r="SFV224" s="32"/>
      <c r="SFW224" s="20"/>
      <c r="SFX224" s="18"/>
      <c r="SFY224" s="19"/>
      <c r="SFZ224" s="28"/>
      <c r="SGA224" s="32"/>
      <c r="SGB224" s="20"/>
      <c r="SGC224" s="18"/>
      <c r="SGD224" s="19"/>
      <c r="SGE224" s="28"/>
      <c r="SGF224" s="32"/>
      <c r="SGG224" s="20"/>
      <c r="SGH224" s="18"/>
      <c r="SGI224" s="19"/>
      <c r="SGJ224" s="28"/>
      <c r="SGK224" s="32"/>
      <c r="SGL224" s="20"/>
      <c r="SGM224" s="18"/>
      <c r="SGN224" s="19"/>
      <c r="SGO224" s="28"/>
      <c r="SGP224" s="32"/>
      <c r="SGQ224" s="20"/>
      <c r="SGR224" s="18"/>
      <c r="SGS224" s="19"/>
      <c r="SGT224" s="28"/>
      <c r="SGU224" s="32"/>
      <c r="SGV224" s="20"/>
      <c r="SGW224" s="18"/>
      <c r="SGX224" s="19"/>
      <c r="SGY224" s="28"/>
      <c r="SGZ224" s="32"/>
      <c r="SHA224" s="20"/>
      <c r="SHB224" s="18"/>
      <c r="SHC224" s="19"/>
      <c r="SHD224" s="28"/>
      <c r="SHE224" s="32"/>
      <c r="SHF224" s="20"/>
      <c r="SHG224" s="18"/>
      <c r="SHH224" s="19"/>
      <c r="SHI224" s="28"/>
      <c r="SHJ224" s="32"/>
      <c r="SHK224" s="20"/>
      <c r="SHL224" s="18"/>
      <c r="SHM224" s="19"/>
      <c r="SHN224" s="28"/>
      <c r="SHO224" s="32"/>
      <c r="SHP224" s="20"/>
      <c r="SHQ224" s="18"/>
      <c r="SHR224" s="19"/>
      <c r="SHS224" s="28"/>
      <c r="SHT224" s="32"/>
      <c r="SHU224" s="20"/>
      <c r="SHV224" s="18"/>
      <c r="SHW224" s="19"/>
      <c r="SHX224" s="28"/>
      <c r="SHY224" s="32"/>
      <c r="SHZ224" s="20"/>
      <c r="SIA224" s="18"/>
      <c r="SIB224" s="19"/>
      <c r="SIC224" s="28"/>
      <c r="SID224" s="32"/>
      <c r="SIE224" s="20"/>
      <c r="SIF224" s="18"/>
      <c r="SIG224" s="19"/>
      <c r="SIH224" s="28"/>
      <c r="SII224" s="32"/>
      <c r="SIJ224" s="20"/>
      <c r="SIK224" s="18"/>
      <c r="SIL224" s="19"/>
      <c r="SIM224" s="28"/>
      <c r="SIN224" s="32"/>
      <c r="SIO224" s="20"/>
      <c r="SIP224" s="18"/>
      <c r="SIQ224" s="19"/>
      <c r="SIR224" s="28"/>
      <c r="SIS224" s="32"/>
      <c r="SIT224" s="20"/>
      <c r="SIU224" s="18"/>
      <c r="SIV224" s="19"/>
      <c r="SIW224" s="28"/>
      <c r="SIX224" s="32"/>
      <c r="SIY224" s="20"/>
      <c r="SIZ224" s="18"/>
      <c r="SJA224" s="19"/>
      <c r="SJB224" s="28"/>
      <c r="SJC224" s="32"/>
      <c r="SJD224" s="20"/>
      <c r="SJE224" s="18"/>
      <c r="SJF224" s="19"/>
      <c r="SJG224" s="28"/>
      <c r="SJH224" s="32"/>
      <c r="SJI224" s="20"/>
      <c r="SJJ224" s="18"/>
      <c r="SJK224" s="19"/>
      <c r="SJL224" s="28"/>
      <c r="SJM224" s="32"/>
      <c r="SJN224" s="20"/>
      <c r="SJO224" s="18"/>
      <c r="SJP224" s="19"/>
      <c r="SJQ224" s="28"/>
      <c r="SJR224" s="32"/>
      <c r="SJS224" s="20"/>
      <c r="SJT224" s="18"/>
      <c r="SJU224" s="19"/>
      <c r="SJV224" s="28"/>
      <c r="SJW224" s="32"/>
      <c r="SJX224" s="20"/>
      <c r="SJY224" s="18"/>
      <c r="SJZ224" s="19"/>
      <c r="SKA224" s="28"/>
      <c r="SKB224" s="32"/>
      <c r="SKC224" s="20"/>
      <c r="SKD224" s="18"/>
      <c r="SKE224" s="19"/>
      <c r="SKF224" s="28"/>
      <c r="SKG224" s="32"/>
      <c r="SKH224" s="20"/>
      <c r="SKI224" s="18"/>
      <c r="SKJ224" s="19"/>
      <c r="SKK224" s="28"/>
      <c r="SKL224" s="32"/>
      <c r="SKM224" s="20"/>
      <c r="SKN224" s="18"/>
      <c r="SKO224" s="19"/>
      <c r="SKP224" s="28"/>
      <c r="SKQ224" s="32"/>
      <c r="SKR224" s="20"/>
      <c r="SKS224" s="18"/>
      <c r="SKT224" s="19"/>
      <c r="SKU224" s="28"/>
      <c r="SKV224" s="32"/>
      <c r="SKW224" s="20"/>
      <c r="SKX224" s="18"/>
      <c r="SKY224" s="19"/>
      <c r="SKZ224" s="28"/>
      <c r="SLA224" s="32"/>
      <c r="SLB224" s="20"/>
      <c r="SLC224" s="18"/>
      <c r="SLD224" s="19"/>
      <c r="SLE224" s="28"/>
      <c r="SLF224" s="32"/>
      <c r="SLG224" s="20"/>
      <c r="SLH224" s="18"/>
      <c r="SLI224" s="19"/>
      <c r="SLJ224" s="28"/>
      <c r="SLK224" s="32"/>
      <c r="SLL224" s="20"/>
      <c r="SLM224" s="18"/>
      <c r="SLN224" s="19"/>
      <c r="SLO224" s="28"/>
      <c r="SLP224" s="32"/>
      <c r="SLQ224" s="20"/>
      <c r="SLR224" s="18"/>
      <c r="SLS224" s="19"/>
      <c r="SLT224" s="28"/>
      <c r="SLU224" s="32"/>
      <c r="SLV224" s="20"/>
      <c r="SLW224" s="18"/>
      <c r="SLX224" s="19"/>
      <c r="SLY224" s="28"/>
      <c r="SLZ224" s="32"/>
      <c r="SMA224" s="20"/>
      <c r="SMB224" s="18"/>
      <c r="SMC224" s="19"/>
      <c r="SMD224" s="28"/>
      <c r="SME224" s="32"/>
      <c r="SMF224" s="20"/>
      <c r="SMG224" s="18"/>
      <c r="SMH224" s="19"/>
      <c r="SMI224" s="28"/>
      <c r="SMJ224" s="32"/>
      <c r="SMK224" s="20"/>
      <c r="SML224" s="18"/>
      <c r="SMM224" s="19"/>
      <c r="SMN224" s="28"/>
      <c r="SMO224" s="32"/>
      <c r="SMP224" s="20"/>
      <c r="SMQ224" s="18"/>
      <c r="SMR224" s="19"/>
      <c r="SMS224" s="28"/>
      <c r="SMT224" s="32"/>
      <c r="SMU224" s="20"/>
      <c r="SMV224" s="18"/>
      <c r="SMW224" s="19"/>
      <c r="SMX224" s="28"/>
      <c r="SMY224" s="32"/>
      <c r="SMZ224" s="20"/>
      <c r="SNA224" s="18"/>
      <c r="SNB224" s="19"/>
      <c r="SNC224" s="28"/>
      <c r="SND224" s="32"/>
      <c r="SNE224" s="20"/>
      <c r="SNF224" s="18"/>
      <c r="SNG224" s="19"/>
      <c r="SNH224" s="28"/>
      <c r="SNI224" s="32"/>
      <c r="SNJ224" s="20"/>
      <c r="SNK224" s="18"/>
      <c r="SNL224" s="19"/>
      <c r="SNM224" s="28"/>
      <c r="SNN224" s="32"/>
      <c r="SNO224" s="20"/>
      <c r="SNP224" s="18"/>
      <c r="SNQ224" s="19"/>
      <c r="SNR224" s="28"/>
      <c r="SNS224" s="32"/>
      <c r="SNT224" s="20"/>
      <c r="SNU224" s="18"/>
      <c r="SNV224" s="19"/>
      <c r="SNW224" s="28"/>
      <c r="SNX224" s="32"/>
      <c r="SNY224" s="20"/>
      <c r="SNZ224" s="18"/>
      <c r="SOA224" s="19"/>
      <c r="SOB224" s="28"/>
      <c r="SOC224" s="32"/>
      <c r="SOD224" s="20"/>
      <c r="SOE224" s="18"/>
      <c r="SOF224" s="19"/>
      <c r="SOG224" s="28"/>
      <c r="SOH224" s="32"/>
      <c r="SOI224" s="20"/>
      <c r="SOJ224" s="18"/>
      <c r="SOK224" s="19"/>
      <c r="SOL224" s="28"/>
      <c r="SOM224" s="32"/>
      <c r="SON224" s="20"/>
      <c r="SOO224" s="18"/>
      <c r="SOP224" s="19"/>
      <c r="SOQ224" s="28"/>
      <c r="SOR224" s="32"/>
      <c r="SOS224" s="20"/>
      <c r="SOT224" s="18"/>
      <c r="SOU224" s="19"/>
      <c r="SOV224" s="28"/>
      <c r="SOW224" s="32"/>
      <c r="SOX224" s="20"/>
      <c r="SOY224" s="18"/>
      <c r="SOZ224" s="19"/>
      <c r="SPA224" s="28"/>
      <c r="SPB224" s="32"/>
      <c r="SPC224" s="20"/>
      <c r="SPD224" s="18"/>
      <c r="SPE224" s="19"/>
      <c r="SPF224" s="28"/>
      <c r="SPG224" s="32"/>
      <c r="SPH224" s="20"/>
      <c r="SPI224" s="18"/>
      <c r="SPJ224" s="19"/>
      <c r="SPK224" s="28"/>
      <c r="SPL224" s="32"/>
      <c r="SPM224" s="20"/>
      <c r="SPN224" s="18"/>
      <c r="SPO224" s="19"/>
      <c r="SPP224" s="28"/>
      <c r="SPQ224" s="32"/>
      <c r="SPR224" s="20"/>
      <c r="SPS224" s="18"/>
      <c r="SPT224" s="19"/>
      <c r="SPU224" s="28"/>
      <c r="SPV224" s="32"/>
      <c r="SPW224" s="20"/>
      <c r="SPX224" s="18"/>
      <c r="SPY224" s="19"/>
      <c r="SPZ224" s="28"/>
      <c r="SQA224" s="32"/>
      <c r="SQB224" s="20"/>
      <c r="SQC224" s="18"/>
      <c r="SQD224" s="19"/>
      <c r="SQE224" s="28"/>
      <c r="SQF224" s="32"/>
      <c r="SQG224" s="20"/>
      <c r="SQH224" s="18"/>
      <c r="SQI224" s="19"/>
      <c r="SQJ224" s="28"/>
      <c r="SQK224" s="32"/>
      <c r="SQL224" s="20"/>
      <c r="SQM224" s="18"/>
      <c r="SQN224" s="19"/>
      <c r="SQO224" s="28"/>
      <c r="SQP224" s="32"/>
      <c r="SQQ224" s="20"/>
      <c r="SQR224" s="18"/>
      <c r="SQS224" s="19"/>
      <c r="SQT224" s="28"/>
      <c r="SQU224" s="32"/>
      <c r="SQV224" s="20"/>
      <c r="SQW224" s="18"/>
      <c r="SQX224" s="19"/>
      <c r="SQY224" s="28"/>
      <c r="SQZ224" s="32"/>
      <c r="SRA224" s="20"/>
      <c r="SRB224" s="18"/>
      <c r="SRC224" s="19"/>
      <c r="SRD224" s="28"/>
      <c r="SRE224" s="32"/>
      <c r="SRF224" s="20"/>
      <c r="SRG224" s="18"/>
      <c r="SRH224" s="19"/>
      <c r="SRI224" s="28"/>
      <c r="SRJ224" s="32"/>
      <c r="SRK224" s="20"/>
      <c r="SRL224" s="18"/>
      <c r="SRM224" s="19"/>
      <c r="SRN224" s="28"/>
      <c r="SRO224" s="32"/>
      <c r="SRP224" s="20"/>
      <c r="SRQ224" s="18"/>
      <c r="SRR224" s="19"/>
      <c r="SRS224" s="28"/>
      <c r="SRT224" s="32"/>
      <c r="SRU224" s="20"/>
      <c r="SRV224" s="18"/>
      <c r="SRW224" s="19"/>
      <c r="SRX224" s="28"/>
      <c r="SRY224" s="32"/>
      <c r="SRZ224" s="20"/>
      <c r="SSA224" s="18"/>
      <c r="SSB224" s="19"/>
      <c r="SSC224" s="28"/>
      <c r="SSD224" s="32"/>
      <c r="SSE224" s="20"/>
      <c r="SSF224" s="18"/>
      <c r="SSG224" s="19"/>
      <c r="SSH224" s="28"/>
      <c r="SSI224" s="32"/>
      <c r="SSJ224" s="20"/>
      <c r="SSK224" s="18"/>
      <c r="SSL224" s="19"/>
      <c r="SSM224" s="28"/>
      <c r="SSN224" s="32"/>
      <c r="SSO224" s="20"/>
      <c r="SSP224" s="18"/>
      <c r="SSQ224" s="19"/>
      <c r="SSR224" s="28"/>
      <c r="SSS224" s="32"/>
      <c r="SST224" s="20"/>
      <c r="SSU224" s="18"/>
      <c r="SSV224" s="19"/>
      <c r="SSW224" s="28"/>
      <c r="SSX224" s="32"/>
      <c r="SSY224" s="20"/>
      <c r="SSZ224" s="18"/>
      <c r="STA224" s="19"/>
      <c r="STB224" s="28"/>
      <c r="STC224" s="32"/>
      <c r="STD224" s="20"/>
      <c r="STE224" s="18"/>
      <c r="STF224" s="19"/>
      <c r="STG224" s="28"/>
      <c r="STH224" s="32"/>
      <c r="STI224" s="20"/>
      <c r="STJ224" s="18"/>
      <c r="STK224" s="19"/>
      <c r="STL224" s="28"/>
      <c r="STM224" s="32"/>
      <c r="STN224" s="20"/>
      <c r="STO224" s="18"/>
      <c r="STP224" s="19"/>
      <c r="STQ224" s="28"/>
      <c r="STR224" s="32"/>
      <c r="STS224" s="20"/>
      <c r="STT224" s="18"/>
      <c r="STU224" s="19"/>
      <c r="STV224" s="28"/>
      <c r="STW224" s="32"/>
      <c r="STX224" s="20"/>
      <c r="STY224" s="18"/>
      <c r="STZ224" s="19"/>
      <c r="SUA224" s="28"/>
      <c r="SUB224" s="32"/>
      <c r="SUC224" s="20"/>
      <c r="SUD224" s="18"/>
      <c r="SUE224" s="19"/>
      <c r="SUF224" s="28"/>
      <c r="SUG224" s="32"/>
      <c r="SUH224" s="20"/>
      <c r="SUI224" s="18"/>
      <c r="SUJ224" s="19"/>
      <c r="SUK224" s="28"/>
      <c r="SUL224" s="32"/>
      <c r="SUM224" s="20"/>
      <c r="SUN224" s="18"/>
      <c r="SUO224" s="19"/>
      <c r="SUP224" s="28"/>
      <c r="SUQ224" s="32"/>
      <c r="SUR224" s="20"/>
      <c r="SUS224" s="18"/>
      <c r="SUT224" s="19"/>
      <c r="SUU224" s="28"/>
      <c r="SUV224" s="32"/>
      <c r="SUW224" s="20"/>
      <c r="SUX224" s="18"/>
      <c r="SUY224" s="19"/>
      <c r="SUZ224" s="28"/>
      <c r="SVA224" s="32"/>
      <c r="SVB224" s="20"/>
      <c r="SVC224" s="18"/>
      <c r="SVD224" s="19"/>
      <c r="SVE224" s="28"/>
      <c r="SVF224" s="32"/>
      <c r="SVG224" s="20"/>
      <c r="SVH224" s="18"/>
      <c r="SVI224" s="19"/>
      <c r="SVJ224" s="28"/>
      <c r="SVK224" s="32"/>
      <c r="SVL224" s="20"/>
      <c r="SVM224" s="18"/>
      <c r="SVN224" s="19"/>
      <c r="SVO224" s="28"/>
      <c r="SVP224" s="32"/>
      <c r="SVQ224" s="20"/>
      <c r="SVR224" s="18"/>
      <c r="SVS224" s="19"/>
      <c r="SVT224" s="28"/>
      <c r="SVU224" s="32"/>
      <c r="SVV224" s="20"/>
      <c r="SVW224" s="18"/>
      <c r="SVX224" s="19"/>
      <c r="SVY224" s="28"/>
      <c r="SVZ224" s="32"/>
      <c r="SWA224" s="20"/>
      <c r="SWB224" s="18"/>
      <c r="SWC224" s="19"/>
      <c r="SWD224" s="28"/>
      <c r="SWE224" s="32"/>
      <c r="SWF224" s="20"/>
      <c r="SWG224" s="18"/>
      <c r="SWH224" s="19"/>
      <c r="SWI224" s="28"/>
      <c r="SWJ224" s="32"/>
      <c r="SWK224" s="20"/>
      <c r="SWL224" s="18"/>
      <c r="SWM224" s="19"/>
      <c r="SWN224" s="28"/>
      <c r="SWO224" s="32"/>
      <c r="SWP224" s="20"/>
      <c r="SWQ224" s="18"/>
      <c r="SWR224" s="19"/>
      <c r="SWS224" s="28"/>
      <c r="SWT224" s="32"/>
      <c r="SWU224" s="20"/>
      <c r="SWV224" s="18"/>
      <c r="SWW224" s="19"/>
      <c r="SWX224" s="28"/>
      <c r="SWY224" s="32"/>
      <c r="SWZ224" s="20"/>
      <c r="SXA224" s="18"/>
      <c r="SXB224" s="19"/>
      <c r="SXC224" s="28"/>
      <c r="SXD224" s="32"/>
      <c r="SXE224" s="20"/>
      <c r="SXF224" s="18"/>
      <c r="SXG224" s="19"/>
      <c r="SXH224" s="28"/>
      <c r="SXI224" s="32"/>
      <c r="SXJ224" s="20"/>
      <c r="SXK224" s="18"/>
      <c r="SXL224" s="19"/>
      <c r="SXM224" s="28"/>
      <c r="SXN224" s="32"/>
      <c r="SXO224" s="20"/>
      <c r="SXP224" s="18"/>
      <c r="SXQ224" s="19"/>
      <c r="SXR224" s="28"/>
      <c r="SXS224" s="32"/>
      <c r="SXT224" s="20"/>
      <c r="SXU224" s="18"/>
      <c r="SXV224" s="19"/>
      <c r="SXW224" s="28"/>
      <c r="SXX224" s="32"/>
      <c r="SXY224" s="20"/>
      <c r="SXZ224" s="18"/>
      <c r="SYA224" s="19"/>
      <c r="SYB224" s="28"/>
      <c r="SYC224" s="32"/>
      <c r="SYD224" s="20"/>
      <c r="SYE224" s="18"/>
      <c r="SYF224" s="19"/>
      <c r="SYG224" s="28"/>
      <c r="SYH224" s="32"/>
      <c r="SYI224" s="20"/>
      <c r="SYJ224" s="18"/>
      <c r="SYK224" s="19"/>
      <c r="SYL224" s="28"/>
      <c r="SYM224" s="32"/>
      <c r="SYN224" s="20"/>
      <c r="SYO224" s="18"/>
      <c r="SYP224" s="19"/>
      <c r="SYQ224" s="28"/>
      <c r="SYR224" s="32"/>
      <c r="SYS224" s="20"/>
      <c r="SYT224" s="18"/>
      <c r="SYU224" s="19"/>
      <c r="SYV224" s="28"/>
      <c r="SYW224" s="32"/>
      <c r="SYX224" s="20"/>
      <c r="SYY224" s="18"/>
      <c r="SYZ224" s="19"/>
      <c r="SZA224" s="28"/>
      <c r="SZB224" s="32"/>
      <c r="SZC224" s="20"/>
      <c r="SZD224" s="18"/>
      <c r="SZE224" s="19"/>
      <c r="SZF224" s="28"/>
      <c r="SZG224" s="32"/>
      <c r="SZH224" s="20"/>
      <c r="SZI224" s="18"/>
      <c r="SZJ224" s="19"/>
      <c r="SZK224" s="28"/>
      <c r="SZL224" s="32"/>
      <c r="SZM224" s="20"/>
      <c r="SZN224" s="18"/>
      <c r="SZO224" s="19"/>
      <c r="SZP224" s="28"/>
      <c r="SZQ224" s="32"/>
      <c r="SZR224" s="20"/>
      <c r="SZS224" s="18"/>
      <c r="SZT224" s="19"/>
      <c r="SZU224" s="28"/>
      <c r="SZV224" s="32"/>
      <c r="SZW224" s="20"/>
      <c r="SZX224" s="18"/>
      <c r="SZY224" s="19"/>
      <c r="SZZ224" s="28"/>
      <c r="TAA224" s="32"/>
      <c r="TAB224" s="20"/>
      <c r="TAC224" s="18"/>
      <c r="TAD224" s="19"/>
      <c r="TAE224" s="28"/>
      <c r="TAF224" s="32"/>
      <c r="TAG224" s="20"/>
      <c r="TAH224" s="18"/>
      <c r="TAI224" s="19"/>
      <c r="TAJ224" s="28"/>
      <c r="TAK224" s="32"/>
      <c r="TAL224" s="20"/>
      <c r="TAM224" s="18"/>
      <c r="TAN224" s="19"/>
      <c r="TAO224" s="28"/>
      <c r="TAP224" s="32"/>
      <c r="TAQ224" s="20"/>
      <c r="TAR224" s="18"/>
      <c r="TAS224" s="19"/>
      <c r="TAT224" s="28"/>
      <c r="TAU224" s="32"/>
      <c r="TAV224" s="20"/>
      <c r="TAW224" s="18"/>
      <c r="TAX224" s="19"/>
      <c r="TAY224" s="28"/>
      <c r="TAZ224" s="32"/>
      <c r="TBA224" s="20"/>
      <c r="TBB224" s="18"/>
      <c r="TBC224" s="19"/>
      <c r="TBD224" s="28"/>
      <c r="TBE224" s="32"/>
      <c r="TBF224" s="20"/>
      <c r="TBG224" s="18"/>
      <c r="TBH224" s="19"/>
      <c r="TBI224" s="28"/>
      <c r="TBJ224" s="32"/>
      <c r="TBK224" s="20"/>
      <c r="TBL224" s="18"/>
      <c r="TBM224" s="19"/>
      <c r="TBN224" s="28"/>
      <c r="TBO224" s="32"/>
      <c r="TBP224" s="20"/>
      <c r="TBQ224" s="18"/>
      <c r="TBR224" s="19"/>
      <c r="TBS224" s="28"/>
      <c r="TBT224" s="32"/>
      <c r="TBU224" s="20"/>
      <c r="TBV224" s="18"/>
      <c r="TBW224" s="19"/>
      <c r="TBX224" s="28"/>
      <c r="TBY224" s="32"/>
      <c r="TBZ224" s="20"/>
      <c r="TCA224" s="18"/>
      <c r="TCB224" s="19"/>
      <c r="TCC224" s="28"/>
      <c r="TCD224" s="32"/>
      <c r="TCE224" s="20"/>
      <c r="TCF224" s="18"/>
      <c r="TCG224" s="19"/>
      <c r="TCH224" s="28"/>
      <c r="TCI224" s="32"/>
      <c r="TCJ224" s="20"/>
      <c r="TCK224" s="18"/>
      <c r="TCL224" s="19"/>
      <c r="TCM224" s="28"/>
      <c r="TCN224" s="32"/>
      <c r="TCO224" s="20"/>
      <c r="TCP224" s="18"/>
      <c r="TCQ224" s="19"/>
      <c r="TCR224" s="28"/>
      <c r="TCS224" s="32"/>
      <c r="TCT224" s="20"/>
      <c r="TCU224" s="18"/>
      <c r="TCV224" s="19"/>
      <c r="TCW224" s="28"/>
      <c r="TCX224" s="32"/>
      <c r="TCY224" s="20"/>
      <c r="TCZ224" s="18"/>
      <c r="TDA224" s="19"/>
      <c r="TDB224" s="28"/>
      <c r="TDC224" s="32"/>
      <c r="TDD224" s="20"/>
      <c r="TDE224" s="18"/>
      <c r="TDF224" s="19"/>
      <c r="TDG224" s="28"/>
      <c r="TDH224" s="32"/>
      <c r="TDI224" s="20"/>
      <c r="TDJ224" s="18"/>
      <c r="TDK224" s="19"/>
      <c r="TDL224" s="28"/>
      <c r="TDM224" s="32"/>
      <c r="TDN224" s="20"/>
      <c r="TDO224" s="18"/>
      <c r="TDP224" s="19"/>
      <c r="TDQ224" s="28"/>
      <c r="TDR224" s="32"/>
      <c r="TDS224" s="20"/>
      <c r="TDT224" s="18"/>
      <c r="TDU224" s="19"/>
      <c r="TDV224" s="28"/>
      <c r="TDW224" s="32"/>
      <c r="TDX224" s="20"/>
      <c r="TDY224" s="18"/>
      <c r="TDZ224" s="19"/>
      <c r="TEA224" s="28"/>
      <c r="TEB224" s="32"/>
      <c r="TEC224" s="20"/>
      <c r="TED224" s="18"/>
      <c r="TEE224" s="19"/>
      <c r="TEF224" s="28"/>
      <c r="TEG224" s="32"/>
      <c r="TEH224" s="20"/>
      <c r="TEI224" s="18"/>
      <c r="TEJ224" s="19"/>
      <c r="TEK224" s="28"/>
      <c r="TEL224" s="32"/>
      <c r="TEM224" s="20"/>
      <c r="TEN224" s="18"/>
      <c r="TEO224" s="19"/>
      <c r="TEP224" s="28"/>
      <c r="TEQ224" s="32"/>
      <c r="TER224" s="20"/>
      <c r="TES224" s="18"/>
      <c r="TET224" s="19"/>
      <c r="TEU224" s="28"/>
      <c r="TEV224" s="32"/>
      <c r="TEW224" s="20"/>
      <c r="TEX224" s="18"/>
      <c r="TEY224" s="19"/>
      <c r="TEZ224" s="28"/>
      <c r="TFA224" s="32"/>
      <c r="TFB224" s="20"/>
      <c r="TFC224" s="18"/>
      <c r="TFD224" s="19"/>
      <c r="TFE224" s="28"/>
      <c r="TFF224" s="32"/>
      <c r="TFG224" s="20"/>
      <c r="TFH224" s="18"/>
      <c r="TFI224" s="19"/>
      <c r="TFJ224" s="28"/>
      <c r="TFK224" s="32"/>
      <c r="TFL224" s="20"/>
      <c r="TFM224" s="18"/>
      <c r="TFN224" s="19"/>
      <c r="TFO224" s="28"/>
      <c r="TFP224" s="32"/>
      <c r="TFQ224" s="20"/>
      <c r="TFR224" s="18"/>
      <c r="TFS224" s="19"/>
      <c r="TFT224" s="28"/>
      <c r="TFU224" s="32"/>
      <c r="TFV224" s="20"/>
      <c r="TFW224" s="18"/>
      <c r="TFX224" s="19"/>
      <c r="TFY224" s="28"/>
      <c r="TFZ224" s="32"/>
      <c r="TGA224" s="20"/>
      <c r="TGB224" s="18"/>
      <c r="TGC224" s="19"/>
      <c r="TGD224" s="28"/>
      <c r="TGE224" s="32"/>
      <c r="TGF224" s="20"/>
      <c r="TGG224" s="18"/>
      <c r="TGH224" s="19"/>
      <c r="TGI224" s="28"/>
      <c r="TGJ224" s="32"/>
      <c r="TGK224" s="20"/>
      <c r="TGL224" s="18"/>
      <c r="TGM224" s="19"/>
      <c r="TGN224" s="28"/>
      <c r="TGO224" s="32"/>
      <c r="TGP224" s="20"/>
      <c r="TGQ224" s="18"/>
      <c r="TGR224" s="19"/>
      <c r="TGS224" s="28"/>
      <c r="TGT224" s="32"/>
      <c r="TGU224" s="20"/>
      <c r="TGV224" s="18"/>
      <c r="TGW224" s="19"/>
      <c r="TGX224" s="28"/>
      <c r="TGY224" s="32"/>
      <c r="TGZ224" s="20"/>
      <c r="THA224" s="18"/>
      <c r="THB224" s="19"/>
      <c r="THC224" s="28"/>
      <c r="THD224" s="32"/>
      <c r="THE224" s="20"/>
      <c r="THF224" s="18"/>
      <c r="THG224" s="19"/>
      <c r="THH224" s="28"/>
      <c r="THI224" s="32"/>
      <c r="THJ224" s="20"/>
      <c r="THK224" s="18"/>
      <c r="THL224" s="19"/>
      <c r="THM224" s="28"/>
      <c r="THN224" s="32"/>
      <c r="THO224" s="20"/>
      <c r="THP224" s="18"/>
      <c r="THQ224" s="19"/>
      <c r="THR224" s="28"/>
      <c r="THS224" s="32"/>
      <c r="THT224" s="20"/>
      <c r="THU224" s="18"/>
      <c r="THV224" s="19"/>
      <c r="THW224" s="28"/>
      <c r="THX224" s="32"/>
      <c r="THY224" s="20"/>
      <c r="THZ224" s="18"/>
      <c r="TIA224" s="19"/>
      <c r="TIB224" s="28"/>
      <c r="TIC224" s="32"/>
      <c r="TID224" s="20"/>
      <c r="TIE224" s="18"/>
      <c r="TIF224" s="19"/>
      <c r="TIG224" s="28"/>
      <c r="TIH224" s="32"/>
      <c r="TII224" s="20"/>
      <c r="TIJ224" s="18"/>
      <c r="TIK224" s="19"/>
      <c r="TIL224" s="28"/>
      <c r="TIM224" s="32"/>
      <c r="TIN224" s="20"/>
      <c r="TIO224" s="18"/>
      <c r="TIP224" s="19"/>
      <c r="TIQ224" s="28"/>
      <c r="TIR224" s="32"/>
      <c r="TIS224" s="20"/>
      <c r="TIT224" s="18"/>
      <c r="TIU224" s="19"/>
      <c r="TIV224" s="28"/>
      <c r="TIW224" s="32"/>
      <c r="TIX224" s="20"/>
      <c r="TIY224" s="18"/>
      <c r="TIZ224" s="19"/>
      <c r="TJA224" s="28"/>
      <c r="TJB224" s="32"/>
      <c r="TJC224" s="20"/>
      <c r="TJD224" s="18"/>
      <c r="TJE224" s="19"/>
      <c r="TJF224" s="28"/>
      <c r="TJG224" s="32"/>
      <c r="TJH224" s="20"/>
      <c r="TJI224" s="18"/>
      <c r="TJJ224" s="19"/>
      <c r="TJK224" s="28"/>
      <c r="TJL224" s="32"/>
      <c r="TJM224" s="20"/>
      <c r="TJN224" s="18"/>
      <c r="TJO224" s="19"/>
      <c r="TJP224" s="28"/>
      <c r="TJQ224" s="32"/>
      <c r="TJR224" s="20"/>
      <c r="TJS224" s="18"/>
      <c r="TJT224" s="19"/>
      <c r="TJU224" s="28"/>
      <c r="TJV224" s="32"/>
      <c r="TJW224" s="20"/>
      <c r="TJX224" s="18"/>
      <c r="TJY224" s="19"/>
      <c r="TJZ224" s="28"/>
      <c r="TKA224" s="32"/>
      <c r="TKB224" s="20"/>
      <c r="TKC224" s="18"/>
      <c r="TKD224" s="19"/>
      <c r="TKE224" s="28"/>
      <c r="TKF224" s="32"/>
      <c r="TKG224" s="20"/>
      <c r="TKH224" s="18"/>
      <c r="TKI224" s="19"/>
      <c r="TKJ224" s="28"/>
      <c r="TKK224" s="32"/>
      <c r="TKL224" s="20"/>
      <c r="TKM224" s="18"/>
      <c r="TKN224" s="19"/>
      <c r="TKO224" s="28"/>
      <c r="TKP224" s="32"/>
      <c r="TKQ224" s="20"/>
      <c r="TKR224" s="18"/>
      <c r="TKS224" s="19"/>
      <c r="TKT224" s="28"/>
      <c r="TKU224" s="32"/>
      <c r="TKV224" s="20"/>
      <c r="TKW224" s="18"/>
      <c r="TKX224" s="19"/>
      <c r="TKY224" s="28"/>
      <c r="TKZ224" s="32"/>
      <c r="TLA224" s="20"/>
      <c r="TLB224" s="18"/>
      <c r="TLC224" s="19"/>
      <c r="TLD224" s="28"/>
      <c r="TLE224" s="32"/>
      <c r="TLF224" s="20"/>
      <c r="TLG224" s="18"/>
      <c r="TLH224" s="19"/>
      <c r="TLI224" s="28"/>
      <c r="TLJ224" s="32"/>
      <c r="TLK224" s="20"/>
      <c r="TLL224" s="18"/>
      <c r="TLM224" s="19"/>
      <c r="TLN224" s="28"/>
      <c r="TLO224" s="32"/>
      <c r="TLP224" s="20"/>
      <c r="TLQ224" s="18"/>
      <c r="TLR224" s="19"/>
      <c r="TLS224" s="28"/>
      <c r="TLT224" s="32"/>
      <c r="TLU224" s="20"/>
      <c r="TLV224" s="18"/>
      <c r="TLW224" s="19"/>
      <c r="TLX224" s="28"/>
      <c r="TLY224" s="32"/>
      <c r="TLZ224" s="20"/>
      <c r="TMA224" s="18"/>
      <c r="TMB224" s="19"/>
      <c r="TMC224" s="28"/>
      <c r="TMD224" s="32"/>
      <c r="TME224" s="20"/>
      <c r="TMF224" s="18"/>
      <c r="TMG224" s="19"/>
      <c r="TMH224" s="28"/>
      <c r="TMI224" s="32"/>
      <c r="TMJ224" s="20"/>
      <c r="TMK224" s="18"/>
      <c r="TML224" s="19"/>
      <c r="TMM224" s="28"/>
      <c r="TMN224" s="32"/>
      <c r="TMO224" s="20"/>
      <c r="TMP224" s="18"/>
      <c r="TMQ224" s="19"/>
      <c r="TMR224" s="28"/>
      <c r="TMS224" s="32"/>
      <c r="TMT224" s="20"/>
      <c r="TMU224" s="18"/>
      <c r="TMV224" s="19"/>
      <c r="TMW224" s="28"/>
      <c r="TMX224" s="32"/>
      <c r="TMY224" s="20"/>
      <c r="TMZ224" s="18"/>
      <c r="TNA224" s="19"/>
      <c r="TNB224" s="28"/>
      <c r="TNC224" s="32"/>
      <c r="TND224" s="20"/>
      <c r="TNE224" s="18"/>
      <c r="TNF224" s="19"/>
      <c r="TNG224" s="28"/>
      <c r="TNH224" s="32"/>
      <c r="TNI224" s="20"/>
      <c r="TNJ224" s="18"/>
      <c r="TNK224" s="19"/>
      <c r="TNL224" s="28"/>
      <c r="TNM224" s="32"/>
      <c r="TNN224" s="20"/>
      <c r="TNO224" s="18"/>
      <c r="TNP224" s="19"/>
      <c r="TNQ224" s="28"/>
      <c r="TNR224" s="32"/>
      <c r="TNS224" s="20"/>
      <c r="TNT224" s="18"/>
      <c r="TNU224" s="19"/>
      <c r="TNV224" s="28"/>
      <c r="TNW224" s="32"/>
      <c r="TNX224" s="20"/>
      <c r="TNY224" s="18"/>
      <c r="TNZ224" s="19"/>
      <c r="TOA224" s="28"/>
      <c r="TOB224" s="32"/>
      <c r="TOC224" s="20"/>
      <c r="TOD224" s="18"/>
      <c r="TOE224" s="19"/>
      <c r="TOF224" s="28"/>
      <c r="TOG224" s="32"/>
      <c r="TOH224" s="20"/>
      <c r="TOI224" s="18"/>
      <c r="TOJ224" s="19"/>
      <c r="TOK224" s="28"/>
      <c r="TOL224" s="32"/>
      <c r="TOM224" s="20"/>
      <c r="TON224" s="18"/>
      <c r="TOO224" s="19"/>
      <c r="TOP224" s="28"/>
      <c r="TOQ224" s="32"/>
      <c r="TOR224" s="20"/>
      <c r="TOS224" s="18"/>
      <c r="TOT224" s="19"/>
      <c r="TOU224" s="28"/>
      <c r="TOV224" s="32"/>
      <c r="TOW224" s="20"/>
      <c r="TOX224" s="18"/>
      <c r="TOY224" s="19"/>
      <c r="TOZ224" s="28"/>
      <c r="TPA224" s="32"/>
      <c r="TPB224" s="20"/>
      <c r="TPC224" s="18"/>
      <c r="TPD224" s="19"/>
      <c r="TPE224" s="28"/>
      <c r="TPF224" s="32"/>
      <c r="TPG224" s="20"/>
      <c r="TPH224" s="18"/>
      <c r="TPI224" s="19"/>
      <c r="TPJ224" s="28"/>
      <c r="TPK224" s="32"/>
      <c r="TPL224" s="20"/>
      <c r="TPM224" s="18"/>
      <c r="TPN224" s="19"/>
      <c r="TPO224" s="28"/>
      <c r="TPP224" s="32"/>
      <c r="TPQ224" s="20"/>
      <c r="TPR224" s="18"/>
      <c r="TPS224" s="19"/>
      <c r="TPT224" s="28"/>
      <c r="TPU224" s="32"/>
      <c r="TPV224" s="20"/>
      <c r="TPW224" s="18"/>
      <c r="TPX224" s="19"/>
      <c r="TPY224" s="28"/>
      <c r="TPZ224" s="32"/>
      <c r="TQA224" s="20"/>
      <c r="TQB224" s="18"/>
      <c r="TQC224" s="19"/>
      <c r="TQD224" s="28"/>
      <c r="TQE224" s="32"/>
      <c r="TQF224" s="20"/>
      <c r="TQG224" s="18"/>
      <c r="TQH224" s="19"/>
      <c r="TQI224" s="28"/>
      <c r="TQJ224" s="32"/>
      <c r="TQK224" s="20"/>
      <c r="TQL224" s="18"/>
      <c r="TQM224" s="19"/>
      <c r="TQN224" s="28"/>
      <c r="TQO224" s="32"/>
      <c r="TQP224" s="20"/>
      <c r="TQQ224" s="18"/>
      <c r="TQR224" s="19"/>
      <c r="TQS224" s="28"/>
      <c r="TQT224" s="32"/>
      <c r="TQU224" s="20"/>
      <c r="TQV224" s="18"/>
      <c r="TQW224" s="19"/>
      <c r="TQX224" s="28"/>
      <c r="TQY224" s="32"/>
      <c r="TQZ224" s="20"/>
      <c r="TRA224" s="18"/>
      <c r="TRB224" s="19"/>
      <c r="TRC224" s="28"/>
      <c r="TRD224" s="32"/>
      <c r="TRE224" s="20"/>
      <c r="TRF224" s="18"/>
      <c r="TRG224" s="19"/>
      <c r="TRH224" s="28"/>
      <c r="TRI224" s="32"/>
      <c r="TRJ224" s="20"/>
      <c r="TRK224" s="18"/>
      <c r="TRL224" s="19"/>
      <c r="TRM224" s="28"/>
      <c r="TRN224" s="32"/>
      <c r="TRO224" s="20"/>
      <c r="TRP224" s="18"/>
      <c r="TRQ224" s="19"/>
      <c r="TRR224" s="28"/>
      <c r="TRS224" s="32"/>
      <c r="TRT224" s="20"/>
      <c r="TRU224" s="18"/>
      <c r="TRV224" s="19"/>
      <c r="TRW224" s="28"/>
      <c r="TRX224" s="32"/>
      <c r="TRY224" s="20"/>
      <c r="TRZ224" s="18"/>
      <c r="TSA224" s="19"/>
      <c r="TSB224" s="28"/>
      <c r="TSC224" s="32"/>
      <c r="TSD224" s="20"/>
      <c r="TSE224" s="18"/>
      <c r="TSF224" s="19"/>
      <c r="TSG224" s="28"/>
      <c r="TSH224" s="32"/>
      <c r="TSI224" s="20"/>
      <c r="TSJ224" s="18"/>
      <c r="TSK224" s="19"/>
      <c r="TSL224" s="28"/>
      <c r="TSM224" s="32"/>
      <c r="TSN224" s="20"/>
      <c r="TSO224" s="18"/>
      <c r="TSP224" s="19"/>
      <c r="TSQ224" s="28"/>
      <c r="TSR224" s="32"/>
      <c r="TSS224" s="20"/>
      <c r="TST224" s="18"/>
      <c r="TSU224" s="19"/>
      <c r="TSV224" s="28"/>
      <c r="TSW224" s="32"/>
      <c r="TSX224" s="20"/>
      <c r="TSY224" s="18"/>
      <c r="TSZ224" s="19"/>
      <c r="TTA224" s="28"/>
      <c r="TTB224" s="32"/>
      <c r="TTC224" s="20"/>
      <c r="TTD224" s="18"/>
      <c r="TTE224" s="19"/>
      <c r="TTF224" s="28"/>
      <c r="TTG224" s="32"/>
      <c r="TTH224" s="20"/>
      <c r="TTI224" s="18"/>
      <c r="TTJ224" s="19"/>
      <c r="TTK224" s="28"/>
      <c r="TTL224" s="32"/>
      <c r="TTM224" s="20"/>
      <c r="TTN224" s="18"/>
      <c r="TTO224" s="19"/>
      <c r="TTP224" s="28"/>
      <c r="TTQ224" s="32"/>
      <c r="TTR224" s="20"/>
      <c r="TTS224" s="18"/>
      <c r="TTT224" s="19"/>
      <c r="TTU224" s="28"/>
      <c r="TTV224" s="32"/>
      <c r="TTW224" s="20"/>
      <c r="TTX224" s="18"/>
      <c r="TTY224" s="19"/>
      <c r="TTZ224" s="28"/>
      <c r="TUA224" s="32"/>
      <c r="TUB224" s="20"/>
      <c r="TUC224" s="18"/>
      <c r="TUD224" s="19"/>
      <c r="TUE224" s="28"/>
      <c r="TUF224" s="32"/>
      <c r="TUG224" s="20"/>
      <c r="TUH224" s="18"/>
      <c r="TUI224" s="19"/>
      <c r="TUJ224" s="28"/>
      <c r="TUK224" s="32"/>
      <c r="TUL224" s="20"/>
      <c r="TUM224" s="18"/>
      <c r="TUN224" s="19"/>
      <c r="TUO224" s="28"/>
      <c r="TUP224" s="32"/>
      <c r="TUQ224" s="20"/>
      <c r="TUR224" s="18"/>
      <c r="TUS224" s="19"/>
      <c r="TUT224" s="28"/>
      <c r="TUU224" s="32"/>
      <c r="TUV224" s="20"/>
      <c r="TUW224" s="18"/>
      <c r="TUX224" s="19"/>
      <c r="TUY224" s="28"/>
      <c r="TUZ224" s="32"/>
      <c r="TVA224" s="20"/>
      <c r="TVB224" s="18"/>
      <c r="TVC224" s="19"/>
      <c r="TVD224" s="28"/>
      <c r="TVE224" s="32"/>
      <c r="TVF224" s="20"/>
      <c r="TVG224" s="18"/>
      <c r="TVH224" s="19"/>
      <c r="TVI224" s="28"/>
      <c r="TVJ224" s="32"/>
      <c r="TVK224" s="20"/>
      <c r="TVL224" s="18"/>
      <c r="TVM224" s="19"/>
      <c r="TVN224" s="28"/>
      <c r="TVO224" s="32"/>
      <c r="TVP224" s="20"/>
      <c r="TVQ224" s="18"/>
      <c r="TVR224" s="19"/>
      <c r="TVS224" s="28"/>
      <c r="TVT224" s="32"/>
      <c r="TVU224" s="20"/>
      <c r="TVV224" s="18"/>
      <c r="TVW224" s="19"/>
      <c r="TVX224" s="28"/>
      <c r="TVY224" s="32"/>
      <c r="TVZ224" s="20"/>
      <c r="TWA224" s="18"/>
      <c r="TWB224" s="19"/>
      <c r="TWC224" s="28"/>
      <c r="TWD224" s="32"/>
      <c r="TWE224" s="20"/>
      <c r="TWF224" s="18"/>
      <c r="TWG224" s="19"/>
      <c r="TWH224" s="28"/>
      <c r="TWI224" s="32"/>
      <c r="TWJ224" s="20"/>
      <c r="TWK224" s="18"/>
      <c r="TWL224" s="19"/>
      <c r="TWM224" s="28"/>
      <c r="TWN224" s="32"/>
      <c r="TWO224" s="20"/>
      <c r="TWP224" s="18"/>
      <c r="TWQ224" s="19"/>
      <c r="TWR224" s="28"/>
      <c r="TWS224" s="32"/>
      <c r="TWT224" s="20"/>
      <c r="TWU224" s="18"/>
      <c r="TWV224" s="19"/>
      <c r="TWW224" s="28"/>
      <c r="TWX224" s="32"/>
      <c r="TWY224" s="20"/>
      <c r="TWZ224" s="18"/>
      <c r="TXA224" s="19"/>
      <c r="TXB224" s="28"/>
      <c r="TXC224" s="32"/>
      <c r="TXD224" s="20"/>
      <c r="TXE224" s="18"/>
      <c r="TXF224" s="19"/>
      <c r="TXG224" s="28"/>
      <c r="TXH224" s="32"/>
      <c r="TXI224" s="20"/>
      <c r="TXJ224" s="18"/>
      <c r="TXK224" s="19"/>
      <c r="TXL224" s="28"/>
      <c r="TXM224" s="32"/>
      <c r="TXN224" s="20"/>
      <c r="TXO224" s="18"/>
      <c r="TXP224" s="19"/>
      <c r="TXQ224" s="28"/>
      <c r="TXR224" s="32"/>
      <c r="TXS224" s="20"/>
      <c r="TXT224" s="18"/>
      <c r="TXU224" s="19"/>
      <c r="TXV224" s="28"/>
      <c r="TXW224" s="32"/>
      <c r="TXX224" s="20"/>
      <c r="TXY224" s="18"/>
      <c r="TXZ224" s="19"/>
      <c r="TYA224" s="28"/>
      <c r="TYB224" s="32"/>
      <c r="TYC224" s="20"/>
      <c r="TYD224" s="18"/>
      <c r="TYE224" s="19"/>
      <c r="TYF224" s="28"/>
      <c r="TYG224" s="32"/>
      <c r="TYH224" s="20"/>
      <c r="TYI224" s="18"/>
      <c r="TYJ224" s="19"/>
      <c r="TYK224" s="28"/>
      <c r="TYL224" s="32"/>
      <c r="TYM224" s="20"/>
      <c r="TYN224" s="18"/>
      <c r="TYO224" s="19"/>
      <c r="TYP224" s="28"/>
      <c r="TYQ224" s="32"/>
      <c r="TYR224" s="20"/>
      <c r="TYS224" s="18"/>
      <c r="TYT224" s="19"/>
      <c r="TYU224" s="28"/>
      <c r="TYV224" s="32"/>
      <c r="TYW224" s="20"/>
      <c r="TYX224" s="18"/>
      <c r="TYY224" s="19"/>
      <c r="TYZ224" s="28"/>
      <c r="TZA224" s="32"/>
      <c r="TZB224" s="20"/>
      <c r="TZC224" s="18"/>
      <c r="TZD224" s="19"/>
      <c r="TZE224" s="28"/>
      <c r="TZF224" s="32"/>
      <c r="TZG224" s="20"/>
      <c r="TZH224" s="18"/>
      <c r="TZI224" s="19"/>
      <c r="TZJ224" s="28"/>
      <c r="TZK224" s="32"/>
      <c r="TZL224" s="20"/>
      <c r="TZM224" s="18"/>
      <c r="TZN224" s="19"/>
      <c r="TZO224" s="28"/>
      <c r="TZP224" s="32"/>
      <c r="TZQ224" s="20"/>
      <c r="TZR224" s="18"/>
      <c r="TZS224" s="19"/>
      <c r="TZT224" s="28"/>
      <c r="TZU224" s="32"/>
      <c r="TZV224" s="20"/>
      <c r="TZW224" s="18"/>
      <c r="TZX224" s="19"/>
      <c r="TZY224" s="28"/>
      <c r="TZZ224" s="32"/>
      <c r="UAA224" s="20"/>
      <c r="UAB224" s="18"/>
      <c r="UAC224" s="19"/>
      <c r="UAD224" s="28"/>
      <c r="UAE224" s="32"/>
      <c r="UAF224" s="20"/>
      <c r="UAG224" s="18"/>
      <c r="UAH224" s="19"/>
      <c r="UAI224" s="28"/>
      <c r="UAJ224" s="32"/>
      <c r="UAK224" s="20"/>
      <c r="UAL224" s="18"/>
      <c r="UAM224" s="19"/>
      <c r="UAN224" s="28"/>
      <c r="UAO224" s="32"/>
      <c r="UAP224" s="20"/>
      <c r="UAQ224" s="18"/>
      <c r="UAR224" s="19"/>
      <c r="UAS224" s="28"/>
      <c r="UAT224" s="32"/>
      <c r="UAU224" s="20"/>
      <c r="UAV224" s="18"/>
      <c r="UAW224" s="19"/>
      <c r="UAX224" s="28"/>
      <c r="UAY224" s="32"/>
      <c r="UAZ224" s="20"/>
      <c r="UBA224" s="18"/>
      <c r="UBB224" s="19"/>
      <c r="UBC224" s="28"/>
      <c r="UBD224" s="32"/>
      <c r="UBE224" s="20"/>
      <c r="UBF224" s="18"/>
      <c r="UBG224" s="19"/>
      <c r="UBH224" s="28"/>
      <c r="UBI224" s="32"/>
      <c r="UBJ224" s="20"/>
      <c r="UBK224" s="18"/>
      <c r="UBL224" s="19"/>
      <c r="UBM224" s="28"/>
      <c r="UBN224" s="32"/>
      <c r="UBO224" s="20"/>
      <c r="UBP224" s="18"/>
      <c r="UBQ224" s="19"/>
      <c r="UBR224" s="28"/>
      <c r="UBS224" s="32"/>
      <c r="UBT224" s="20"/>
      <c r="UBU224" s="18"/>
      <c r="UBV224" s="19"/>
      <c r="UBW224" s="28"/>
      <c r="UBX224" s="32"/>
      <c r="UBY224" s="20"/>
      <c r="UBZ224" s="18"/>
      <c r="UCA224" s="19"/>
      <c r="UCB224" s="28"/>
      <c r="UCC224" s="32"/>
      <c r="UCD224" s="20"/>
      <c r="UCE224" s="18"/>
      <c r="UCF224" s="19"/>
      <c r="UCG224" s="28"/>
      <c r="UCH224" s="32"/>
      <c r="UCI224" s="20"/>
      <c r="UCJ224" s="18"/>
      <c r="UCK224" s="19"/>
      <c r="UCL224" s="28"/>
      <c r="UCM224" s="32"/>
      <c r="UCN224" s="20"/>
      <c r="UCO224" s="18"/>
      <c r="UCP224" s="19"/>
      <c r="UCQ224" s="28"/>
      <c r="UCR224" s="32"/>
      <c r="UCS224" s="20"/>
      <c r="UCT224" s="18"/>
      <c r="UCU224" s="19"/>
      <c r="UCV224" s="28"/>
      <c r="UCW224" s="32"/>
      <c r="UCX224" s="20"/>
      <c r="UCY224" s="18"/>
      <c r="UCZ224" s="19"/>
      <c r="UDA224" s="28"/>
      <c r="UDB224" s="32"/>
      <c r="UDC224" s="20"/>
      <c r="UDD224" s="18"/>
      <c r="UDE224" s="19"/>
      <c r="UDF224" s="28"/>
      <c r="UDG224" s="32"/>
      <c r="UDH224" s="20"/>
      <c r="UDI224" s="18"/>
      <c r="UDJ224" s="19"/>
      <c r="UDK224" s="28"/>
      <c r="UDL224" s="32"/>
      <c r="UDM224" s="20"/>
      <c r="UDN224" s="18"/>
      <c r="UDO224" s="19"/>
      <c r="UDP224" s="28"/>
      <c r="UDQ224" s="32"/>
      <c r="UDR224" s="20"/>
      <c r="UDS224" s="18"/>
      <c r="UDT224" s="19"/>
      <c r="UDU224" s="28"/>
      <c r="UDV224" s="32"/>
      <c r="UDW224" s="20"/>
      <c r="UDX224" s="18"/>
      <c r="UDY224" s="19"/>
      <c r="UDZ224" s="28"/>
      <c r="UEA224" s="32"/>
      <c r="UEB224" s="20"/>
      <c r="UEC224" s="18"/>
      <c r="UED224" s="19"/>
      <c r="UEE224" s="28"/>
      <c r="UEF224" s="32"/>
      <c r="UEG224" s="20"/>
      <c r="UEH224" s="18"/>
      <c r="UEI224" s="19"/>
      <c r="UEJ224" s="28"/>
      <c r="UEK224" s="32"/>
      <c r="UEL224" s="20"/>
      <c r="UEM224" s="18"/>
      <c r="UEN224" s="19"/>
      <c r="UEO224" s="28"/>
      <c r="UEP224" s="32"/>
      <c r="UEQ224" s="20"/>
      <c r="UER224" s="18"/>
      <c r="UES224" s="19"/>
      <c r="UET224" s="28"/>
      <c r="UEU224" s="32"/>
      <c r="UEV224" s="20"/>
      <c r="UEW224" s="18"/>
      <c r="UEX224" s="19"/>
      <c r="UEY224" s="28"/>
      <c r="UEZ224" s="32"/>
      <c r="UFA224" s="20"/>
      <c r="UFB224" s="18"/>
      <c r="UFC224" s="19"/>
      <c r="UFD224" s="28"/>
      <c r="UFE224" s="32"/>
      <c r="UFF224" s="20"/>
      <c r="UFG224" s="18"/>
      <c r="UFH224" s="19"/>
      <c r="UFI224" s="28"/>
      <c r="UFJ224" s="32"/>
      <c r="UFK224" s="20"/>
      <c r="UFL224" s="18"/>
      <c r="UFM224" s="19"/>
      <c r="UFN224" s="28"/>
      <c r="UFO224" s="32"/>
      <c r="UFP224" s="20"/>
      <c r="UFQ224" s="18"/>
      <c r="UFR224" s="19"/>
      <c r="UFS224" s="28"/>
      <c r="UFT224" s="32"/>
      <c r="UFU224" s="20"/>
      <c r="UFV224" s="18"/>
      <c r="UFW224" s="19"/>
      <c r="UFX224" s="28"/>
      <c r="UFY224" s="32"/>
      <c r="UFZ224" s="20"/>
      <c r="UGA224" s="18"/>
      <c r="UGB224" s="19"/>
      <c r="UGC224" s="28"/>
      <c r="UGD224" s="32"/>
      <c r="UGE224" s="20"/>
      <c r="UGF224" s="18"/>
      <c r="UGG224" s="19"/>
      <c r="UGH224" s="28"/>
      <c r="UGI224" s="32"/>
      <c r="UGJ224" s="20"/>
      <c r="UGK224" s="18"/>
      <c r="UGL224" s="19"/>
      <c r="UGM224" s="28"/>
      <c r="UGN224" s="32"/>
      <c r="UGO224" s="20"/>
      <c r="UGP224" s="18"/>
      <c r="UGQ224" s="19"/>
      <c r="UGR224" s="28"/>
      <c r="UGS224" s="32"/>
      <c r="UGT224" s="20"/>
      <c r="UGU224" s="18"/>
      <c r="UGV224" s="19"/>
      <c r="UGW224" s="28"/>
      <c r="UGX224" s="32"/>
      <c r="UGY224" s="20"/>
      <c r="UGZ224" s="18"/>
      <c r="UHA224" s="19"/>
      <c r="UHB224" s="28"/>
      <c r="UHC224" s="32"/>
      <c r="UHD224" s="20"/>
      <c r="UHE224" s="18"/>
      <c r="UHF224" s="19"/>
      <c r="UHG224" s="28"/>
      <c r="UHH224" s="32"/>
      <c r="UHI224" s="20"/>
      <c r="UHJ224" s="18"/>
      <c r="UHK224" s="19"/>
      <c r="UHL224" s="28"/>
      <c r="UHM224" s="32"/>
      <c r="UHN224" s="20"/>
      <c r="UHO224" s="18"/>
      <c r="UHP224" s="19"/>
      <c r="UHQ224" s="28"/>
      <c r="UHR224" s="32"/>
      <c r="UHS224" s="20"/>
      <c r="UHT224" s="18"/>
      <c r="UHU224" s="19"/>
      <c r="UHV224" s="28"/>
      <c r="UHW224" s="32"/>
      <c r="UHX224" s="20"/>
      <c r="UHY224" s="18"/>
      <c r="UHZ224" s="19"/>
      <c r="UIA224" s="28"/>
      <c r="UIB224" s="32"/>
      <c r="UIC224" s="20"/>
      <c r="UID224" s="18"/>
      <c r="UIE224" s="19"/>
      <c r="UIF224" s="28"/>
      <c r="UIG224" s="32"/>
      <c r="UIH224" s="20"/>
      <c r="UII224" s="18"/>
      <c r="UIJ224" s="19"/>
      <c r="UIK224" s="28"/>
      <c r="UIL224" s="32"/>
      <c r="UIM224" s="20"/>
      <c r="UIN224" s="18"/>
      <c r="UIO224" s="19"/>
      <c r="UIP224" s="28"/>
      <c r="UIQ224" s="32"/>
      <c r="UIR224" s="20"/>
      <c r="UIS224" s="18"/>
      <c r="UIT224" s="19"/>
      <c r="UIU224" s="28"/>
      <c r="UIV224" s="32"/>
      <c r="UIW224" s="20"/>
      <c r="UIX224" s="18"/>
      <c r="UIY224" s="19"/>
      <c r="UIZ224" s="28"/>
      <c r="UJA224" s="32"/>
      <c r="UJB224" s="20"/>
      <c r="UJC224" s="18"/>
      <c r="UJD224" s="19"/>
      <c r="UJE224" s="28"/>
      <c r="UJF224" s="32"/>
      <c r="UJG224" s="20"/>
      <c r="UJH224" s="18"/>
      <c r="UJI224" s="19"/>
      <c r="UJJ224" s="28"/>
      <c r="UJK224" s="32"/>
      <c r="UJL224" s="20"/>
      <c r="UJM224" s="18"/>
      <c r="UJN224" s="19"/>
      <c r="UJO224" s="28"/>
      <c r="UJP224" s="32"/>
      <c r="UJQ224" s="20"/>
      <c r="UJR224" s="18"/>
      <c r="UJS224" s="19"/>
      <c r="UJT224" s="28"/>
      <c r="UJU224" s="32"/>
      <c r="UJV224" s="20"/>
      <c r="UJW224" s="18"/>
      <c r="UJX224" s="19"/>
      <c r="UJY224" s="28"/>
      <c r="UJZ224" s="32"/>
      <c r="UKA224" s="20"/>
      <c r="UKB224" s="18"/>
      <c r="UKC224" s="19"/>
      <c r="UKD224" s="28"/>
      <c r="UKE224" s="32"/>
      <c r="UKF224" s="20"/>
      <c r="UKG224" s="18"/>
      <c r="UKH224" s="19"/>
      <c r="UKI224" s="28"/>
      <c r="UKJ224" s="32"/>
      <c r="UKK224" s="20"/>
      <c r="UKL224" s="18"/>
      <c r="UKM224" s="19"/>
      <c r="UKN224" s="28"/>
      <c r="UKO224" s="32"/>
      <c r="UKP224" s="20"/>
      <c r="UKQ224" s="18"/>
      <c r="UKR224" s="19"/>
      <c r="UKS224" s="28"/>
      <c r="UKT224" s="32"/>
      <c r="UKU224" s="20"/>
      <c r="UKV224" s="18"/>
      <c r="UKW224" s="19"/>
      <c r="UKX224" s="28"/>
      <c r="UKY224" s="32"/>
      <c r="UKZ224" s="20"/>
      <c r="ULA224" s="18"/>
      <c r="ULB224" s="19"/>
      <c r="ULC224" s="28"/>
      <c r="ULD224" s="32"/>
      <c r="ULE224" s="20"/>
      <c r="ULF224" s="18"/>
      <c r="ULG224" s="19"/>
      <c r="ULH224" s="28"/>
      <c r="ULI224" s="32"/>
      <c r="ULJ224" s="20"/>
      <c r="ULK224" s="18"/>
      <c r="ULL224" s="19"/>
      <c r="ULM224" s="28"/>
      <c r="ULN224" s="32"/>
      <c r="ULO224" s="20"/>
      <c r="ULP224" s="18"/>
      <c r="ULQ224" s="19"/>
      <c r="ULR224" s="28"/>
      <c r="ULS224" s="32"/>
      <c r="ULT224" s="20"/>
      <c r="ULU224" s="18"/>
      <c r="ULV224" s="19"/>
      <c r="ULW224" s="28"/>
      <c r="ULX224" s="32"/>
      <c r="ULY224" s="20"/>
      <c r="ULZ224" s="18"/>
      <c r="UMA224" s="19"/>
      <c r="UMB224" s="28"/>
      <c r="UMC224" s="32"/>
      <c r="UMD224" s="20"/>
      <c r="UME224" s="18"/>
      <c r="UMF224" s="19"/>
      <c r="UMG224" s="28"/>
      <c r="UMH224" s="32"/>
      <c r="UMI224" s="20"/>
      <c r="UMJ224" s="18"/>
      <c r="UMK224" s="19"/>
      <c r="UML224" s="28"/>
      <c r="UMM224" s="32"/>
      <c r="UMN224" s="20"/>
      <c r="UMO224" s="18"/>
      <c r="UMP224" s="19"/>
      <c r="UMQ224" s="28"/>
      <c r="UMR224" s="32"/>
      <c r="UMS224" s="20"/>
      <c r="UMT224" s="18"/>
      <c r="UMU224" s="19"/>
      <c r="UMV224" s="28"/>
      <c r="UMW224" s="32"/>
      <c r="UMX224" s="20"/>
      <c r="UMY224" s="18"/>
      <c r="UMZ224" s="19"/>
      <c r="UNA224" s="28"/>
      <c r="UNB224" s="32"/>
      <c r="UNC224" s="20"/>
      <c r="UND224" s="18"/>
      <c r="UNE224" s="19"/>
      <c r="UNF224" s="28"/>
      <c r="UNG224" s="32"/>
      <c r="UNH224" s="20"/>
      <c r="UNI224" s="18"/>
      <c r="UNJ224" s="19"/>
      <c r="UNK224" s="28"/>
      <c r="UNL224" s="32"/>
      <c r="UNM224" s="20"/>
      <c r="UNN224" s="18"/>
      <c r="UNO224" s="19"/>
      <c r="UNP224" s="28"/>
      <c r="UNQ224" s="32"/>
      <c r="UNR224" s="20"/>
      <c r="UNS224" s="18"/>
      <c r="UNT224" s="19"/>
      <c r="UNU224" s="28"/>
      <c r="UNV224" s="32"/>
      <c r="UNW224" s="20"/>
      <c r="UNX224" s="18"/>
      <c r="UNY224" s="19"/>
      <c r="UNZ224" s="28"/>
      <c r="UOA224" s="32"/>
      <c r="UOB224" s="20"/>
      <c r="UOC224" s="18"/>
      <c r="UOD224" s="19"/>
      <c r="UOE224" s="28"/>
      <c r="UOF224" s="32"/>
      <c r="UOG224" s="20"/>
      <c r="UOH224" s="18"/>
      <c r="UOI224" s="19"/>
      <c r="UOJ224" s="28"/>
      <c r="UOK224" s="32"/>
      <c r="UOL224" s="20"/>
      <c r="UOM224" s="18"/>
      <c r="UON224" s="19"/>
      <c r="UOO224" s="28"/>
      <c r="UOP224" s="32"/>
      <c r="UOQ224" s="20"/>
      <c r="UOR224" s="18"/>
      <c r="UOS224" s="19"/>
      <c r="UOT224" s="28"/>
      <c r="UOU224" s="32"/>
      <c r="UOV224" s="20"/>
      <c r="UOW224" s="18"/>
      <c r="UOX224" s="19"/>
      <c r="UOY224" s="28"/>
      <c r="UOZ224" s="32"/>
      <c r="UPA224" s="20"/>
      <c r="UPB224" s="18"/>
      <c r="UPC224" s="19"/>
      <c r="UPD224" s="28"/>
      <c r="UPE224" s="32"/>
      <c r="UPF224" s="20"/>
      <c r="UPG224" s="18"/>
      <c r="UPH224" s="19"/>
      <c r="UPI224" s="28"/>
      <c r="UPJ224" s="32"/>
      <c r="UPK224" s="20"/>
      <c r="UPL224" s="18"/>
      <c r="UPM224" s="19"/>
      <c r="UPN224" s="28"/>
      <c r="UPO224" s="32"/>
      <c r="UPP224" s="20"/>
      <c r="UPQ224" s="18"/>
      <c r="UPR224" s="19"/>
      <c r="UPS224" s="28"/>
      <c r="UPT224" s="32"/>
      <c r="UPU224" s="20"/>
      <c r="UPV224" s="18"/>
      <c r="UPW224" s="19"/>
      <c r="UPX224" s="28"/>
      <c r="UPY224" s="32"/>
      <c r="UPZ224" s="20"/>
      <c r="UQA224" s="18"/>
      <c r="UQB224" s="19"/>
      <c r="UQC224" s="28"/>
      <c r="UQD224" s="32"/>
      <c r="UQE224" s="20"/>
      <c r="UQF224" s="18"/>
      <c r="UQG224" s="19"/>
      <c r="UQH224" s="28"/>
      <c r="UQI224" s="32"/>
      <c r="UQJ224" s="20"/>
      <c r="UQK224" s="18"/>
      <c r="UQL224" s="19"/>
      <c r="UQM224" s="28"/>
      <c r="UQN224" s="32"/>
      <c r="UQO224" s="20"/>
      <c r="UQP224" s="18"/>
      <c r="UQQ224" s="19"/>
      <c r="UQR224" s="28"/>
      <c r="UQS224" s="32"/>
      <c r="UQT224" s="20"/>
      <c r="UQU224" s="18"/>
      <c r="UQV224" s="19"/>
      <c r="UQW224" s="28"/>
      <c r="UQX224" s="32"/>
      <c r="UQY224" s="20"/>
      <c r="UQZ224" s="18"/>
      <c r="URA224" s="19"/>
      <c r="URB224" s="28"/>
      <c r="URC224" s="32"/>
      <c r="URD224" s="20"/>
      <c r="URE224" s="18"/>
      <c r="URF224" s="19"/>
      <c r="URG224" s="28"/>
      <c r="URH224" s="32"/>
      <c r="URI224" s="20"/>
      <c r="URJ224" s="18"/>
      <c r="URK224" s="19"/>
      <c r="URL224" s="28"/>
      <c r="URM224" s="32"/>
      <c r="URN224" s="20"/>
      <c r="URO224" s="18"/>
      <c r="URP224" s="19"/>
      <c r="URQ224" s="28"/>
      <c r="URR224" s="32"/>
      <c r="URS224" s="20"/>
      <c r="URT224" s="18"/>
      <c r="URU224" s="19"/>
      <c r="URV224" s="28"/>
      <c r="URW224" s="32"/>
      <c r="URX224" s="20"/>
      <c r="URY224" s="18"/>
      <c r="URZ224" s="19"/>
      <c r="USA224" s="28"/>
      <c r="USB224" s="32"/>
      <c r="USC224" s="20"/>
      <c r="USD224" s="18"/>
      <c r="USE224" s="19"/>
      <c r="USF224" s="28"/>
      <c r="USG224" s="32"/>
      <c r="USH224" s="20"/>
      <c r="USI224" s="18"/>
      <c r="USJ224" s="19"/>
      <c r="USK224" s="28"/>
      <c r="USL224" s="32"/>
      <c r="USM224" s="20"/>
      <c r="USN224" s="18"/>
      <c r="USO224" s="19"/>
      <c r="USP224" s="28"/>
      <c r="USQ224" s="32"/>
      <c r="USR224" s="20"/>
      <c r="USS224" s="18"/>
      <c r="UST224" s="19"/>
      <c r="USU224" s="28"/>
      <c r="USV224" s="32"/>
      <c r="USW224" s="20"/>
      <c r="USX224" s="18"/>
      <c r="USY224" s="19"/>
      <c r="USZ224" s="28"/>
      <c r="UTA224" s="32"/>
      <c r="UTB224" s="20"/>
      <c r="UTC224" s="18"/>
      <c r="UTD224" s="19"/>
      <c r="UTE224" s="28"/>
      <c r="UTF224" s="32"/>
      <c r="UTG224" s="20"/>
      <c r="UTH224" s="18"/>
      <c r="UTI224" s="19"/>
      <c r="UTJ224" s="28"/>
      <c r="UTK224" s="32"/>
      <c r="UTL224" s="20"/>
      <c r="UTM224" s="18"/>
      <c r="UTN224" s="19"/>
      <c r="UTO224" s="28"/>
      <c r="UTP224" s="32"/>
      <c r="UTQ224" s="20"/>
      <c r="UTR224" s="18"/>
      <c r="UTS224" s="19"/>
      <c r="UTT224" s="28"/>
      <c r="UTU224" s="32"/>
      <c r="UTV224" s="20"/>
      <c r="UTW224" s="18"/>
      <c r="UTX224" s="19"/>
      <c r="UTY224" s="28"/>
      <c r="UTZ224" s="32"/>
      <c r="UUA224" s="20"/>
      <c r="UUB224" s="18"/>
      <c r="UUC224" s="19"/>
      <c r="UUD224" s="28"/>
      <c r="UUE224" s="32"/>
      <c r="UUF224" s="20"/>
      <c r="UUG224" s="18"/>
      <c r="UUH224" s="19"/>
      <c r="UUI224" s="28"/>
      <c r="UUJ224" s="32"/>
      <c r="UUK224" s="20"/>
      <c r="UUL224" s="18"/>
      <c r="UUM224" s="19"/>
      <c r="UUN224" s="28"/>
      <c r="UUO224" s="32"/>
      <c r="UUP224" s="20"/>
      <c r="UUQ224" s="18"/>
      <c r="UUR224" s="19"/>
      <c r="UUS224" s="28"/>
      <c r="UUT224" s="32"/>
      <c r="UUU224" s="20"/>
      <c r="UUV224" s="18"/>
      <c r="UUW224" s="19"/>
      <c r="UUX224" s="28"/>
      <c r="UUY224" s="32"/>
      <c r="UUZ224" s="20"/>
      <c r="UVA224" s="18"/>
      <c r="UVB224" s="19"/>
      <c r="UVC224" s="28"/>
      <c r="UVD224" s="32"/>
      <c r="UVE224" s="20"/>
      <c r="UVF224" s="18"/>
      <c r="UVG224" s="19"/>
      <c r="UVH224" s="28"/>
      <c r="UVI224" s="32"/>
      <c r="UVJ224" s="20"/>
      <c r="UVK224" s="18"/>
      <c r="UVL224" s="19"/>
      <c r="UVM224" s="28"/>
      <c r="UVN224" s="32"/>
      <c r="UVO224" s="20"/>
      <c r="UVP224" s="18"/>
      <c r="UVQ224" s="19"/>
      <c r="UVR224" s="28"/>
      <c r="UVS224" s="32"/>
      <c r="UVT224" s="20"/>
      <c r="UVU224" s="18"/>
      <c r="UVV224" s="19"/>
      <c r="UVW224" s="28"/>
      <c r="UVX224" s="32"/>
      <c r="UVY224" s="20"/>
      <c r="UVZ224" s="18"/>
      <c r="UWA224" s="19"/>
      <c r="UWB224" s="28"/>
      <c r="UWC224" s="32"/>
      <c r="UWD224" s="20"/>
      <c r="UWE224" s="18"/>
      <c r="UWF224" s="19"/>
      <c r="UWG224" s="28"/>
      <c r="UWH224" s="32"/>
      <c r="UWI224" s="20"/>
      <c r="UWJ224" s="18"/>
      <c r="UWK224" s="19"/>
      <c r="UWL224" s="28"/>
      <c r="UWM224" s="32"/>
      <c r="UWN224" s="20"/>
      <c r="UWO224" s="18"/>
      <c r="UWP224" s="19"/>
      <c r="UWQ224" s="28"/>
      <c r="UWR224" s="32"/>
      <c r="UWS224" s="20"/>
      <c r="UWT224" s="18"/>
      <c r="UWU224" s="19"/>
      <c r="UWV224" s="28"/>
      <c r="UWW224" s="32"/>
      <c r="UWX224" s="20"/>
      <c r="UWY224" s="18"/>
      <c r="UWZ224" s="19"/>
      <c r="UXA224" s="28"/>
      <c r="UXB224" s="32"/>
      <c r="UXC224" s="20"/>
      <c r="UXD224" s="18"/>
      <c r="UXE224" s="19"/>
      <c r="UXF224" s="28"/>
      <c r="UXG224" s="32"/>
      <c r="UXH224" s="20"/>
      <c r="UXI224" s="18"/>
      <c r="UXJ224" s="19"/>
      <c r="UXK224" s="28"/>
      <c r="UXL224" s="32"/>
      <c r="UXM224" s="20"/>
      <c r="UXN224" s="18"/>
      <c r="UXO224" s="19"/>
      <c r="UXP224" s="28"/>
      <c r="UXQ224" s="32"/>
      <c r="UXR224" s="20"/>
      <c r="UXS224" s="18"/>
      <c r="UXT224" s="19"/>
      <c r="UXU224" s="28"/>
      <c r="UXV224" s="32"/>
      <c r="UXW224" s="20"/>
      <c r="UXX224" s="18"/>
      <c r="UXY224" s="19"/>
      <c r="UXZ224" s="28"/>
      <c r="UYA224" s="32"/>
      <c r="UYB224" s="20"/>
      <c r="UYC224" s="18"/>
      <c r="UYD224" s="19"/>
      <c r="UYE224" s="28"/>
      <c r="UYF224" s="32"/>
      <c r="UYG224" s="20"/>
      <c r="UYH224" s="18"/>
      <c r="UYI224" s="19"/>
      <c r="UYJ224" s="28"/>
      <c r="UYK224" s="32"/>
      <c r="UYL224" s="20"/>
      <c r="UYM224" s="18"/>
      <c r="UYN224" s="19"/>
      <c r="UYO224" s="28"/>
      <c r="UYP224" s="32"/>
      <c r="UYQ224" s="20"/>
      <c r="UYR224" s="18"/>
      <c r="UYS224" s="19"/>
      <c r="UYT224" s="28"/>
      <c r="UYU224" s="32"/>
      <c r="UYV224" s="20"/>
      <c r="UYW224" s="18"/>
      <c r="UYX224" s="19"/>
      <c r="UYY224" s="28"/>
      <c r="UYZ224" s="32"/>
      <c r="UZA224" s="20"/>
      <c r="UZB224" s="18"/>
      <c r="UZC224" s="19"/>
      <c r="UZD224" s="28"/>
      <c r="UZE224" s="32"/>
      <c r="UZF224" s="20"/>
      <c r="UZG224" s="18"/>
      <c r="UZH224" s="19"/>
      <c r="UZI224" s="28"/>
      <c r="UZJ224" s="32"/>
      <c r="UZK224" s="20"/>
      <c r="UZL224" s="18"/>
      <c r="UZM224" s="19"/>
      <c r="UZN224" s="28"/>
      <c r="UZO224" s="32"/>
      <c r="UZP224" s="20"/>
      <c r="UZQ224" s="18"/>
      <c r="UZR224" s="19"/>
      <c r="UZS224" s="28"/>
      <c r="UZT224" s="32"/>
      <c r="UZU224" s="20"/>
      <c r="UZV224" s="18"/>
      <c r="UZW224" s="19"/>
      <c r="UZX224" s="28"/>
      <c r="UZY224" s="32"/>
      <c r="UZZ224" s="20"/>
      <c r="VAA224" s="18"/>
      <c r="VAB224" s="19"/>
      <c r="VAC224" s="28"/>
      <c r="VAD224" s="32"/>
      <c r="VAE224" s="20"/>
      <c r="VAF224" s="18"/>
      <c r="VAG224" s="19"/>
      <c r="VAH224" s="28"/>
      <c r="VAI224" s="32"/>
      <c r="VAJ224" s="20"/>
      <c r="VAK224" s="18"/>
      <c r="VAL224" s="19"/>
      <c r="VAM224" s="28"/>
      <c r="VAN224" s="32"/>
      <c r="VAO224" s="20"/>
      <c r="VAP224" s="18"/>
      <c r="VAQ224" s="19"/>
      <c r="VAR224" s="28"/>
      <c r="VAS224" s="32"/>
      <c r="VAT224" s="20"/>
      <c r="VAU224" s="18"/>
      <c r="VAV224" s="19"/>
      <c r="VAW224" s="28"/>
      <c r="VAX224" s="32"/>
      <c r="VAY224" s="20"/>
      <c r="VAZ224" s="18"/>
      <c r="VBA224" s="19"/>
      <c r="VBB224" s="28"/>
      <c r="VBC224" s="32"/>
      <c r="VBD224" s="20"/>
      <c r="VBE224" s="18"/>
      <c r="VBF224" s="19"/>
      <c r="VBG224" s="28"/>
      <c r="VBH224" s="32"/>
      <c r="VBI224" s="20"/>
      <c r="VBJ224" s="18"/>
      <c r="VBK224" s="19"/>
      <c r="VBL224" s="28"/>
      <c r="VBM224" s="32"/>
      <c r="VBN224" s="20"/>
      <c r="VBO224" s="18"/>
      <c r="VBP224" s="19"/>
      <c r="VBQ224" s="28"/>
      <c r="VBR224" s="32"/>
      <c r="VBS224" s="20"/>
      <c r="VBT224" s="18"/>
      <c r="VBU224" s="19"/>
      <c r="VBV224" s="28"/>
      <c r="VBW224" s="32"/>
      <c r="VBX224" s="20"/>
      <c r="VBY224" s="18"/>
      <c r="VBZ224" s="19"/>
      <c r="VCA224" s="28"/>
      <c r="VCB224" s="32"/>
      <c r="VCC224" s="20"/>
      <c r="VCD224" s="18"/>
      <c r="VCE224" s="19"/>
      <c r="VCF224" s="28"/>
      <c r="VCG224" s="32"/>
      <c r="VCH224" s="20"/>
      <c r="VCI224" s="18"/>
      <c r="VCJ224" s="19"/>
      <c r="VCK224" s="28"/>
      <c r="VCL224" s="32"/>
      <c r="VCM224" s="20"/>
      <c r="VCN224" s="18"/>
      <c r="VCO224" s="19"/>
      <c r="VCP224" s="28"/>
      <c r="VCQ224" s="32"/>
      <c r="VCR224" s="20"/>
      <c r="VCS224" s="18"/>
      <c r="VCT224" s="19"/>
      <c r="VCU224" s="28"/>
      <c r="VCV224" s="32"/>
      <c r="VCW224" s="20"/>
      <c r="VCX224" s="18"/>
      <c r="VCY224" s="19"/>
      <c r="VCZ224" s="28"/>
      <c r="VDA224" s="32"/>
      <c r="VDB224" s="20"/>
      <c r="VDC224" s="18"/>
      <c r="VDD224" s="19"/>
      <c r="VDE224" s="28"/>
      <c r="VDF224" s="32"/>
      <c r="VDG224" s="20"/>
      <c r="VDH224" s="18"/>
      <c r="VDI224" s="19"/>
      <c r="VDJ224" s="28"/>
      <c r="VDK224" s="32"/>
      <c r="VDL224" s="20"/>
      <c r="VDM224" s="18"/>
      <c r="VDN224" s="19"/>
      <c r="VDO224" s="28"/>
      <c r="VDP224" s="32"/>
      <c r="VDQ224" s="20"/>
      <c r="VDR224" s="18"/>
      <c r="VDS224" s="19"/>
      <c r="VDT224" s="28"/>
      <c r="VDU224" s="32"/>
      <c r="VDV224" s="20"/>
      <c r="VDW224" s="18"/>
      <c r="VDX224" s="19"/>
      <c r="VDY224" s="28"/>
      <c r="VDZ224" s="32"/>
      <c r="VEA224" s="20"/>
      <c r="VEB224" s="18"/>
      <c r="VEC224" s="19"/>
      <c r="VED224" s="28"/>
      <c r="VEE224" s="32"/>
      <c r="VEF224" s="20"/>
      <c r="VEG224" s="18"/>
      <c r="VEH224" s="19"/>
      <c r="VEI224" s="28"/>
      <c r="VEJ224" s="32"/>
      <c r="VEK224" s="20"/>
      <c r="VEL224" s="18"/>
      <c r="VEM224" s="19"/>
      <c r="VEN224" s="28"/>
      <c r="VEO224" s="32"/>
      <c r="VEP224" s="20"/>
      <c r="VEQ224" s="18"/>
      <c r="VER224" s="19"/>
      <c r="VES224" s="28"/>
      <c r="VET224" s="32"/>
      <c r="VEU224" s="20"/>
      <c r="VEV224" s="18"/>
      <c r="VEW224" s="19"/>
      <c r="VEX224" s="28"/>
      <c r="VEY224" s="32"/>
      <c r="VEZ224" s="20"/>
      <c r="VFA224" s="18"/>
      <c r="VFB224" s="19"/>
      <c r="VFC224" s="28"/>
      <c r="VFD224" s="32"/>
      <c r="VFE224" s="20"/>
      <c r="VFF224" s="18"/>
      <c r="VFG224" s="19"/>
      <c r="VFH224" s="28"/>
      <c r="VFI224" s="32"/>
      <c r="VFJ224" s="20"/>
      <c r="VFK224" s="18"/>
      <c r="VFL224" s="19"/>
      <c r="VFM224" s="28"/>
      <c r="VFN224" s="32"/>
      <c r="VFO224" s="20"/>
      <c r="VFP224" s="18"/>
      <c r="VFQ224" s="19"/>
      <c r="VFR224" s="28"/>
      <c r="VFS224" s="32"/>
      <c r="VFT224" s="20"/>
      <c r="VFU224" s="18"/>
      <c r="VFV224" s="19"/>
      <c r="VFW224" s="28"/>
      <c r="VFX224" s="32"/>
      <c r="VFY224" s="20"/>
      <c r="VFZ224" s="18"/>
      <c r="VGA224" s="19"/>
      <c r="VGB224" s="28"/>
      <c r="VGC224" s="32"/>
      <c r="VGD224" s="20"/>
      <c r="VGE224" s="18"/>
      <c r="VGF224" s="19"/>
      <c r="VGG224" s="28"/>
      <c r="VGH224" s="32"/>
      <c r="VGI224" s="20"/>
      <c r="VGJ224" s="18"/>
      <c r="VGK224" s="19"/>
      <c r="VGL224" s="28"/>
      <c r="VGM224" s="32"/>
      <c r="VGN224" s="20"/>
      <c r="VGO224" s="18"/>
      <c r="VGP224" s="19"/>
      <c r="VGQ224" s="28"/>
      <c r="VGR224" s="32"/>
      <c r="VGS224" s="20"/>
      <c r="VGT224" s="18"/>
      <c r="VGU224" s="19"/>
      <c r="VGV224" s="28"/>
      <c r="VGW224" s="32"/>
      <c r="VGX224" s="20"/>
      <c r="VGY224" s="18"/>
      <c r="VGZ224" s="19"/>
      <c r="VHA224" s="28"/>
      <c r="VHB224" s="32"/>
      <c r="VHC224" s="20"/>
      <c r="VHD224" s="18"/>
      <c r="VHE224" s="19"/>
      <c r="VHF224" s="28"/>
      <c r="VHG224" s="32"/>
      <c r="VHH224" s="20"/>
      <c r="VHI224" s="18"/>
      <c r="VHJ224" s="19"/>
      <c r="VHK224" s="28"/>
      <c r="VHL224" s="32"/>
      <c r="VHM224" s="20"/>
      <c r="VHN224" s="18"/>
      <c r="VHO224" s="19"/>
      <c r="VHP224" s="28"/>
      <c r="VHQ224" s="32"/>
      <c r="VHR224" s="20"/>
      <c r="VHS224" s="18"/>
      <c r="VHT224" s="19"/>
      <c r="VHU224" s="28"/>
      <c r="VHV224" s="32"/>
      <c r="VHW224" s="20"/>
      <c r="VHX224" s="18"/>
      <c r="VHY224" s="19"/>
      <c r="VHZ224" s="28"/>
      <c r="VIA224" s="32"/>
      <c r="VIB224" s="20"/>
      <c r="VIC224" s="18"/>
      <c r="VID224" s="19"/>
      <c r="VIE224" s="28"/>
      <c r="VIF224" s="32"/>
      <c r="VIG224" s="20"/>
      <c r="VIH224" s="18"/>
      <c r="VII224" s="19"/>
      <c r="VIJ224" s="28"/>
      <c r="VIK224" s="32"/>
      <c r="VIL224" s="20"/>
      <c r="VIM224" s="18"/>
      <c r="VIN224" s="19"/>
      <c r="VIO224" s="28"/>
      <c r="VIP224" s="32"/>
      <c r="VIQ224" s="20"/>
      <c r="VIR224" s="18"/>
      <c r="VIS224" s="19"/>
      <c r="VIT224" s="28"/>
      <c r="VIU224" s="32"/>
      <c r="VIV224" s="20"/>
      <c r="VIW224" s="18"/>
      <c r="VIX224" s="19"/>
      <c r="VIY224" s="28"/>
      <c r="VIZ224" s="32"/>
      <c r="VJA224" s="20"/>
      <c r="VJB224" s="18"/>
      <c r="VJC224" s="19"/>
      <c r="VJD224" s="28"/>
      <c r="VJE224" s="32"/>
      <c r="VJF224" s="20"/>
      <c r="VJG224" s="18"/>
      <c r="VJH224" s="19"/>
      <c r="VJI224" s="28"/>
      <c r="VJJ224" s="32"/>
      <c r="VJK224" s="20"/>
      <c r="VJL224" s="18"/>
      <c r="VJM224" s="19"/>
      <c r="VJN224" s="28"/>
      <c r="VJO224" s="32"/>
      <c r="VJP224" s="20"/>
      <c r="VJQ224" s="18"/>
      <c r="VJR224" s="19"/>
      <c r="VJS224" s="28"/>
      <c r="VJT224" s="32"/>
      <c r="VJU224" s="20"/>
      <c r="VJV224" s="18"/>
      <c r="VJW224" s="19"/>
      <c r="VJX224" s="28"/>
      <c r="VJY224" s="32"/>
      <c r="VJZ224" s="20"/>
      <c r="VKA224" s="18"/>
      <c r="VKB224" s="19"/>
      <c r="VKC224" s="28"/>
      <c r="VKD224" s="32"/>
      <c r="VKE224" s="20"/>
      <c r="VKF224" s="18"/>
      <c r="VKG224" s="19"/>
      <c r="VKH224" s="28"/>
      <c r="VKI224" s="32"/>
      <c r="VKJ224" s="20"/>
      <c r="VKK224" s="18"/>
      <c r="VKL224" s="19"/>
      <c r="VKM224" s="28"/>
      <c r="VKN224" s="32"/>
      <c r="VKO224" s="20"/>
      <c r="VKP224" s="18"/>
      <c r="VKQ224" s="19"/>
      <c r="VKR224" s="28"/>
      <c r="VKS224" s="32"/>
      <c r="VKT224" s="20"/>
      <c r="VKU224" s="18"/>
      <c r="VKV224" s="19"/>
      <c r="VKW224" s="28"/>
      <c r="VKX224" s="32"/>
      <c r="VKY224" s="20"/>
      <c r="VKZ224" s="18"/>
      <c r="VLA224" s="19"/>
      <c r="VLB224" s="28"/>
      <c r="VLC224" s="32"/>
      <c r="VLD224" s="20"/>
      <c r="VLE224" s="18"/>
      <c r="VLF224" s="19"/>
      <c r="VLG224" s="28"/>
      <c r="VLH224" s="32"/>
      <c r="VLI224" s="20"/>
      <c r="VLJ224" s="18"/>
      <c r="VLK224" s="19"/>
      <c r="VLL224" s="28"/>
      <c r="VLM224" s="32"/>
      <c r="VLN224" s="20"/>
      <c r="VLO224" s="18"/>
      <c r="VLP224" s="19"/>
      <c r="VLQ224" s="28"/>
      <c r="VLR224" s="32"/>
      <c r="VLS224" s="20"/>
      <c r="VLT224" s="18"/>
      <c r="VLU224" s="19"/>
      <c r="VLV224" s="28"/>
      <c r="VLW224" s="32"/>
      <c r="VLX224" s="20"/>
      <c r="VLY224" s="18"/>
      <c r="VLZ224" s="19"/>
      <c r="VMA224" s="28"/>
      <c r="VMB224" s="32"/>
      <c r="VMC224" s="20"/>
      <c r="VMD224" s="18"/>
      <c r="VME224" s="19"/>
      <c r="VMF224" s="28"/>
      <c r="VMG224" s="32"/>
      <c r="VMH224" s="20"/>
      <c r="VMI224" s="18"/>
      <c r="VMJ224" s="19"/>
      <c r="VMK224" s="28"/>
      <c r="VML224" s="32"/>
      <c r="VMM224" s="20"/>
      <c r="VMN224" s="18"/>
      <c r="VMO224" s="19"/>
      <c r="VMP224" s="28"/>
      <c r="VMQ224" s="32"/>
      <c r="VMR224" s="20"/>
      <c r="VMS224" s="18"/>
      <c r="VMT224" s="19"/>
      <c r="VMU224" s="28"/>
      <c r="VMV224" s="32"/>
      <c r="VMW224" s="20"/>
      <c r="VMX224" s="18"/>
      <c r="VMY224" s="19"/>
      <c r="VMZ224" s="28"/>
      <c r="VNA224" s="32"/>
      <c r="VNB224" s="20"/>
      <c r="VNC224" s="18"/>
      <c r="VND224" s="19"/>
      <c r="VNE224" s="28"/>
      <c r="VNF224" s="32"/>
      <c r="VNG224" s="20"/>
      <c r="VNH224" s="18"/>
      <c r="VNI224" s="19"/>
      <c r="VNJ224" s="28"/>
      <c r="VNK224" s="32"/>
      <c r="VNL224" s="20"/>
      <c r="VNM224" s="18"/>
      <c r="VNN224" s="19"/>
      <c r="VNO224" s="28"/>
      <c r="VNP224" s="32"/>
      <c r="VNQ224" s="20"/>
      <c r="VNR224" s="18"/>
      <c r="VNS224" s="19"/>
      <c r="VNT224" s="28"/>
      <c r="VNU224" s="32"/>
      <c r="VNV224" s="20"/>
      <c r="VNW224" s="18"/>
      <c r="VNX224" s="19"/>
      <c r="VNY224" s="28"/>
      <c r="VNZ224" s="32"/>
      <c r="VOA224" s="20"/>
      <c r="VOB224" s="18"/>
      <c r="VOC224" s="19"/>
      <c r="VOD224" s="28"/>
      <c r="VOE224" s="32"/>
      <c r="VOF224" s="20"/>
      <c r="VOG224" s="18"/>
      <c r="VOH224" s="19"/>
      <c r="VOI224" s="28"/>
      <c r="VOJ224" s="32"/>
      <c r="VOK224" s="20"/>
      <c r="VOL224" s="18"/>
      <c r="VOM224" s="19"/>
      <c r="VON224" s="28"/>
      <c r="VOO224" s="32"/>
      <c r="VOP224" s="20"/>
      <c r="VOQ224" s="18"/>
      <c r="VOR224" s="19"/>
      <c r="VOS224" s="28"/>
      <c r="VOT224" s="32"/>
      <c r="VOU224" s="20"/>
      <c r="VOV224" s="18"/>
      <c r="VOW224" s="19"/>
      <c r="VOX224" s="28"/>
      <c r="VOY224" s="32"/>
      <c r="VOZ224" s="20"/>
      <c r="VPA224" s="18"/>
      <c r="VPB224" s="19"/>
      <c r="VPC224" s="28"/>
      <c r="VPD224" s="32"/>
      <c r="VPE224" s="20"/>
      <c r="VPF224" s="18"/>
      <c r="VPG224" s="19"/>
      <c r="VPH224" s="28"/>
      <c r="VPI224" s="32"/>
      <c r="VPJ224" s="20"/>
      <c r="VPK224" s="18"/>
      <c r="VPL224" s="19"/>
      <c r="VPM224" s="28"/>
      <c r="VPN224" s="32"/>
      <c r="VPO224" s="20"/>
      <c r="VPP224" s="18"/>
      <c r="VPQ224" s="19"/>
      <c r="VPR224" s="28"/>
      <c r="VPS224" s="32"/>
      <c r="VPT224" s="20"/>
      <c r="VPU224" s="18"/>
      <c r="VPV224" s="19"/>
      <c r="VPW224" s="28"/>
      <c r="VPX224" s="32"/>
      <c r="VPY224" s="20"/>
      <c r="VPZ224" s="18"/>
      <c r="VQA224" s="19"/>
      <c r="VQB224" s="28"/>
      <c r="VQC224" s="32"/>
      <c r="VQD224" s="20"/>
      <c r="VQE224" s="18"/>
      <c r="VQF224" s="19"/>
      <c r="VQG224" s="28"/>
      <c r="VQH224" s="32"/>
      <c r="VQI224" s="20"/>
      <c r="VQJ224" s="18"/>
      <c r="VQK224" s="19"/>
      <c r="VQL224" s="28"/>
      <c r="VQM224" s="32"/>
      <c r="VQN224" s="20"/>
      <c r="VQO224" s="18"/>
      <c r="VQP224" s="19"/>
      <c r="VQQ224" s="28"/>
      <c r="VQR224" s="32"/>
      <c r="VQS224" s="20"/>
      <c r="VQT224" s="18"/>
      <c r="VQU224" s="19"/>
      <c r="VQV224" s="28"/>
      <c r="VQW224" s="32"/>
      <c r="VQX224" s="20"/>
      <c r="VQY224" s="18"/>
      <c r="VQZ224" s="19"/>
      <c r="VRA224" s="28"/>
      <c r="VRB224" s="32"/>
      <c r="VRC224" s="20"/>
      <c r="VRD224" s="18"/>
      <c r="VRE224" s="19"/>
      <c r="VRF224" s="28"/>
      <c r="VRG224" s="32"/>
      <c r="VRH224" s="20"/>
      <c r="VRI224" s="18"/>
      <c r="VRJ224" s="19"/>
      <c r="VRK224" s="28"/>
      <c r="VRL224" s="32"/>
      <c r="VRM224" s="20"/>
      <c r="VRN224" s="18"/>
      <c r="VRO224" s="19"/>
      <c r="VRP224" s="28"/>
      <c r="VRQ224" s="32"/>
      <c r="VRR224" s="20"/>
      <c r="VRS224" s="18"/>
      <c r="VRT224" s="19"/>
      <c r="VRU224" s="28"/>
      <c r="VRV224" s="32"/>
      <c r="VRW224" s="20"/>
      <c r="VRX224" s="18"/>
      <c r="VRY224" s="19"/>
      <c r="VRZ224" s="28"/>
      <c r="VSA224" s="32"/>
      <c r="VSB224" s="20"/>
      <c r="VSC224" s="18"/>
      <c r="VSD224" s="19"/>
      <c r="VSE224" s="28"/>
      <c r="VSF224" s="32"/>
      <c r="VSG224" s="20"/>
      <c r="VSH224" s="18"/>
      <c r="VSI224" s="19"/>
      <c r="VSJ224" s="28"/>
      <c r="VSK224" s="32"/>
      <c r="VSL224" s="20"/>
      <c r="VSM224" s="18"/>
      <c r="VSN224" s="19"/>
      <c r="VSO224" s="28"/>
      <c r="VSP224" s="32"/>
      <c r="VSQ224" s="20"/>
      <c r="VSR224" s="18"/>
      <c r="VSS224" s="19"/>
      <c r="VST224" s="28"/>
      <c r="VSU224" s="32"/>
      <c r="VSV224" s="20"/>
      <c r="VSW224" s="18"/>
      <c r="VSX224" s="19"/>
      <c r="VSY224" s="28"/>
      <c r="VSZ224" s="32"/>
      <c r="VTA224" s="20"/>
      <c r="VTB224" s="18"/>
      <c r="VTC224" s="19"/>
      <c r="VTD224" s="28"/>
      <c r="VTE224" s="32"/>
      <c r="VTF224" s="20"/>
      <c r="VTG224" s="18"/>
      <c r="VTH224" s="19"/>
      <c r="VTI224" s="28"/>
      <c r="VTJ224" s="32"/>
      <c r="VTK224" s="20"/>
      <c r="VTL224" s="18"/>
      <c r="VTM224" s="19"/>
      <c r="VTN224" s="28"/>
      <c r="VTO224" s="32"/>
      <c r="VTP224" s="20"/>
      <c r="VTQ224" s="18"/>
      <c r="VTR224" s="19"/>
      <c r="VTS224" s="28"/>
      <c r="VTT224" s="32"/>
      <c r="VTU224" s="20"/>
      <c r="VTV224" s="18"/>
      <c r="VTW224" s="19"/>
      <c r="VTX224" s="28"/>
      <c r="VTY224" s="32"/>
      <c r="VTZ224" s="20"/>
      <c r="VUA224" s="18"/>
      <c r="VUB224" s="19"/>
      <c r="VUC224" s="28"/>
      <c r="VUD224" s="32"/>
      <c r="VUE224" s="20"/>
      <c r="VUF224" s="18"/>
      <c r="VUG224" s="19"/>
      <c r="VUH224" s="28"/>
      <c r="VUI224" s="32"/>
      <c r="VUJ224" s="20"/>
      <c r="VUK224" s="18"/>
      <c r="VUL224" s="19"/>
      <c r="VUM224" s="28"/>
      <c r="VUN224" s="32"/>
      <c r="VUO224" s="20"/>
      <c r="VUP224" s="18"/>
      <c r="VUQ224" s="19"/>
      <c r="VUR224" s="28"/>
      <c r="VUS224" s="32"/>
      <c r="VUT224" s="20"/>
      <c r="VUU224" s="18"/>
      <c r="VUV224" s="19"/>
      <c r="VUW224" s="28"/>
      <c r="VUX224" s="32"/>
      <c r="VUY224" s="20"/>
      <c r="VUZ224" s="18"/>
      <c r="VVA224" s="19"/>
      <c r="VVB224" s="28"/>
      <c r="VVC224" s="32"/>
      <c r="VVD224" s="20"/>
      <c r="VVE224" s="18"/>
      <c r="VVF224" s="19"/>
      <c r="VVG224" s="28"/>
      <c r="VVH224" s="32"/>
      <c r="VVI224" s="20"/>
      <c r="VVJ224" s="18"/>
      <c r="VVK224" s="19"/>
      <c r="VVL224" s="28"/>
      <c r="VVM224" s="32"/>
      <c r="VVN224" s="20"/>
      <c r="VVO224" s="18"/>
      <c r="VVP224" s="19"/>
      <c r="VVQ224" s="28"/>
      <c r="VVR224" s="32"/>
      <c r="VVS224" s="20"/>
      <c r="VVT224" s="18"/>
      <c r="VVU224" s="19"/>
      <c r="VVV224" s="28"/>
      <c r="VVW224" s="32"/>
      <c r="VVX224" s="20"/>
      <c r="VVY224" s="18"/>
      <c r="VVZ224" s="19"/>
      <c r="VWA224" s="28"/>
      <c r="VWB224" s="32"/>
      <c r="VWC224" s="20"/>
      <c r="VWD224" s="18"/>
      <c r="VWE224" s="19"/>
      <c r="VWF224" s="28"/>
      <c r="VWG224" s="32"/>
      <c r="VWH224" s="20"/>
      <c r="VWI224" s="18"/>
      <c r="VWJ224" s="19"/>
      <c r="VWK224" s="28"/>
      <c r="VWL224" s="32"/>
      <c r="VWM224" s="20"/>
      <c r="VWN224" s="18"/>
      <c r="VWO224" s="19"/>
      <c r="VWP224" s="28"/>
      <c r="VWQ224" s="32"/>
      <c r="VWR224" s="20"/>
      <c r="VWS224" s="18"/>
      <c r="VWT224" s="19"/>
      <c r="VWU224" s="28"/>
      <c r="VWV224" s="32"/>
      <c r="VWW224" s="20"/>
      <c r="VWX224" s="18"/>
      <c r="VWY224" s="19"/>
      <c r="VWZ224" s="28"/>
      <c r="VXA224" s="32"/>
      <c r="VXB224" s="20"/>
      <c r="VXC224" s="18"/>
      <c r="VXD224" s="19"/>
      <c r="VXE224" s="28"/>
      <c r="VXF224" s="32"/>
      <c r="VXG224" s="20"/>
      <c r="VXH224" s="18"/>
      <c r="VXI224" s="19"/>
      <c r="VXJ224" s="28"/>
      <c r="VXK224" s="32"/>
      <c r="VXL224" s="20"/>
      <c r="VXM224" s="18"/>
      <c r="VXN224" s="19"/>
      <c r="VXO224" s="28"/>
      <c r="VXP224" s="32"/>
      <c r="VXQ224" s="20"/>
      <c r="VXR224" s="18"/>
      <c r="VXS224" s="19"/>
      <c r="VXT224" s="28"/>
      <c r="VXU224" s="32"/>
      <c r="VXV224" s="20"/>
      <c r="VXW224" s="18"/>
      <c r="VXX224" s="19"/>
      <c r="VXY224" s="28"/>
      <c r="VXZ224" s="32"/>
      <c r="VYA224" s="20"/>
      <c r="VYB224" s="18"/>
      <c r="VYC224" s="19"/>
      <c r="VYD224" s="28"/>
      <c r="VYE224" s="32"/>
      <c r="VYF224" s="20"/>
      <c r="VYG224" s="18"/>
      <c r="VYH224" s="19"/>
      <c r="VYI224" s="28"/>
      <c r="VYJ224" s="32"/>
      <c r="VYK224" s="20"/>
      <c r="VYL224" s="18"/>
      <c r="VYM224" s="19"/>
      <c r="VYN224" s="28"/>
      <c r="VYO224" s="32"/>
      <c r="VYP224" s="20"/>
      <c r="VYQ224" s="18"/>
      <c r="VYR224" s="19"/>
      <c r="VYS224" s="28"/>
      <c r="VYT224" s="32"/>
      <c r="VYU224" s="20"/>
      <c r="VYV224" s="18"/>
      <c r="VYW224" s="19"/>
      <c r="VYX224" s="28"/>
      <c r="VYY224" s="32"/>
      <c r="VYZ224" s="20"/>
      <c r="VZA224" s="18"/>
      <c r="VZB224" s="19"/>
      <c r="VZC224" s="28"/>
      <c r="VZD224" s="32"/>
      <c r="VZE224" s="20"/>
      <c r="VZF224" s="18"/>
      <c r="VZG224" s="19"/>
      <c r="VZH224" s="28"/>
      <c r="VZI224" s="32"/>
      <c r="VZJ224" s="20"/>
      <c r="VZK224" s="18"/>
      <c r="VZL224" s="19"/>
      <c r="VZM224" s="28"/>
      <c r="VZN224" s="32"/>
      <c r="VZO224" s="20"/>
      <c r="VZP224" s="18"/>
      <c r="VZQ224" s="19"/>
      <c r="VZR224" s="28"/>
      <c r="VZS224" s="32"/>
      <c r="VZT224" s="20"/>
      <c r="VZU224" s="18"/>
      <c r="VZV224" s="19"/>
      <c r="VZW224" s="28"/>
      <c r="VZX224" s="32"/>
      <c r="VZY224" s="20"/>
      <c r="VZZ224" s="18"/>
      <c r="WAA224" s="19"/>
      <c r="WAB224" s="28"/>
      <c r="WAC224" s="32"/>
      <c r="WAD224" s="20"/>
      <c r="WAE224" s="18"/>
      <c r="WAF224" s="19"/>
      <c r="WAG224" s="28"/>
      <c r="WAH224" s="32"/>
      <c r="WAI224" s="20"/>
      <c r="WAJ224" s="18"/>
      <c r="WAK224" s="19"/>
      <c r="WAL224" s="28"/>
      <c r="WAM224" s="32"/>
      <c r="WAN224" s="20"/>
      <c r="WAO224" s="18"/>
      <c r="WAP224" s="19"/>
      <c r="WAQ224" s="28"/>
      <c r="WAR224" s="32"/>
      <c r="WAS224" s="20"/>
      <c r="WAT224" s="18"/>
      <c r="WAU224" s="19"/>
      <c r="WAV224" s="28"/>
      <c r="WAW224" s="32"/>
      <c r="WAX224" s="20"/>
      <c r="WAY224" s="18"/>
      <c r="WAZ224" s="19"/>
      <c r="WBA224" s="28"/>
      <c r="WBB224" s="32"/>
      <c r="WBC224" s="20"/>
      <c r="WBD224" s="18"/>
      <c r="WBE224" s="19"/>
      <c r="WBF224" s="28"/>
      <c r="WBG224" s="32"/>
      <c r="WBH224" s="20"/>
      <c r="WBI224" s="18"/>
      <c r="WBJ224" s="19"/>
      <c r="WBK224" s="28"/>
      <c r="WBL224" s="32"/>
      <c r="WBM224" s="20"/>
      <c r="WBN224" s="18"/>
      <c r="WBO224" s="19"/>
      <c r="WBP224" s="28"/>
      <c r="WBQ224" s="32"/>
      <c r="WBR224" s="20"/>
      <c r="WBS224" s="18"/>
      <c r="WBT224" s="19"/>
      <c r="WBU224" s="28"/>
      <c r="WBV224" s="32"/>
      <c r="WBW224" s="20"/>
      <c r="WBX224" s="18"/>
      <c r="WBY224" s="19"/>
      <c r="WBZ224" s="28"/>
      <c r="WCA224" s="32"/>
      <c r="WCB224" s="20"/>
      <c r="WCC224" s="18"/>
      <c r="WCD224" s="19"/>
      <c r="WCE224" s="28"/>
      <c r="WCF224" s="32"/>
      <c r="WCG224" s="20"/>
      <c r="WCH224" s="18"/>
      <c r="WCI224" s="19"/>
      <c r="WCJ224" s="28"/>
      <c r="WCK224" s="32"/>
      <c r="WCL224" s="20"/>
      <c r="WCM224" s="18"/>
      <c r="WCN224" s="19"/>
      <c r="WCO224" s="28"/>
      <c r="WCP224" s="32"/>
      <c r="WCQ224" s="20"/>
      <c r="WCR224" s="18"/>
      <c r="WCS224" s="19"/>
      <c r="WCT224" s="28"/>
      <c r="WCU224" s="32"/>
      <c r="WCV224" s="20"/>
      <c r="WCW224" s="18"/>
      <c r="WCX224" s="19"/>
      <c r="WCY224" s="28"/>
      <c r="WCZ224" s="32"/>
      <c r="WDA224" s="20"/>
      <c r="WDB224" s="18"/>
      <c r="WDC224" s="19"/>
      <c r="WDD224" s="28"/>
      <c r="WDE224" s="32"/>
      <c r="WDF224" s="20"/>
      <c r="WDG224" s="18"/>
      <c r="WDH224" s="19"/>
      <c r="WDI224" s="28"/>
      <c r="WDJ224" s="32"/>
      <c r="WDK224" s="20"/>
      <c r="WDL224" s="18"/>
      <c r="WDM224" s="19"/>
      <c r="WDN224" s="28"/>
      <c r="WDO224" s="32"/>
      <c r="WDP224" s="20"/>
      <c r="WDQ224" s="18"/>
      <c r="WDR224" s="19"/>
      <c r="WDS224" s="28"/>
      <c r="WDT224" s="32"/>
      <c r="WDU224" s="20"/>
      <c r="WDV224" s="18"/>
      <c r="WDW224" s="19"/>
      <c r="WDX224" s="28"/>
      <c r="WDY224" s="32"/>
      <c r="WDZ224" s="20"/>
      <c r="WEA224" s="18"/>
      <c r="WEB224" s="19"/>
      <c r="WEC224" s="28"/>
      <c r="WED224" s="32"/>
      <c r="WEE224" s="20"/>
      <c r="WEF224" s="18"/>
      <c r="WEG224" s="19"/>
      <c r="WEH224" s="28"/>
      <c r="WEI224" s="32"/>
      <c r="WEJ224" s="20"/>
      <c r="WEK224" s="18"/>
      <c r="WEL224" s="19"/>
      <c r="WEM224" s="28"/>
      <c r="WEN224" s="32"/>
      <c r="WEO224" s="20"/>
      <c r="WEP224" s="18"/>
      <c r="WEQ224" s="19"/>
      <c r="WER224" s="28"/>
      <c r="WES224" s="32"/>
      <c r="WET224" s="20"/>
      <c r="WEU224" s="18"/>
      <c r="WEV224" s="19"/>
      <c r="WEW224" s="28"/>
      <c r="WEX224" s="32"/>
      <c r="WEY224" s="20"/>
      <c r="WEZ224" s="18"/>
      <c r="WFA224" s="19"/>
      <c r="WFB224" s="28"/>
      <c r="WFC224" s="32"/>
      <c r="WFD224" s="20"/>
      <c r="WFE224" s="18"/>
      <c r="WFF224" s="19"/>
      <c r="WFG224" s="28"/>
      <c r="WFH224" s="32"/>
      <c r="WFI224" s="20"/>
      <c r="WFJ224" s="18"/>
      <c r="WFK224" s="19"/>
      <c r="WFL224" s="28"/>
      <c r="WFM224" s="32"/>
      <c r="WFN224" s="20"/>
      <c r="WFO224" s="18"/>
      <c r="WFP224" s="19"/>
      <c r="WFQ224" s="28"/>
      <c r="WFR224" s="32"/>
      <c r="WFS224" s="20"/>
      <c r="WFT224" s="18"/>
      <c r="WFU224" s="19"/>
      <c r="WFV224" s="28"/>
      <c r="WFW224" s="32"/>
      <c r="WFX224" s="20"/>
      <c r="WFY224" s="18"/>
      <c r="WFZ224" s="19"/>
      <c r="WGA224" s="28"/>
      <c r="WGB224" s="32"/>
      <c r="WGC224" s="20"/>
      <c r="WGD224" s="18"/>
      <c r="WGE224" s="19"/>
      <c r="WGF224" s="28"/>
      <c r="WGG224" s="32"/>
      <c r="WGH224" s="20"/>
      <c r="WGI224" s="18"/>
      <c r="WGJ224" s="19"/>
      <c r="WGK224" s="28"/>
      <c r="WGL224" s="32"/>
      <c r="WGM224" s="20"/>
      <c r="WGN224" s="18"/>
      <c r="WGO224" s="19"/>
      <c r="WGP224" s="28"/>
      <c r="WGQ224" s="32"/>
      <c r="WGR224" s="20"/>
      <c r="WGS224" s="18"/>
      <c r="WGT224" s="19"/>
      <c r="WGU224" s="28"/>
      <c r="WGV224" s="32"/>
      <c r="WGW224" s="20"/>
      <c r="WGX224" s="18"/>
      <c r="WGY224" s="19"/>
      <c r="WGZ224" s="28"/>
      <c r="WHA224" s="32"/>
      <c r="WHB224" s="20"/>
      <c r="WHC224" s="18"/>
      <c r="WHD224" s="19"/>
      <c r="WHE224" s="28"/>
      <c r="WHF224" s="32"/>
      <c r="WHG224" s="20"/>
      <c r="WHH224" s="18"/>
      <c r="WHI224" s="19"/>
      <c r="WHJ224" s="28"/>
      <c r="WHK224" s="32"/>
      <c r="WHL224" s="20"/>
      <c r="WHM224" s="18"/>
      <c r="WHN224" s="19"/>
      <c r="WHO224" s="28"/>
      <c r="WHP224" s="32"/>
      <c r="WHQ224" s="20"/>
      <c r="WHR224" s="18"/>
      <c r="WHS224" s="19"/>
      <c r="WHT224" s="28"/>
      <c r="WHU224" s="32"/>
      <c r="WHV224" s="20"/>
      <c r="WHW224" s="18"/>
      <c r="WHX224" s="19"/>
      <c r="WHY224" s="28"/>
      <c r="WHZ224" s="32"/>
      <c r="WIA224" s="20"/>
      <c r="WIB224" s="18"/>
      <c r="WIC224" s="19"/>
      <c r="WID224" s="28"/>
      <c r="WIE224" s="32"/>
      <c r="WIF224" s="20"/>
      <c r="WIG224" s="18"/>
      <c r="WIH224" s="19"/>
      <c r="WII224" s="28"/>
      <c r="WIJ224" s="32"/>
      <c r="WIK224" s="20"/>
      <c r="WIL224" s="18"/>
      <c r="WIM224" s="19"/>
      <c r="WIN224" s="28"/>
      <c r="WIO224" s="32"/>
      <c r="WIP224" s="20"/>
      <c r="WIQ224" s="18"/>
      <c r="WIR224" s="19"/>
      <c r="WIS224" s="28"/>
      <c r="WIT224" s="32"/>
      <c r="WIU224" s="20"/>
      <c r="WIV224" s="18"/>
      <c r="WIW224" s="19"/>
      <c r="WIX224" s="28"/>
      <c r="WIY224" s="32"/>
      <c r="WIZ224" s="20"/>
      <c r="WJA224" s="18"/>
      <c r="WJB224" s="19"/>
      <c r="WJC224" s="28"/>
      <c r="WJD224" s="32"/>
      <c r="WJE224" s="20"/>
      <c r="WJF224" s="18"/>
      <c r="WJG224" s="19"/>
      <c r="WJH224" s="28"/>
      <c r="WJI224" s="32"/>
      <c r="WJJ224" s="20"/>
      <c r="WJK224" s="18"/>
      <c r="WJL224" s="19"/>
      <c r="WJM224" s="28"/>
      <c r="WJN224" s="32"/>
      <c r="WJO224" s="20"/>
      <c r="WJP224" s="18"/>
      <c r="WJQ224" s="19"/>
      <c r="WJR224" s="28"/>
      <c r="WJS224" s="32"/>
      <c r="WJT224" s="20"/>
      <c r="WJU224" s="18"/>
      <c r="WJV224" s="19"/>
      <c r="WJW224" s="28"/>
      <c r="WJX224" s="32"/>
      <c r="WJY224" s="20"/>
      <c r="WJZ224" s="18"/>
      <c r="WKA224" s="19"/>
      <c r="WKB224" s="28"/>
      <c r="WKC224" s="32"/>
      <c r="WKD224" s="20"/>
      <c r="WKE224" s="18"/>
      <c r="WKF224" s="19"/>
      <c r="WKG224" s="28"/>
      <c r="WKH224" s="32"/>
      <c r="WKI224" s="20"/>
      <c r="WKJ224" s="18"/>
      <c r="WKK224" s="19"/>
      <c r="WKL224" s="28"/>
      <c r="WKM224" s="32"/>
      <c r="WKN224" s="20"/>
      <c r="WKO224" s="18"/>
      <c r="WKP224" s="19"/>
      <c r="WKQ224" s="28"/>
      <c r="WKR224" s="32"/>
      <c r="WKS224" s="20"/>
      <c r="WKT224" s="18"/>
      <c r="WKU224" s="19"/>
      <c r="WKV224" s="28"/>
      <c r="WKW224" s="32"/>
      <c r="WKX224" s="20"/>
      <c r="WKY224" s="18"/>
      <c r="WKZ224" s="19"/>
      <c r="WLA224" s="28"/>
      <c r="WLB224" s="32"/>
      <c r="WLC224" s="20"/>
      <c r="WLD224" s="18"/>
      <c r="WLE224" s="19"/>
      <c r="WLF224" s="28"/>
      <c r="WLG224" s="32"/>
      <c r="WLH224" s="20"/>
      <c r="WLI224" s="18"/>
      <c r="WLJ224" s="19"/>
      <c r="WLK224" s="28"/>
      <c r="WLL224" s="32"/>
      <c r="WLM224" s="20"/>
      <c r="WLN224" s="18"/>
      <c r="WLO224" s="19"/>
      <c r="WLP224" s="28"/>
      <c r="WLQ224" s="32"/>
      <c r="WLR224" s="20"/>
      <c r="WLS224" s="18"/>
      <c r="WLT224" s="19"/>
      <c r="WLU224" s="28"/>
      <c r="WLV224" s="32"/>
      <c r="WLW224" s="20"/>
      <c r="WLX224" s="18"/>
      <c r="WLY224" s="19"/>
      <c r="WLZ224" s="28"/>
      <c r="WMA224" s="32"/>
      <c r="WMB224" s="20"/>
      <c r="WMC224" s="18"/>
      <c r="WMD224" s="19"/>
      <c r="WME224" s="28"/>
      <c r="WMF224" s="32"/>
      <c r="WMG224" s="20"/>
      <c r="WMH224" s="18"/>
      <c r="WMI224" s="19"/>
      <c r="WMJ224" s="28"/>
      <c r="WMK224" s="32"/>
      <c r="WML224" s="20"/>
      <c r="WMM224" s="18"/>
      <c r="WMN224" s="19"/>
      <c r="WMO224" s="28"/>
      <c r="WMP224" s="32"/>
      <c r="WMQ224" s="20"/>
      <c r="WMR224" s="18"/>
      <c r="WMS224" s="19"/>
      <c r="WMT224" s="28"/>
      <c r="WMU224" s="32"/>
      <c r="WMV224" s="20"/>
      <c r="WMW224" s="18"/>
      <c r="WMX224" s="19"/>
      <c r="WMY224" s="28"/>
      <c r="WMZ224" s="32"/>
      <c r="WNA224" s="20"/>
      <c r="WNB224" s="18"/>
      <c r="WNC224" s="19"/>
      <c r="WND224" s="28"/>
      <c r="WNE224" s="32"/>
      <c r="WNF224" s="20"/>
      <c r="WNG224" s="18"/>
      <c r="WNH224" s="19"/>
      <c r="WNI224" s="28"/>
      <c r="WNJ224" s="32"/>
      <c r="WNK224" s="20"/>
      <c r="WNL224" s="18"/>
      <c r="WNM224" s="19"/>
      <c r="WNN224" s="28"/>
      <c r="WNO224" s="32"/>
      <c r="WNP224" s="20"/>
      <c r="WNQ224" s="18"/>
      <c r="WNR224" s="19"/>
      <c r="WNS224" s="28"/>
      <c r="WNT224" s="32"/>
      <c r="WNU224" s="20"/>
      <c r="WNV224" s="18"/>
      <c r="WNW224" s="19"/>
      <c r="WNX224" s="28"/>
      <c r="WNY224" s="32"/>
      <c r="WNZ224" s="20"/>
      <c r="WOA224" s="18"/>
      <c r="WOB224" s="19"/>
      <c r="WOC224" s="28"/>
      <c r="WOD224" s="32"/>
      <c r="WOE224" s="20"/>
      <c r="WOF224" s="18"/>
      <c r="WOG224" s="19"/>
      <c r="WOH224" s="28"/>
      <c r="WOI224" s="32"/>
      <c r="WOJ224" s="20"/>
      <c r="WOK224" s="18"/>
      <c r="WOL224" s="19"/>
      <c r="WOM224" s="28"/>
      <c r="WON224" s="32"/>
      <c r="WOO224" s="20"/>
      <c r="WOP224" s="18"/>
      <c r="WOQ224" s="19"/>
      <c r="WOR224" s="28"/>
      <c r="WOS224" s="32"/>
      <c r="WOT224" s="20"/>
      <c r="WOU224" s="18"/>
      <c r="WOV224" s="19"/>
      <c r="WOW224" s="28"/>
      <c r="WOX224" s="32"/>
      <c r="WOY224" s="20"/>
      <c r="WOZ224" s="18"/>
      <c r="WPA224" s="19"/>
      <c r="WPB224" s="28"/>
      <c r="WPC224" s="32"/>
      <c r="WPD224" s="20"/>
      <c r="WPE224" s="18"/>
      <c r="WPF224" s="19"/>
      <c r="WPG224" s="28"/>
      <c r="WPH224" s="32"/>
      <c r="WPI224" s="20"/>
      <c r="WPJ224" s="18"/>
      <c r="WPK224" s="19"/>
      <c r="WPL224" s="28"/>
      <c r="WPM224" s="32"/>
      <c r="WPN224" s="20"/>
      <c r="WPO224" s="18"/>
      <c r="WPP224" s="19"/>
      <c r="WPQ224" s="28"/>
      <c r="WPR224" s="32"/>
      <c r="WPS224" s="20"/>
      <c r="WPT224" s="18"/>
      <c r="WPU224" s="19"/>
      <c r="WPV224" s="28"/>
      <c r="WPW224" s="32"/>
      <c r="WPX224" s="20"/>
      <c r="WPY224" s="18"/>
      <c r="WPZ224" s="19"/>
      <c r="WQA224" s="28"/>
      <c r="WQB224" s="32"/>
      <c r="WQC224" s="20"/>
      <c r="WQD224" s="18"/>
      <c r="WQE224" s="19"/>
      <c r="WQF224" s="28"/>
      <c r="WQG224" s="32"/>
      <c r="WQH224" s="20"/>
      <c r="WQI224" s="18"/>
      <c r="WQJ224" s="19"/>
      <c r="WQK224" s="28"/>
      <c r="WQL224" s="32"/>
      <c r="WQM224" s="20"/>
      <c r="WQN224" s="18"/>
      <c r="WQO224" s="19"/>
      <c r="WQP224" s="28"/>
      <c r="WQQ224" s="32"/>
      <c r="WQR224" s="20"/>
      <c r="WQS224" s="18"/>
      <c r="WQT224" s="19"/>
      <c r="WQU224" s="28"/>
      <c r="WQV224" s="32"/>
      <c r="WQW224" s="20"/>
      <c r="WQX224" s="18"/>
      <c r="WQY224" s="19"/>
      <c r="WQZ224" s="28"/>
      <c r="WRA224" s="32"/>
      <c r="WRB224" s="20"/>
      <c r="WRC224" s="18"/>
      <c r="WRD224" s="19"/>
      <c r="WRE224" s="28"/>
      <c r="WRF224" s="32"/>
      <c r="WRG224" s="20"/>
      <c r="WRH224" s="18"/>
      <c r="WRI224" s="19"/>
      <c r="WRJ224" s="28"/>
      <c r="WRK224" s="32"/>
      <c r="WRL224" s="20"/>
      <c r="WRM224" s="18"/>
      <c r="WRN224" s="19"/>
      <c r="WRO224" s="28"/>
      <c r="WRP224" s="32"/>
      <c r="WRQ224" s="20"/>
      <c r="WRR224" s="18"/>
      <c r="WRS224" s="19"/>
      <c r="WRT224" s="28"/>
      <c r="WRU224" s="32"/>
      <c r="WRV224" s="20"/>
      <c r="WRW224" s="18"/>
      <c r="WRX224" s="19"/>
      <c r="WRY224" s="28"/>
      <c r="WRZ224" s="32"/>
      <c r="WSA224" s="20"/>
      <c r="WSB224" s="18"/>
      <c r="WSC224" s="19"/>
      <c r="WSD224" s="28"/>
      <c r="WSE224" s="32"/>
      <c r="WSF224" s="20"/>
      <c r="WSG224" s="18"/>
      <c r="WSH224" s="19"/>
      <c r="WSI224" s="28"/>
      <c r="WSJ224" s="32"/>
      <c r="WSK224" s="20"/>
      <c r="WSL224" s="18"/>
      <c r="WSM224" s="19"/>
      <c r="WSN224" s="28"/>
      <c r="WSO224" s="32"/>
      <c r="WSP224" s="20"/>
      <c r="WSQ224" s="18"/>
      <c r="WSR224" s="19"/>
      <c r="WSS224" s="28"/>
      <c r="WST224" s="32"/>
      <c r="WSU224" s="20"/>
      <c r="WSV224" s="18"/>
      <c r="WSW224" s="19"/>
      <c r="WSX224" s="28"/>
      <c r="WSY224" s="32"/>
      <c r="WSZ224" s="20"/>
      <c r="WTA224" s="18"/>
      <c r="WTB224" s="19"/>
      <c r="WTC224" s="28"/>
      <c r="WTD224" s="32"/>
      <c r="WTE224" s="20"/>
      <c r="WTF224" s="18"/>
      <c r="WTG224" s="19"/>
      <c r="WTH224" s="28"/>
      <c r="WTI224" s="32"/>
      <c r="WTJ224" s="20"/>
      <c r="WTK224" s="18"/>
      <c r="WTL224" s="19"/>
      <c r="WTM224" s="28"/>
      <c r="WTN224" s="32"/>
      <c r="WTO224" s="20"/>
      <c r="WTP224" s="18"/>
      <c r="WTQ224" s="19"/>
      <c r="WTR224" s="28"/>
      <c r="WTS224" s="32"/>
      <c r="WTT224" s="20"/>
      <c r="WTU224" s="18"/>
      <c r="WTV224" s="19"/>
      <c r="WTW224" s="28"/>
      <c r="WTX224" s="32"/>
      <c r="WTY224" s="20"/>
      <c r="WTZ224" s="18"/>
      <c r="WUA224" s="19"/>
      <c r="WUB224" s="28"/>
      <c r="WUC224" s="32"/>
      <c r="WUD224" s="20"/>
      <c r="WUE224" s="18"/>
      <c r="WUF224" s="19"/>
      <c r="WUG224" s="28"/>
      <c r="WUH224" s="32"/>
      <c r="WUI224" s="20"/>
      <c r="WUJ224" s="18"/>
      <c r="WUK224" s="19"/>
      <c r="WUL224" s="28"/>
      <c r="WUM224" s="32"/>
      <c r="WUN224" s="20"/>
      <c r="WUO224" s="18"/>
      <c r="WUP224" s="19"/>
      <c r="WUQ224" s="28"/>
      <c r="WUR224" s="32"/>
      <c r="WUS224" s="20"/>
      <c r="WUT224" s="18"/>
      <c r="WUU224" s="19"/>
      <c r="WUV224" s="28"/>
      <c r="WUW224" s="32"/>
      <c r="WUX224" s="20"/>
      <c r="WUY224" s="18"/>
      <c r="WUZ224" s="19"/>
      <c r="WVA224" s="28"/>
      <c r="WVB224" s="32"/>
      <c r="WVC224" s="20"/>
      <c r="WVD224" s="18"/>
      <c r="WVE224" s="19"/>
      <c r="WVF224" s="28"/>
      <c r="WVG224" s="32"/>
      <c r="WVH224" s="20"/>
      <c r="WVI224" s="18"/>
      <c r="WVJ224" s="19"/>
      <c r="WVK224" s="28"/>
      <c r="WVL224" s="32"/>
      <c r="WVM224" s="20"/>
      <c r="WVN224" s="18"/>
      <c r="WVO224" s="19"/>
      <c r="WVP224" s="28"/>
      <c r="WVQ224" s="32"/>
      <c r="WVR224" s="20"/>
      <c r="WVS224" s="18"/>
      <c r="WVT224" s="19"/>
      <c r="WVU224" s="28"/>
      <c r="WVV224" s="32"/>
      <c r="WVW224" s="20"/>
      <c r="WVX224" s="18"/>
      <c r="WVY224" s="19"/>
      <c r="WVZ224" s="28"/>
      <c r="WWA224" s="32"/>
      <c r="WWB224" s="20"/>
      <c r="WWC224" s="18"/>
      <c r="WWD224" s="19"/>
      <c r="WWE224" s="28"/>
      <c r="WWF224" s="32"/>
      <c r="WWG224" s="20"/>
      <c r="WWH224" s="18"/>
      <c r="WWI224" s="19"/>
      <c r="WWJ224" s="28"/>
      <c r="WWK224" s="32"/>
      <c r="WWL224" s="20"/>
      <c r="WWM224" s="18"/>
      <c r="WWN224" s="19"/>
      <c r="WWO224" s="28"/>
      <c r="WWP224" s="32"/>
      <c r="WWQ224" s="20"/>
      <c r="WWR224" s="18"/>
      <c r="WWS224" s="19"/>
      <c r="WWT224" s="28"/>
      <c r="WWU224" s="32"/>
      <c r="WWV224" s="20"/>
      <c r="WWW224" s="18"/>
      <c r="WWX224" s="19"/>
      <c r="WWY224" s="28"/>
      <c r="WWZ224" s="32"/>
      <c r="WXA224" s="20"/>
      <c r="WXB224" s="18"/>
      <c r="WXC224" s="19"/>
      <c r="WXD224" s="28"/>
      <c r="WXE224" s="32"/>
      <c r="WXF224" s="20"/>
      <c r="WXG224" s="18"/>
      <c r="WXH224" s="19"/>
      <c r="WXI224" s="28"/>
      <c r="WXJ224" s="32"/>
      <c r="WXK224" s="20"/>
      <c r="WXL224" s="18"/>
      <c r="WXM224" s="19"/>
      <c r="WXN224" s="28"/>
      <c r="WXO224" s="32"/>
      <c r="WXP224" s="20"/>
      <c r="WXQ224" s="18"/>
      <c r="WXR224" s="19"/>
      <c r="WXS224" s="28"/>
      <c r="WXT224" s="32"/>
      <c r="WXU224" s="20"/>
      <c r="WXV224" s="18"/>
      <c r="WXW224" s="19"/>
      <c r="WXX224" s="28"/>
      <c r="WXY224" s="32"/>
      <c r="WXZ224" s="20"/>
      <c r="WYA224" s="18"/>
      <c r="WYB224" s="19"/>
      <c r="WYC224" s="28"/>
      <c r="WYD224" s="32"/>
      <c r="WYE224" s="20"/>
      <c r="WYF224" s="18"/>
      <c r="WYG224" s="19"/>
      <c r="WYH224" s="28"/>
      <c r="WYI224" s="32"/>
      <c r="WYJ224" s="20"/>
      <c r="WYK224" s="18"/>
      <c r="WYL224" s="19"/>
      <c r="WYM224" s="28"/>
      <c r="WYN224" s="32"/>
      <c r="WYO224" s="20"/>
      <c r="WYP224" s="18"/>
      <c r="WYQ224" s="19"/>
      <c r="WYR224" s="28"/>
      <c r="WYS224" s="32"/>
      <c r="WYT224" s="20"/>
      <c r="WYU224" s="18"/>
      <c r="WYV224" s="19"/>
      <c r="WYW224" s="28"/>
      <c r="WYX224" s="32"/>
      <c r="WYY224" s="20"/>
      <c r="WYZ224" s="18"/>
      <c r="WZA224" s="19"/>
      <c r="WZB224" s="28"/>
      <c r="WZC224" s="32"/>
      <c r="WZD224" s="20"/>
      <c r="WZE224" s="18"/>
      <c r="WZF224" s="19"/>
      <c r="WZG224" s="28"/>
      <c r="WZH224" s="32"/>
      <c r="WZI224" s="20"/>
      <c r="WZJ224" s="18"/>
      <c r="WZK224" s="19"/>
      <c r="WZL224" s="28"/>
      <c r="WZM224" s="32"/>
      <c r="WZN224" s="20"/>
      <c r="WZO224" s="18"/>
      <c r="WZP224" s="19"/>
      <c r="WZQ224" s="28"/>
      <c r="WZR224" s="32"/>
      <c r="WZS224" s="20"/>
      <c r="WZT224" s="18"/>
      <c r="WZU224" s="19"/>
      <c r="WZV224" s="28"/>
      <c r="WZW224" s="32"/>
      <c r="WZX224" s="20"/>
      <c r="WZY224" s="18"/>
      <c r="WZZ224" s="19"/>
      <c r="XAA224" s="28"/>
      <c r="XAB224" s="32"/>
      <c r="XAC224" s="20"/>
      <c r="XAD224" s="18"/>
      <c r="XAE224" s="19"/>
      <c r="XAF224" s="28"/>
      <c r="XAG224" s="32"/>
      <c r="XAH224" s="20"/>
      <c r="XAI224" s="18"/>
      <c r="XAJ224" s="19"/>
      <c r="XAK224" s="28"/>
      <c r="XAL224" s="32"/>
      <c r="XAM224" s="20"/>
      <c r="XAN224" s="18"/>
      <c r="XAO224" s="19"/>
      <c r="XAP224" s="28"/>
      <c r="XAQ224" s="32"/>
      <c r="XAR224" s="20"/>
      <c r="XAS224" s="18"/>
      <c r="XAT224" s="19"/>
      <c r="XAU224" s="28"/>
      <c r="XAV224" s="32"/>
      <c r="XAW224" s="20"/>
      <c r="XAX224" s="18"/>
      <c r="XAY224" s="19"/>
      <c r="XAZ224" s="28"/>
      <c r="XBA224" s="32"/>
      <c r="XBB224" s="20"/>
      <c r="XBC224" s="18"/>
      <c r="XBD224" s="19"/>
      <c r="XBE224" s="28"/>
      <c r="XBF224" s="32"/>
      <c r="XBG224" s="20"/>
      <c r="XBH224" s="18"/>
      <c r="XBI224" s="19"/>
      <c r="XBJ224" s="28"/>
      <c r="XBK224" s="32"/>
      <c r="XBL224" s="20"/>
      <c r="XBM224" s="18"/>
      <c r="XBN224" s="19"/>
      <c r="XBO224" s="28"/>
      <c r="XBP224" s="32"/>
      <c r="XBQ224" s="20"/>
      <c r="XBR224" s="18"/>
      <c r="XBS224" s="19"/>
      <c r="XBT224" s="28"/>
      <c r="XBU224" s="32"/>
      <c r="XBV224" s="20"/>
      <c r="XBW224" s="18"/>
      <c r="XBX224" s="19"/>
      <c r="XBY224" s="28"/>
      <c r="XBZ224" s="32"/>
      <c r="XCA224" s="20"/>
      <c r="XCB224" s="18"/>
      <c r="XCC224" s="19"/>
      <c r="XCD224" s="28"/>
      <c r="XCE224" s="32"/>
      <c r="XCF224" s="20"/>
      <c r="XCG224" s="18"/>
      <c r="XCH224" s="19"/>
      <c r="XCI224" s="28"/>
      <c r="XCJ224" s="32"/>
      <c r="XCK224" s="20"/>
      <c r="XCL224" s="18"/>
      <c r="XCM224" s="19"/>
      <c r="XCN224" s="28"/>
      <c r="XCO224" s="32"/>
      <c r="XCP224" s="20"/>
      <c r="XCQ224" s="18"/>
      <c r="XCR224" s="19"/>
      <c r="XCS224" s="28"/>
      <c r="XCT224" s="32"/>
      <c r="XCU224" s="20"/>
      <c r="XCV224" s="18"/>
      <c r="XCW224" s="19"/>
      <c r="XCX224" s="28"/>
      <c r="XCY224" s="32"/>
      <c r="XCZ224" s="20"/>
      <c r="XDA224" s="18"/>
      <c r="XDB224" s="19"/>
      <c r="XDC224" s="28"/>
      <c r="XDD224" s="32"/>
      <c r="XDE224" s="20"/>
      <c r="XDF224" s="18"/>
      <c r="XDG224" s="19"/>
      <c r="XDH224" s="28"/>
      <c r="XDI224" s="32"/>
      <c r="XDJ224" s="20"/>
      <c r="XDK224" s="18"/>
      <c r="XDL224" s="19"/>
      <c r="XDM224" s="28"/>
      <c r="XDN224" s="32"/>
      <c r="XDO224" s="20"/>
      <c r="XDP224" s="18"/>
      <c r="XDQ224" s="19"/>
      <c r="XDR224" s="28"/>
      <c r="XDS224" s="32"/>
      <c r="XDT224" s="20"/>
      <c r="XDU224" s="18"/>
      <c r="XDV224" s="19"/>
      <c r="XDW224" s="28"/>
      <c r="XDX224" s="32"/>
      <c r="XDY224" s="20"/>
      <c r="XDZ224" s="18"/>
      <c r="XEA224" s="19"/>
      <c r="XEB224" s="28"/>
      <c r="XEC224" s="32"/>
      <c r="XED224" s="20"/>
      <c r="XEE224" s="18"/>
      <c r="XEF224" s="19"/>
      <c r="XEG224" s="28"/>
      <c r="XEH224" s="32"/>
      <c r="XEI224" s="20"/>
      <c r="XEJ224" s="18"/>
      <c r="XEK224" s="19"/>
      <c r="XEL224" s="28"/>
      <c r="XEM224" s="32"/>
      <c r="XEN224" s="20"/>
      <c r="XEO224" s="18"/>
      <c r="XEP224" s="19"/>
      <c r="XEQ224" s="28"/>
      <c r="XER224" s="32"/>
      <c r="XES224" s="20"/>
      <c r="XET224" s="18"/>
      <c r="XEU224" s="19"/>
      <c r="XEV224" s="28"/>
      <c r="XEW224" s="32"/>
      <c r="XEX224" s="20"/>
      <c r="XEY224" s="18"/>
      <c r="XEZ224" s="19"/>
      <c r="XFA224" s="28"/>
      <c r="XFB224" s="32"/>
      <c r="XFC224" s="20"/>
      <c r="XFD224" s="18"/>
    </row>
    <row r="225" spans="1:16384" s="12" customFormat="1" ht="29.25" customHeight="1" x14ac:dyDescent="0.25">
      <c r="A225" s="28"/>
      <c r="B225" s="32" t="s">
        <v>125</v>
      </c>
      <c r="C225" s="17" t="e">
        <f>#REF!</f>
        <v>#REF!</v>
      </c>
      <c r="D225" s="18" t="s">
        <v>61</v>
      </c>
      <c r="E225" s="48">
        <v>45000</v>
      </c>
      <c r="F225" s="20" t="e">
        <f t="shared" si="7"/>
        <v>#REF!</v>
      </c>
      <c r="G225" s="21" t="e">
        <f>F225</f>
        <v>#REF!</v>
      </c>
      <c r="H225" s="20"/>
      <c r="I225" s="18"/>
      <c r="J225" s="19"/>
      <c r="K225" s="28"/>
      <c r="L225" s="32"/>
      <c r="M225" s="20"/>
      <c r="N225" s="18"/>
      <c r="O225" s="19"/>
      <c r="P225" s="28"/>
      <c r="Q225" s="32"/>
      <c r="R225" s="20"/>
      <c r="S225" s="18"/>
      <c r="T225" s="19"/>
      <c r="U225" s="28"/>
      <c r="V225" s="32"/>
      <c r="W225" s="20"/>
      <c r="X225" s="18"/>
      <c r="Y225" s="19"/>
      <c r="Z225" s="28"/>
      <c r="AA225" s="32"/>
      <c r="AB225" s="20"/>
      <c r="AC225" s="18"/>
      <c r="AD225" s="19"/>
      <c r="AE225" s="28"/>
      <c r="AF225" s="32"/>
      <c r="AG225" s="20"/>
      <c r="AH225" s="18"/>
      <c r="AI225" s="19"/>
      <c r="AJ225" s="28"/>
      <c r="AK225" s="32"/>
      <c r="AL225" s="20"/>
      <c r="AM225" s="18"/>
      <c r="AN225" s="19"/>
      <c r="AO225" s="28"/>
      <c r="AP225" s="32"/>
      <c r="AQ225" s="20"/>
      <c r="AR225" s="18"/>
      <c r="AS225" s="19"/>
      <c r="AT225" s="28"/>
      <c r="AU225" s="32"/>
      <c r="AV225" s="20"/>
      <c r="AW225" s="18"/>
      <c r="AX225" s="19"/>
      <c r="AY225" s="28"/>
      <c r="AZ225" s="32"/>
      <c r="BA225" s="20"/>
      <c r="BB225" s="18"/>
      <c r="BC225" s="19"/>
      <c r="BD225" s="28"/>
      <c r="BE225" s="32"/>
      <c r="BF225" s="20"/>
      <c r="BG225" s="18"/>
      <c r="BH225" s="19"/>
      <c r="BI225" s="28"/>
      <c r="BJ225" s="32"/>
      <c r="BK225" s="20"/>
      <c r="BL225" s="18"/>
      <c r="BM225" s="19"/>
      <c r="BN225" s="28"/>
      <c r="BO225" s="32"/>
      <c r="BP225" s="20"/>
      <c r="BQ225" s="18"/>
      <c r="BR225" s="19"/>
      <c r="BS225" s="28"/>
      <c r="BT225" s="32"/>
      <c r="BU225" s="20"/>
      <c r="BV225" s="18"/>
      <c r="BW225" s="19"/>
      <c r="BX225" s="28"/>
      <c r="BY225" s="32"/>
      <c r="BZ225" s="20"/>
      <c r="CA225" s="18"/>
      <c r="CB225" s="19"/>
      <c r="CC225" s="28"/>
      <c r="CD225" s="32"/>
      <c r="CE225" s="20"/>
      <c r="CF225" s="18"/>
      <c r="CG225" s="19"/>
      <c r="CH225" s="28"/>
      <c r="CI225" s="32"/>
      <c r="CJ225" s="20"/>
      <c r="CK225" s="18"/>
      <c r="CL225" s="19"/>
      <c r="CM225" s="28"/>
      <c r="CN225" s="32"/>
      <c r="CO225" s="20"/>
      <c r="CP225" s="18"/>
      <c r="CQ225" s="19"/>
      <c r="CR225" s="28"/>
      <c r="CS225" s="32"/>
      <c r="CT225" s="20"/>
      <c r="CU225" s="18"/>
      <c r="CV225" s="19"/>
      <c r="CW225" s="28"/>
      <c r="CX225" s="32"/>
      <c r="CY225" s="20"/>
      <c r="CZ225" s="18"/>
      <c r="DA225" s="19"/>
      <c r="DB225" s="28"/>
      <c r="DC225" s="32"/>
      <c r="DD225" s="20"/>
      <c r="DE225" s="18"/>
      <c r="DF225" s="19"/>
      <c r="DG225" s="28"/>
      <c r="DH225" s="32"/>
      <c r="DI225" s="20"/>
      <c r="DJ225" s="18"/>
      <c r="DK225" s="19"/>
      <c r="DL225" s="28"/>
      <c r="DM225" s="32"/>
      <c r="DN225" s="20"/>
      <c r="DO225" s="18"/>
      <c r="DP225" s="19"/>
      <c r="DQ225" s="28"/>
      <c r="DR225" s="32"/>
      <c r="DS225" s="20"/>
      <c r="DT225" s="18"/>
      <c r="DU225" s="19"/>
      <c r="DV225" s="28"/>
      <c r="DW225" s="32"/>
      <c r="DX225" s="20"/>
      <c r="DY225" s="18"/>
      <c r="DZ225" s="19"/>
      <c r="EA225" s="28"/>
      <c r="EB225" s="32"/>
      <c r="EC225" s="20"/>
      <c r="ED225" s="18"/>
      <c r="EE225" s="19"/>
      <c r="EF225" s="28"/>
      <c r="EG225" s="32"/>
      <c r="EH225" s="20"/>
      <c r="EI225" s="18"/>
      <c r="EJ225" s="19"/>
      <c r="EK225" s="28"/>
      <c r="EL225" s="32"/>
      <c r="EM225" s="20"/>
      <c r="EN225" s="18"/>
      <c r="EO225" s="19"/>
      <c r="EP225" s="28"/>
      <c r="EQ225" s="32"/>
      <c r="ER225" s="20"/>
      <c r="ES225" s="18"/>
      <c r="ET225" s="19"/>
      <c r="EU225" s="28"/>
      <c r="EV225" s="32"/>
      <c r="EW225" s="20"/>
      <c r="EX225" s="18"/>
      <c r="EY225" s="19"/>
      <c r="EZ225" s="28"/>
      <c r="FA225" s="32"/>
      <c r="FB225" s="20"/>
      <c r="FC225" s="18"/>
      <c r="FD225" s="19"/>
      <c r="FE225" s="28"/>
      <c r="FF225" s="32"/>
      <c r="FG225" s="20"/>
      <c r="FH225" s="18"/>
      <c r="FI225" s="19"/>
      <c r="FJ225" s="28"/>
      <c r="FK225" s="32"/>
      <c r="FL225" s="20"/>
      <c r="FM225" s="18"/>
      <c r="FN225" s="19"/>
      <c r="FO225" s="28"/>
      <c r="FP225" s="32"/>
      <c r="FQ225" s="20"/>
      <c r="FR225" s="18"/>
      <c r="FS225" s="19"/>
      <c r="FT225" s="28"/>
      <c r="FU225" s="32"/>
      <c r="FV225" s="20"/>
      <c r="FW225" s="18"/>
      <c r="FX225" s="19"/>
      <c r="FY225" s="28"/>
      <c r="FZ225" s="32"/>
      <c r="GA225" s="20"/>
      <c r="GB225" s="18"/>
      <c r="GC225" s="19"/>
      <c r="GD225" s="28"/>
      <c r="GE225" s="32"/>
      <c r="GF225" s="20"/>
      <c r="GG225" s="18"/>
      <c r="GH225" s="19"/>
      <c r="GI225" s="28"/>
      <c r="GJ225" s="32"/>
      <c r="GK225" s="20"/>
      <c r="GL225" s="18"/>
      <c r="GM225" s="19"/>
      <c r="GN225" s="28"/>
      <c r="GO225" s="32"/>
      <c r="GP225" s="20"/>
      <c r="GQ225" s="18"/>
      <c r="GR225" s="19"/>
      <c r="GS225" s="28"/>
      <c r="GT225" s="32"/>
      <c r="GU225" s="20"/>
      <c r="GV225" s="18"/>
      <c r="GW225" s="19"/>
      <c r="GX225" s="28"/>
      <c r="GY225" s="32"/>
      <c r="GZ225" s="20"/>
      <c r="HA225" s="18"/>
      <c r="HB225" s="19"/>
      <c r="HC225" s="28"/>
      <c r="HD225" s="32"/>
      <c r="HE225" s="20"/>
      <c r="HF225" s="18"/>
      <c r="HG225" s="19"/>
      <c r="HH225" s="28"/>
      <c r="HI225" s="32"/>
      <c r="HJ225" s="20"/>
      <c r="HK225" s="18"/>
      <c r="HL225" s="19"/>
      <c r="HM225" s="28"/>
      <c r="HN225" s="32"/>
      <c r="HO225" s="20"/>
      <c r="HP225" s="18"/>
      <c r="HQ225" s="19"/>
      <c r="HR225" s="28"/>
      <c r="HS225" s="32"/>
      <c r="HT225" s="20"/>
      <c r="HU225" s="18"/>
      <c r="HV225" s="19"/>
      <c r="HW225" s="28"/>
      <c r="HX225" s="32"/>
      <c r="HY225" s="20"/>
      <c r="HZ225" s="18"/>
      <c r="IA225" s="19"/>
      <c r="IB225" s="28"/>
      <c r="IC225" s="32"/>
      <c r="ID225" s="20"/>
      <c r="IE225" s="18"/>
      <c r="IF225" s="19"/>
      <c r="IG225" s="28"/>
      <c r="IH225" s="32"/>
      <c r="II225" s="20"/>
      <c r="IJ225" s="18"/>
      <c r="IK225" s="19"/>
      <c r="IL225" s="28"/>
      <c r="IM225" s="32"/>
      <c r="IN225" s="20"/>
      <c r="IO225" s="18"/>
      <c r="IP225" s="19"/>
      <c r="IQ225" s="28"/>
      <c r="IR225" s="32"/>
      <c r="IS225" s="20"/>
      <c r="IT225" s="18"/>
      <c r="IU225" s="19"/>
      <c r="IV225" s="28"/>
      <c r="IW225" s="32"/>
      <c r="IX225" s="20"/>
      <c r="IY225" s="18"/>
      <c r="IZ225" s="19"/>
      <c r="JA225" s="28"/>
      <c r="JB225" s="32"/>
      <c r="JC225" s="20"/>
      <c r="JD225" s="18"/>
      <c r="JE225" s="19"/>
      <c r="JF225" s="28"/>
      <c r="JG225" s="32"/>
      <c r="JH225" s="20"/>
      <c r="JI225" s="18"/>
      <c r="JJ225" s="19"/>
      <c r="JK225" s="28"/>
      <c r="JL225" s="32"/>
      <c r="JM225" s="20"/>
      <c r="JN225" s="18"/>
      <c r="JO225" s="19"/>
      <c r="JP225" s="28"/>
      <c r="JQ225" s="32"/>
      <c r="JR225" s="20"/>
      <c r="JS225" s="18"/>
      <c r="JT225" s="19"/>
      <c r="JU225" s="28"/>
      <c r="JV225" s="32"/>
      <c r="JW225" s="20"/>
      <c r="JX225" s="18"/>
      <c r="JY225" s="19"/>
      <c r="JZ225" s="28"/>
      <c r="KA225" s="32"/>
      <c r="KB225" s="20"/>
      <c r="KC225" s="18"/>
      <c r="KD225" s="19"/>
      <c r="KE225" s="28"/>
      <c r="KF225" s="32"/>
      <c r="KG225" s="20"/>
      <c r="KH225" s="18"/>
      <c r="KI225" s="19"/>
      <c r="KJ225" s="28"/>
      <c r="KK225" s="32"/>
      <c r="KL225" s="20"/>
      <c r="KM225" s="18"/>
      <c r="KN225" s="19"/>
      <c r="KO225" s="28"/>
      <c r="KP225" s="32"/>
      <c r="KQ225" s="20"/>
      <c r="KR225" s="18"/>
      <c r="KS225" s="19"/>
      <c r="KT225" s="28"/>
      <c r="KU225" s="32"/>
      <c r="KV225" s="20"/>
      <c r="KW225" s="18"/>
      <c r="KX225" s="19"/>
      <c r="KY225" s="28"/>
      <c r="KZ225" s="32"/>
      <c r="LA225" s="20"/>
      <c r="LB225" s="18"/>
      <c r="LC225" s="19"/>
      <c r="LD225" s="28"/>
      <c r="LE225" s="32"/>
      <c r="LF225" s="20"/>
      <c r="LG225" s="18"/>
      <c r="LH225" s="19"/>
      <c r="LI225" s="28"/>
      <c r="LJ225" s="32"/>
      <c r="LK225" s="20"/>
      <c r="LL225" s="18"/>
      <c r="LM225" s="19"/>
      <c r="LN225" s="28"/>
      <c r="LO225" s="32"/>
      <c r="LP225" s="20"/>
      <c r="LQ225" s="18"/>
      <c r="LR225" s="19"/>
      <c r="LS225" s="28"/>
      <c r="LT225" s="32"/>
      <c r="LU225" s="20"/>
      <c r="LV225" s="18"/>
      <c r="LW225" s="19"/>
      <c r="LX225" s="28"/>
      <c r="LY225" s="32"/>
      <c r="LZ225" s="20"/>
      <c r="MA225" s="18"/>
      <c r="MB225" s="19"/>
      <c r="MC225" s="28"/>
      <c r="MD225" s="32"/>
      <c r="ME225" s="20"/>
      <c r="MF225" s="18"/>
      <c r="MG225" s="19"/>
      <c r="MH225" s="28"/>
      <c r="MI225" s="32"/>
      <c r="MJ225" s="20"/>
      <c r="MK225" s="18"/>
      <c r="ML225" s="19"/>
      <c r="MM225" s="28"/>
      <c r="MN225" s="32"/>
      <c r="MO225" s="20"/>
      <c r="MP225" s="18"/>
      <c r="MQ225" s="19"/>
      <c r="MR225" s="28"/>
      <c r="MS225" s="32"/>
      <c r="MT225" s="20"/>
      <c r="MU225" s="18"/>
      <c r="MV225" s="19"/>
      <c r="MW225" s="28"/>
      <c r="MX225" s="32"/>
      <c r="MY225" s="20"/>
      <c r="MZ225" s="18"/>
      <c r="NA225" s="19"/>
      <c r="NB225" s="28"/>
      <c r="NC225" s="32"/>
      <c r="ND225" s="20"/>
      <c r="NE225" s="18"/>
      <c r="NF225" s="19"/>
      <c r="NG225" s="28"/>
      <c r="NH225" s="32"/>
      <c r="NI225" s="20"/>
      <c r="NJ225" s="18"/>
      <c r="NK225" s="19"/>
      <c r="NL225" s="28"/>
      <c r="NM225" s="32"/>
      <c r="NN225" s="20"/>
      <c r="NO225" s="18"/>
      <c r="NP225" s="19"/>
      <c r="NQ225" s="28"/>
      <c r="NR225" s="32"/>
      <c r="NS225" s="20"/>
      <c r="NT225" s="18"/>
      <c r="NU225" s="19"/>
      <c r="NV225" s="28"/>
      <c r="NW225" s="32"/>
      <c r="NX225" s="20"/>
      <c r="NY225" s="18"/>
      <c r="NZ225" s="19"/>
      <c r="OA225" s="28"/>
      <c r="OB225" s="32"/>
      <c r="OC225" s="20"/>
      <c r="OD225" s="18"/>
      <c r="OE225" s="19"/>
      <c r="OF225" s="28"/>
      <c r="OG225" s="32"/>
      <c r="OH225" s="20"/>
      <c r="OI225" s="18"/>
      <c r="OJ225" s="19"/>
      <c r="OK225" s="28"/>
      <c r="OL225" s="32"/>
      <c r="OM225" s="20"/>
      <c r="ON225" s="18"/>
      <c r="OO225" s="19"/>
      <c r="OP225" s="28"/>
      <c r="OQ225" s="32"/>
      <c r="OR225" s="20"/>
      <c r="OS225" s="18"/>
      <c r="OT225" s="19"/>
      <c r="OU225" s="28"/>
      <c r="OV225" s="32"/>
      <c r="OW225" s="20"/>
      <c r="OX225" s="18"/>
      <c r="OY225" s="19"/>
      <c r="OZ225" s="28"/>
      <c r="PA225" s="32"/>
      <c r="PB225" s="20"/>
      <c r="PC225" s="18"/>
      <c r="PD225" s="19"/>
      <c r="PE225" s="28"/>
      <c r="PF225" s="32"/>
      <c r="PG225" s="20"/>
      <c r="PH225" s="18"/>
      <c r="PI225" s="19"/>
      <c r="PJ225" s="28"/>
      <c r="PK225" s="32"/>
      <c r="PL225" s="20"/>
      <c r="PM225" s="18"/>
      <c r="PN225" s="19"/>
      <c r="PO225" s="28"/>
      <c r="PP225" s="32"/>
      <c r="PQ225" s="20"/>
      <c r="PR225" s="18"/>
      <c r="PS225" s="19"/>
      <c r="PT225" s="28"/>
      <c r="PU225" s="32"/>
      <c r="PV225" s="20"/>
      <c r="PW225" s="18"/>
      <c r="PX225" s="19"/>
      <c r="PY225" s="28"/>
      <c r="PZ225" s="32"/>
      <c r="QA225" s="20"/>
      <c r="QB225" s="18"/>
      <c r="QC225" s="19"/>
      <c r="QD225" s="28"/>
      <c r="QE225" s="32"/>
      <c r="QF225" s="20"/>
      <c r="QG225" s="18"/>
      <c r="QH225" s="19"/>
      <c r="QI225" s="28"/>
      <c r="QJ225" s="32"/>
      <c r="QK225" s="20"/>
      <c r="QL225" s="18"/>
      <c r="QM225" s="19"/>
      <c r="QN225" s="28"/>
      <c r="QO225" s="32"/>
      <c r="QP225" s="20"/>
      <c r="QQ225" s="18"/>
      <c r="QR225" s="19"/>
      <c r="QS225" s="28"/>
      <c r="QT225" s="32"/>
      <c r="QU225" s="20"/>
      <c r="QV225" s="18"/>
      <c r="QW225" s="19"/>
      <c r="QX225" s="28"/>
      <c r="QY225" s="32"/>
      <c r="QZ225" s="20"/>
      <c r="RA225" s="18"/>
      <c r="RB225" s="19"/>
      <c r="RC225" s="28"/>
      <c r="RD225" s="32"/>
      <c r="RE225" s="20"/>
      <c r="RF225" s="18"/>
      <c r="RG225" s="19"/>
      <c r="RH225" s="28"/>
      <c r="RI225" s="32"/>
      <c r="RJ225" s="20"/>
      <c r="RK225" s="18"/>
      <c r="RL225" s="19"/>
      <c r="RM225" s="28"/>
      <c r="RN225" s="32"/>
      <c r="RO225" s="20"/>
      <c r="RP225" s="18"/>
      <c r="RQ225" s="19"/>
      <c r="RR225" s="28"/>
      <c r="RS225" s="32"/>
      <c r="RT225" s="20"/>
      <c r="RU225" s="18"/>
      <c r="RV225" s="19"/>
      <c r="RW225" s="28"/>
      <c r="RX225" s="32"/>
      <c r="RY225" s="20"/>
      <c r="RZ225" s="18"/>
      <c r="SA225" s="19"/>
      <c r="SB225" s="28"/>
      <c r="SC225" s="32"/>
      <c r="SD225" s="20"/>
      <c r="SE225" s="18"/>
      <c r="SF225" s="19"/>
      <c r="SG225" s="28"/>
      <c r="SH225" s="32"/>
      <c r="SI225" s="20"/>
      <c r="SJ225" s="18"/>
      <c r="SK225" s="19"/>
      <c r="SL225" s="28"/>
      <c r="SM225" s="32"/>
      <c r="SN225" s="20"/>
      <c r="SO225" s="18"/>
      <c r="SP225" s="19"/>
      <c r="SQ225" s="28"/>
      <c r="SR225" s="32"/>
      <c r="SS225" s="20"/>
      <c r="ST225" s="18"/>
      <c r="SU225" s="19"/>
      <c r="SV225" s="28"/>
      <c r="SW225" s="32"/>
      <c r="SX225" s="20"/>
      <c r="SY225" s="18"/>
      <c r="SZ225" s="19"/>
      <c r="TA225" s="28"/>
      <c r="TB225" s="32"/>
      <c r="TC225" s="20"/>
      <c r="TD225" s="18"/>
      <c r="TE225" s="19"/>
      <c r="TF225" s="28"/>
      <c r="TG225" s="32"/>
      <c r="TH225" s="20"/>
      <c r="TI225" s="18"/>
      <c r="TJ225" s="19"/>
      <c r="TK225" s="28"/>
      <c r="TL225" s="32"/>
      <c r="TM225" s="20"/>
      <c r="TN225" s="18"/>
      <c r="TO225" s="19"/>
      <c r="TP225" s="28"/>
      <c r="TQ225" s="32"/>
      <c r="TR225" s="20"/>
      <c r="TS225" s="18"/>
      <c r="TT225" s="19"/>
      <c r="TU225" s="28"/>
      <c r="TV225" s="32"/>
      <c r="TW225" s="20"/>
      <c r="TX225" s="18"/>
      <c r="TY225" s="19"/>
      <c r="TZ225" s="28"/>
      <c r="UA225" s="32"/>
      <c r="UB225" s="20"/>
      <c r="UC225" s="18"/>
      <c r="UD225" s="19"/>
      <c r="UE225" s="28"/>
      <c r="UF225" s="32"/>
      <c r="UG225" s="20"/>
      <c r="UH225" s="18"/>
      <c r="UI225" s="19"/>
      <c r="UJ225" s="28"/>
      <c r="UK225" s="32"/>
      <c r="UL225" s="20"/>
      <c r="UM225" s="18"/>
      <c r="UN225" s="19"/>
      <c r="UO225" s="28"/>
      <c r="UP225" s="32"/>
      <c r="UQ225" s="20"/>
      <c r="UR225" s="18"/>
      <c r="US225" s="19"/>
      <c r="UT225" s="28"/>
      <c r="UU225" s="32"/>
      <c r="UV225" s="20"/>
      <c r="UW225" s="18"/>
      <c r="UX225" s="19"/>
      <c r="UY225" s="28"/>
      <c r="UZ225" s="32"/>
      <c r="VA225" s="20"/>
      <c r="VB225" s="18"/>
      <c r="VC225" s="19"/>
      <c r="VD225" s="28"/>
      <c r="VE225" s="32"/>
      <c r="VF225" s="20"/>
      <c r="VG225" s="18"/>
      <c r="VH225" s="19"/>
      <c r="VI225" s="28"/>
      <c r="VJ225" s="32"/>
      <c r="VK225" s="20"/>
      <c r="VL225" s="18"/>
      <c r="VM225" s="19"/>
      <c r="VN225" s="28"/>
      <c r="VO225" s="32"/>
      <c r="VP225" s="20"/>
      <c r="VQ225" s="18"/>
      <c r="VR225" s="19"/>
      <c r="VS225" s="28"/>
      <c r="VT225" s="32"/>
      <c r="VU225" s="20"/>
      <c r="VV225" s="18"/>
      <c r="VW225" s="19"/>
      <c r="VX225" s="28"/>
      <c r="VY225" s="32"/>
      <c r="VZ225" s="20"/>
      <c r="WA225" s="18"/>
      <c r="WB225" s="19"/>
      <c r="WC225" s="28"/>
      <c r="WD225" s="32"/>
      <c r="WE225" s="20"/>
      <c r="WF225" s="18"/>
      <c r="WG225" s="19"/>
      <c r="WH225" s="28"/>
      <c r="WI225" s="32"/>
      <c r="WJ225" s="20"/>
      <c r="WK225" s="18"/>
      <c r="WL225" s="19"/>
      <c r="WM225" s="28"/>
      <c r="WN225" s="32"/>
      <c r="WO225" s="20"/>
      <c r="WP225" s="18"/>
      <c r="WQ225" s="19"/>
      <c r="WR225" s="28"/>
      <c r="WS225" s="32"/>
      <c r="WT225" s="20"/>
      <c r="WU225" s="18"/>
      <c r="WV225" s="19"/>
      <c r="WW225" s="28"/>
      <c r="WX225" s="32"/>
      <c r="WY225" s="20"/>
      <c r="WZ225" s="18"/>
      <c r="XA225" s="19"/>
      <c r="XB225" s="28"/>
      <c r="XC225" s="32"/>
      <c r="XD225" s="20"/>
      <c r="XE225" s="18"/>
      <c r="XF225" s="19"/>
      <c r="XG225" s="28"/>
      <c r="XH225" s="32"/>
      <c r="XI225" s="20"/>
      <c r="XJ225" s="18"/>
      <c r="XK225" s="19"/>
      <c r="XL225" s="28"/>
      <c r="XM225" s="32"/>
      <c r="XN225" s="20"/>
      <c r="XO225" s="18"/>
      <c r="XP225" s="19"/>
      <c r="XQ225" s="28"/>
      <c r="XR225" s="32"/>
      <c r="XS225" s="20"/>
      <c r="XT225" s="18"/>
      <c r="XU225" s="19"/>
      <c r="XV225" s="28"/>
      <c r="XW225" s="32"/>
      <c r="XX225" s="20"/>
      <c r="XY225" s="18"/>
      <c r="XZ225" s="19"/>
      <c r="YA225" s="28"/>
      <c r="YB225" s="32"/>
      <c r="YC225" s="20"/>
      <c r="YD225" s="18"/>
      <c r="YE225" s="19"/>
      <c r="YF225" s="28"/>
      <c r="YG225" s="32"/>
      <c r="YH225" s="20"/>
      <c r="YI225" s="18"/>
      <c r="YJ225" s="19"/>
      <c r="YK225" s="28"/>
      <c r="YL225" s="32"/>
      <c r="YM225" s="20"/>
      <c r="YN225" s="18"/>
      <c r="YO225" s="19"/>
      <c r="YP225" s="28"/>
      <c r="YQ225" s="32"/>
      <c r="YR225" s="20"/>
      <c r="YS225" s="18"/>
      <c r="YT225" s="19"/>
      <c r="YU225" s="28"/>
      <c r="YV225" s="32"/>
      <c r="YW225" s="20"/>
      <c r="YX225" s="18"/>
      <c r="YY225" s="19"/>
      <c r="YZ225" s="28"/>
      <c r="ZA225" s="32"/>
      <c r="ZB225" s="20"/>
      <c r="ZC225" s="18"/>
      <c r="ZD225" s="19"/>
      <c r="ZE225" s="28"/>
      <c r="ZF225" s="32"/>
      <c r="ZG225" s="20"/>
      <c r="ZH225" s="18"/>
      <c r="ZI225" s="19"/>
      <c r="ZJ225" s="28"/>
      <c r="ZK225" s="32"/>
      <c r="ZL225" s="20"/>
      <c r="ZM225" s="18"/>
      <c r="ZN225" s="19"/>
      <c r="ZO225" s="28"/>
      <c r="ZP225" s="32"/>
      <c r="ZQ225" s="20"/>
      <c r="ZR225" s="18"/>
      <c r="ZS225" s="19"/>
      <c r="ZT225" s="28"/>
      <c r="ZU225" s="32"/>
      <c r="ZV225" s="20"/>
      <c r="ZW225" s="18"/>
      <c r="ZX225" s="19"/>
      <c r="ZY225" s="28"/>
      <c r="ZZ225" s="32"/>
      <c r="AAA225" s="20"/>
      <c r="AAB225" s="18"/>
      <c r="AAC225" s="19"/>
      <c r="AAD225" s="28"/>
      <c r="AAE225" s="32"/>
      <c r="AAF225" s="20"/>
      <c r="AAG225" s="18"/>
      <c r="AAH225" s="19"/>
      <c r="AAI225" s="28"/>
      <c r="AAJ225" s="32"/>
      <c r="AAK225" s="20"/>
      <c r="AAL225" s="18"/>
      <c r="AAM225" s="19"/>
      <c r="AAN225" s="28"/>
      <c r="AAO225" s="32"/>
      <c r="AAP225" s="20"/>
      <c r="AAQ225" s="18"/>
      <c r="AAR225" s="19"/>
      <c r="AAS225" s="28"/>
      <c r="AAT225" s="32"/>
      <c r="AAU225" s="20"/>
      <c r="AAV225" s="18"/>
      <c r="AAW225" s="19"/>
      <c r="AAX225" s="28"/>
      <c r="AAY225" s="32"/>
      <c r="AAZ225" s="20"/>
      <c r="ABA225" s="18"/>
      <c r="ABB225" s="19"/>
      <c r="ABC225" s="28"/>
      <c r="ABD225" s="32"/>
      <c r="ABE225" s="20"/>
      <c r="ABF225" s="18"/>
      <c r="ABG225" s="19"/>
      <c r="ABH225" s="28"/>
      <c r="ABI225" s="32"/>
      <c r="ABJ225" s="20"/>
      <c r="ABK225" s="18"/>
      <c r="ABL225" s="19"/>
      <c r="ABM225" s="28"/>
      <c r="ABN225" s="32"/>
      <c r="ABO225" s="20"/>
      <c r="ABP225" s="18"/>
      <c r="ABQ225" s="19"/>
      <c r="ABR225" s="28"/>
      <c r="ABS225" s="32"/>
      <c r="ABT225" s="20"/>
      <c r="ABU225" s="18"/>
      <c r="ABV225" s="19"/>
      <c r="ABW225" s="28"/>
      <c r="ABX225" s="32"/>
      <c r="ABY225" s="20"/>
      <c r="ABZ225" s="18"/>
      <c r="ACA225" s="19"/>
      <c r="ACB225" s="28"/>
      <c r="ACC225" s="32"/>
      <c r="ACD225" s="20"/>
      <c r="ACE225" s="18"/>
      <c r="ACF225" s="19"/>
      <c r="ACG225" s="28"/>
      <c r="ACH225" s="32"/>
      <c r="ACI225" s="20"/>
      <c r="ACJ225" s="18"/>
      <c r="ACK225" s="19"/>
      <c r="ACL225" s="28"/>
      <c r="ACM225" s="32"/>
      <c r="ACN225" s="20"/>
      <c r="ACO225" s="18"/>
      <c r="ACP225" s="19"/>
      <c r="ACQ225" s="28"/>
      <c r="ACR225" s="32"/>
      <c r="ACS225" s="20"/>
      <c r="ACT225" s="18"/>
      <c r="ACU225" s="19"/>
      <c r="ACV225" s="28"/>
      <c r="ACW225" s="32"/>
      <c r="ACX225" s="20"/>
      <c r="ACY225" s="18"/>
      <c r="ACZ225" s="19"/>
      <c r="ADA225" s="28"/>
      <c r="ADB225" s="32"/>
      <c r="ADC225" s="20"/>
      <c r="ADD225" s="18"/>
      <c r="ADE225" s="19"/>
      <c r="ADF225" s="28"/>
      <c r="ADG225" s="32"/>
      <c r="ADH225" s="20"/>
      <c r="ADI225" s="18"/>
      <c r="ADJ225" s="19"/>
      <c r="ADK225" s="28"/>
      <c r="ADL225" s="32"/>
      <c r="ADM225" s="20"/>
      <c r="ADN225" s="18"/>
      <c r="ADO225" s="19"/>
      <c r="ADP225" s="28"/>
      <c r="ADQ225" s="32"/>
      <c r="ADR225" s="20"/>
      <c r="ADS225" s="18"/>
      <c r="ADT225" s="19"/>
      <c r="ADU225" s="28"/>
      <c r="ADV225" s="32"/>
      <c r="ADW225" s="20"/>
      <c r="ADX225" s="18"/>
      <c r="ADY225" s="19"/>
      <c r="ADZ225" s="28"/>
      <c r="AEA225" s="32"/>
      <c r="AEB225" s="20"/>
      <c r="AEC225" s="18"/>
      <c r="AED225" s="19"/>
      <c r="AEE225" s="28"/>
      <c r="AEF225" s="32"/>
      <c r="AEG225" s="20"/>
      <c r="AEH225" s="18"/>
      <c r="AEI225" s="19"/>
      <c r="AEJ225" s="28"/>
      <c r="AEK225" s="32"/>
      <c r="AEL225" s="20"/>
      <c r="AEM225" s="18"/>
      <c r="AEN225" s="19"/>
      <c r="AEO225" s="28"/>
      <c r="AEP225" s="32"/>
      <c r="AEQ225" s="20"/>
      <c r="AER225" s="18"/>
      <c r="AES225" s="19"/>
      <c r="AET225" s="28"/>
      <c r="AEU225" s="32"/>
      <c r="AEV225" s="20"/>
      <c r="AEW225" s="18"/>
      <c r="AEX225" s="19"/>
      <c r="AEY225" s="28"/>
      <c r="AEZ225" s="32"/>
      <c r="AFA225" s="20"/>
      <c r="AFB225" s="18"/>
      <c r="AFC225" s="19"/>
      <c r="AFD225" s="28"/>
      <c r="AFE225" s="32"/>
      <c r="AFF225" s="20"/>
      <c r="AFG225" s="18"/>
      <c r="AFH225" s="19"/>
      <c r="AFI225" s="28"/>
      <c r="AFJ225" s="32"/>
      <c r="AFK225" s="20"/>
      <c r="AFL225" s="18"/>
      <c r="AFM225" s="19"/>
      <c r="AFN225" s="28"/>
      <c r="AFO225" s="32"/>
      <c r="AFP225" s="20"/>
      <c r="AFQ225" s="18"/>
      <c r="AFR225" s="19"/>
      <c r="AFS225" s="28"/>
      <c r="AFT225" s="32"/>
      <c r="AFU225" s="20"/>
      <c r="AFV225" s="18"/>
      <c r="AFW225" s="19"/>
      <c r="AFX225" s="28"/>
      <c r="AFY225" s="32"/>
      <c r="AFZ225" s="20"/>
      <c r="AGA225" s="18"/>
      <c r="AGB225" s="19"/>
      <c r="AGC225" s="28"/>
      <c r="AGD225" s="32"/>
      <c r="AGE225" s="20"/>
      <c r="AGF225" s="18"/>
      <c r="AGG225" s="19"/>
      <c r="AGH225" s="28"/>
      <c r="AGI225" s="32"/>
      <c r="AGJ225" s="20"/>
      <c r="AGK225" s="18"/>
      <c r="AGL225" s="19"/>
      <c r="AGM225" s="28"/>
      <c r="AGN225" s="32"/>
      <c r="AGO225" s="20"/>
      <c r="AGP225" s="18"/>
      <c r="AGQ225" s="19"/>
      <c r="AGR225" s="28"/>
      <c r="AGS225" s="32"/>
      <c r="AGT225" s="20"/>
      <c r="AGU225" s="18"/>
      <c r="AGV225" s="19"/>
      <c r="AGW225" s="28"/>
      <c r="AGX225" s="32"/>
      <c r="AGY225" s="20"/>
      <c r="AGZ225" s="18"/>
      <c r="AHA225" s="19"/>
      <c r="AHB225" s="28"/>
      <c r="AHC225" s="32"/>
      <c r="AHD225" s="20"/>
      <c r="AHE225" s="18"/>
      <c r="AHF225" s="19"/>
      <c r="AHG225" s="28"/>
      <c r="AHH225" s="32"/>
      <c r="AHI225" s="20"/>
      <c r="AHJ225" s="18"/>
      <c r="AHK225" s="19"/>
      <c r="AHL225" s="28"/>
      <c r="AHM225" s="32"/>
      <c r="AHN225" s="20"/>
      <c r="AHO225" s="18"/>
      <c r="AHP225" s="19"/>
      <c r="AHQ225" s="28"/>
      <c r="AHR225" s="32"/>
      <c r="AHS225" s="20"/>
      <c r="AHT225" s="18"/>
      <c r="AHU225" s="19"/>
      <c r="AHV225" s="28"/>
      <c r="AHW225" s="32"/>
      <c r="AHX225" s="20"/>
      <c r="AHY225" s="18"/>
      <c r="AHZ225" s="19"/>
      <c r="AIA225" s="28"/>
      <c r="AIB225" s="32"/>
      <c r="AIC225" s="20"/>
      <c r="AID225" s="18"/>
      <c r="AIE225" s="19"/>
      <c r="AIF225" s="28"/>
      <c r="AIG225" s="32"/>
      <c r="AIH225" s="20"/>
      <c r="AII225" s="18"/>
      <c r="AIJ225" s="19"/>
      <c r="AIK225" s="28"/>
      <c r="AIL225" s="32"/>
      <c r="AIM225" s="20"/>
      <c r="AIN225" s="18"/>
      <c r="AIO225" s="19"/>
      <c r="AIP225" s="28"/>
      <c r="AIQ225" s="32"/>
      <c r="AIR225" s="20"/>
      <c r="AIS225" s="18"/>
      <c r="AIT225" s="19"/>
      <c r="AIU225" s="28"/>
      <c r="AIV225" s="32"/>
      <c r="AIW225" s="20"/>
      <c r="AIX225" s="18"/>
      <c r="AIY225" s="19"/>
      <c r="AIZ225" s="28"/>
      <c r="AJA225" s="32"/>
      <c r="AJB225" s="20"/>
      <c r="AJC225" s="18"/>
      <c r="AJD225" s="19"/>
      <c r="AJE225" s="28"/>
      <c r="AJF225" s="32"/>
      <c r="AJG225" s="20"/>
      <c r="AJH225" s="18"/>
      <c r="AJI225" s="19"/>
      <c r="AJJ225" s="28"/>
      <c r="AJK225" s="32"/>
      <c r="AJL225" s="20"/>
      <c r="AJM225" s="18"/>
      <c r="AJN225" s="19"/>
      <c r="AJO225" s="28"/>
      <c r="AJP225" s="32"/>
      <c r="AJQ225" s="20"/>
      <c r="AJR225" s="18"/>
      <c r="AJS225" s="19"/>
      <c r="AJT225" s="28"/>
      <c r="AJU225" s="32"/>
      <c r="AJV225" s="20"/>
      <c r="AJW225" s="18"/>
      <c r="AJX225" s="19"/>
      <c r="AJY225" s="28"/>
      <c r="AJZ225" s="32"/>
      <c r="AKA225" s="20"/>
      <c r="AKB225" s="18"/>
      <c r="AKC225" s="19"/>
      <c r="AKD225" s="28"/>
      <c r="AKE225" s="32"/>
      <c r="AKF225" s="20"/>
      <c r="AKG225" s="18"/>
      <c r="AKH225" s="19"/>
      <c r="AKI225" s="28"/>
      <c r="AKJ225" s="32"/>
      <c r="AKK225" s="20"/>
      <c r="AKL225" s="18"/>
      <c r="AKM225" s="19"/>
      <c r="AKN225" s="28"/>
      <c r="AKO225" s="32"/>
      <c r="AKP225" s="20"/>
      <c r="AKQ225" s="18"/>
      <c r="AKR225" s="19"/>
      <c r="AKS225" s="28"/>
      <c r="AKT225" s="32"/>
      <c r="AKU225" s="20"/>
      <c r="AKV225" s="18"/>
      <c r="AKW225" s="19"/>
      <c r="AKX225" s="28"/>
      <c r="AKY225" s="32"/>
      <c r="AKZ225" s="20"/>
      <c r="ALA225" s="18"/>
      <c r="ALB225" s="19"/>
      <c r="ALC225" s="28"/>
      <c r="ALD225" s="32"/>
      <c r="ALE225" s="20"/>
      <c r="ALF225" s="18"/>
      <c r="ALG225" s="19"/>
      <c r="ALH225" s="28"/>
      <c r="ALI225" s="32"/>
      <c r="ALJ225" s="20"/>
      <c r="ALK225" s="18"/>
      <c r="ALL225" s="19"/>
      <c r="ALM225" s="28"/>
      <c r="ALN225" s="32"/>
      <c r="ALO225" s="20"/>
      <c r="ALP225" s="18"/>
      <c r="ALQ225" s="19"/>
      <c r="ALR225" s="28"/>
      <c r="ALS225" s="32"/>
      <c r="ALT225" s="20"/>
      <c r="ALU225" s="18"/>
      <c r="ALV225" s="19"/>
      <c r="ALW225" s="28"/>
      <c r="ALX225" s="32"/>
      <c r="ALY225" s="20"/>
      <c r="ALZ225" s="18"/>
      <c r="AMA225" s="19"/>
      <c r="AMB225" s="28"/>
      <c r="AMC225" s="32"/>
      <c r="AMD225" s="20"/>
      <c r="AME225" s="18"/>
      <c r="AMF225" s="19"/>
      <c r="AMG225" s="28"/>
      <c r="AMH225" s="32"/>
      <c r="AMI225" s="20"/>
      <c r="AMJ225" s="18"/>
      <c r="AMK225" s="19"/>
      <c r="AML225" s="28"/>
      <c r="AMM225" s="32"/>
      <c r="AMN225" s="20"/>
      <c r="AMO225" s="18"/>
      <c r="AMP225" s="19"/>
      <c r="AMQ225" s="28"/>
      <c r="AMR225" s="32"/>
      <c r="AMS225" s="20"/>
      <c r="AMT225" s="18"/>
      <c r="AMU225" s="19"/>
      <c r="AMV225" s="28"/>
      <c r="AMW225" s="32"/>
      <c r="AMX225" s="20"/>
      <c r="AMY225" s="18"/>
      <c r="AMZ225" s="19"/>
      <c r="ANA225" s="28"/>
      <c r="ANB225" s="32"/>
      <c r="ANC225" s="20"/>
      <c r="AND225" s="18"/>
      <c r="ANE225" s="19"/>
      <c r="ANF225" s="28"/>
      <c r="ANG225" s="32"/>
      <c r="ANH225" s="20"/>
      <c r="ANI225" s="18"/>
      <c r="ANJ225" s="19"/>
      <c r="ANK225" s="28"/>
      <c r="ANL225" s="32"/>
      <c r="ANM225" s="20"/>
      <c r="ANN225" s="18"/>
      <c r="ANO225" s="19"/>
      <c r="ANP225" s="28"/>
      <c r="ANQ225" s="32"/>
      <c r="ANR225" s="20"/>
      <c r="ANS225" s="18"/>
      <c r="ANT225" s="19"/>
      <c r="ANU225" s="28"/>
      <c r="ANV225" s="32"/>
      <c r="ANW225" s="20"/>
      <c r="ANX225" s="18"/>
      <c r="ANY225" s="19"/>
      <c r="ANZ225" s="28"/>
      <c r="AOA225" s="32"/>
      <c r="AOB225" s="20"/>
      <c r="AOC225" s="18"/>
      <c r="AOD225" s="19"/>
      <c r="AOE225" s="28"/>
      <c r="AOF225" s="32"/>
      <c r="AOG225" s="20"/>
      <c r="AOH225" s="18"/>
      <c r="AOI225" s="19"/>
      <c r="AOJ225" s="28"/>
      <c r="AOK225" s="32"/>
      <c r="AOL225" s="20"/>
      <c r="AOM225" s="18"/>
      <c r="AON225" s="19"/>
      <c r="AOO225" s="28"/>
      <c r="AOP225" s="32"/>
      <c r="AOQ225" s="20"/>
      <c r="AOR225" s="18"/>
      <c r="AOS225" s="19"/>
      <c r="AOT225" s="28"/>
      <c r="AOU225" s="32"/>
      <c r="AOV225" s="20"/>
      <c r="AOW225" s="18"/>
      <c r="AOX225" s="19"/>
      <c r="AOY225" s="28"/>
      <c r="AOZ225" s="32"/>
      <c r="APA225" s="20"/>
      <c r="APB225" s="18"/>
      <c r="APC225" s="19"/>
      <c r="APD225" s="28"/>
      <c r="APE225" s="32"/>
      <c r="APF225" s="20"/>
      <c r="APG225" s="18"/>
      <c r="APH225" s="19"/>
      <c r="API225" s="28"/>
      <c r="APJ225" s="32"/>
      <c r="APK225" s="20"/>
      <c r="APL225" s="18"/>
      <c r="APM225" s="19"/>
      <c r="APN225" s="28"/>
      <c r="APO225" s="32"/>
      <c r="APP225" s="20"/>
      <c r="APQ225" s="18"/>
      <c r="APR225" s="19"/>
      <c r="APS225" s="28"/>
      <c r="APT225" s="32"/>
      <c r="APU225" s="20"/>
      <c r="APV225" s="18"/>
      <c r="APW225" s="19"/>
      <c r="APX225" s="28"/>
      <c r="APY225" s="32"/>
      <c r="APZ225" s="20"/>
      <c r="AQA225" s="18"/>
      <c r="AQB225" s="19"/>
      <c r="AQC225" s="28"/>
      <c r="AQD225" s="32"/>
      <c r="AQE225" s="20"/>
      <c r="AQF225" s="18"/>
      <c r="AQG225" s="19"/>
      <c r="AQH225" s="28"/>
      <c r="AQI225" s="32"/>
      <c r="AQJ225" s="20"/>
      <c r="AQK225" s="18"/>
      <c r="AQL225" s="19"/>
      <c r="AQM225" s="28"/>
      <c r="AQN225" s="32"/>
      <c r="AQO225" s="20"/>
      <c r="AQP225" s="18"/>
      <c r="AQQ225" s="19"/>
      <c r="AQR225" s="28"/>
      <c r="AQS225" s="32"/>
      <c r="AQT225" s="20"/>
      <c r="AQU225" s="18"/>
      <c r="AQV225" s="19"/>
      <c r="AQW225" s="28"/>
      <c r="AQX225" s="32"/>
      <c r="AQY225" s="20"/>
      <c r="AQZ225" s="18"/>
      <c r="ARA225" s="19"/>
      <c r="ARB225" s="28"/>
      <c r="ARC225" s="32"/>
      <c r="ARD225" s="20"/>
      <c r="ARE225" s="18"/>
      <c r="ARF225" s="19"/>
      <c r="ARG225" s="28"/>
      <c r="ARH225" s="32"/>
      <c r="ARI225" s="20"/>
      <c r="ARJ225" s="18"/>
      <c r="ARK225" s="19"/>
      <c r="ARL225" s="28"/>
      <c r="ARM225" s="32"/>
      <c r="ARN225" s="20"/>
      <c r="ARO225" s="18"/>
      <c r="ARP225" s="19"/>
      <c r="ARQ225" s="28"/>
      <c r="ARR225" s="32"/>
      <c r="ARS225" s="20"/>
      <c r="ART225" s="18"/>
      <c r="ARU225" s="19"/>
      <c r="ARV225" s="28"/>
      <c r="ARW225" s="32"/>
      <c r="ARX225" s="20"/>
      <c r="ARY225" s="18"/>
      <c r="ARZ225" s="19"/>
      <c r="ASA225" s="28"/>
      <c r="ASB225" s="32"/>
      <c r="ASC225" s="20"/>
      <c r="ASD225" s="18"/>
      <c r="ASE225" s="19"/>
      <c r="ASF225" s="28"/>
      <c r="ASG225" s="32"/>
      <c r="ASH225" s="20"/>
      <c r="ASI225" s="18"/>
      <c r="ASJ225" s="19"/>
      <c r="ASK225" s="28"/>
      <c r="ASL225" s="32"/>
      <c r="ASM225" s="20"/>
      <c r="ASN225" s="18"/>
      <c r="ASO225" s="19"/>
      <c r="ASP225" s="28"/>
      <c r="ASQ225" s="32"/>
      <c r="ASR225" s="20"/>
      <c r="ASS225" s="18"/>
      <c r="AST225" s="19"/>
      <c r="ASU225" s="28"/>
      <c r="ASV225" s="32"/>
      <c r="ASW225" s="20"/>
      <c r="ASX225" s="18"/>
      <c r="ASY225" s="19"/>
      <c r="ASZ225" s="28"/>
      <c r="ATA225" s="32"/>
      <c r="ATB225" s="20"/>
      <c r="ATC225" s="18"/>
      <c r="ATD225" s="19"/>
      <c r="ATE225" s="28"/>
      <c r="ATF225" s="32"/>
      <c r="ATG225" s="20"/>
      <c r="ATH225" s="18"/>
      <c r="ATI225" s="19"/>
      <c r="ATJ225" s="28"/>
      <c r="ATK225" s="32"/>
      <c r="ATL225" s="20"/>
      <c r="ATM225" s="18"/>
      <c r="ATN225" s="19"/>
      <c r="ATO225" s="28"/>
      <c r="ATP225" s="32"/>
      <c r="ATQ225" s="20"/>
      <c r="ATR225" s="18"/>
      <c r="ATS225" s="19"/>
      <c r="ATT225" s="28"/>
      <c r="ATU225" s="32"/>
      <c r="ATV225" s="20"/>
      <c r="ATW225" s="18"/>
      <c r="ATX225" s="19"/>
      <c r="ATY225" s="28"/>
      <c r="ATZ225" s="32"/>
      <c r="AUA225" s="20"/>
      <c r="AUB225" s="18"/>
      <c r="AUC225" s="19"/>
      <c r="AUD225" s="28"/>
      <c r="AUE225" s="32"/>
      <c r="AUF225" s="20"/>
      <c r="AUG225" s="18"/>
      <c r="AUH225" s="19"/>
      <c r="AUI225" s="28"/>
      <c r="AUJ225" s="32"/>
      <c r="AUK225" s="20"/>
      <c r="AUL225" s="18"/>
      <c r="AUM225" s="19"/>
      <c r="AUN225" s="28"/>
      <c r="AUO225" s="32"/>
      <c r="AUP225" s="20"/>
      <c r="AUQ225" s="18"/>
      <c r="AUR225" s="19"/>
      <c r="AUS225" s="28"/>
      <c r="AUT225" s="32"/>
      <c r="AUU225" s="20"/>
      <c r="AUV225" s="18"/>
      <c r="AUW225" s="19"/>
      <c r="AUX225" s="28"/>
      <c r="AUY225" s="32"/>
      <c r="AUZ225" s="20"/>
      <c r="AVA225" s="18"/>
      <c r="AVB225" s="19"/>
      <c r="AVC225" s="28"/>
      <c r="AVD225" s="32"/>
      <c r="AVE225" s="20"/>
      <c r="AVF225" s="18"/>
      <c r="AVG225" s="19"/>
      <c r="AVH225" s="28"/>
      <c r="AVI225" s="32"/>
      <c r="AVJ225" s="20"/>
      <c r="AVK225" s="18"/>
      <c r="AVL225" s="19"/>
      <c r="AVM225" s="28"/>
      <c r="AVN225" s="32"/>
      <c r="AVO225" s="20"/>
      <c r="AVP225" s="18"/>
      <c r="AVQ225" s="19"/>
      <c r="AVR225" s="28"/>
      <c r="AVS225" s="32"/>
      <c r="AVT225" s="20"/>
      <c r="AVU225" s="18"/>
      <c r="AVV225" s="19"/>
      <c r="AVW225" s="28"/>
      <c r="AVX225" s="32"/>
      <c r="AVY225" s="20"/>
      <c r="AVZ225" s="18"/>
      <c r="AWA225" s="19"/>
      <c r="AWB225" s="28"/>
      <c r="AWC225" s="32"/>
      <c r="AWD225" s="20"/>
      <c r="AWE225" s="18"/>
      <c r="AWF225" s="19"/>
      <c r="AWG225" s="28"/>
      <c r="AWH225" s="32"/>
      <c r="AWI225" s="20"/>
      <c r="AWJ225" s="18"/>
      <c r="AWK225" s="19"/>
      <c r="AWL225" s="28"/>
      <c r="AWM225" s="32"/>
      <c r="AWN225" s="20"/>
      <c r="AWO225" s="18"/>
      <c r="AWP225" s="19"/>
      <c r="AWQ225" s="28"/>
      <c r="AWR225" s="32"/>
      <c r="AWS225" s="20"/>
      <c r="AWT225" s="18"/>
      <c r="AWU225" s="19"/>
      <c r="AWV225" s="28"/>
      <c r="AWW225" s="32"/>
      <c r="AWX225" s="20"/>
      <c r="AWY225" s="18"/>
      <c r="AWZ225" s="19"/>
      <c r="AXA225" s="28"/>
      <c r="AXB225" s="32"/>
      <c r="AXC225" s="20"/>
      <c r="AXD225" s="18"/>
      <c r="AXE225" s="19"/>
      <c r="AXF225" s="28"/>
      <c r="AXG225" s="32"/>
      <c r="AXH225" s="20"/>
      <c r="AXI225" s="18"/>
      <c r="AXJ225" s="19"/>
      <c r="AXK225" s="28"/>
      <c r="AXL225" s="32"/>
      <c r="AXM225" s="20"/>
      <c r="AXN225" s="18"/>
      <c r="AXO225" s="19"/>
      <c r="AXP225" s="28"/>
      <c r="AXQ225" s="32"/>
      <c r="AXR225" s="20"/>
      <c r="AXS225" s="18"/>
      <c r="AXT225" s="19"/>
      <c r="AXU225" s="28"/>
      <c r="AXV225" s="32"/>
      <c r="AXW225" s="20"/>
      <c r="AXX225" s="18"/>
      <c r="AXY225" s="19"/>
      <c r="AXZ225" s="28"/>
      <c r="AYA225" s="32"/>
      <c r="AYB225" s="20"/>
      <c r="AYC225" s="18"/>
      <c r="AYD225" s="19"/>
      <c r="AYE225" s="28"/>
      <c r="AYF225" s="32"/>
      <c r="AYG225" s="20"/>
      <c r="AYH225" s="18"/>
      <c r="AYI225" s="19"/>
      <c r="AYJ225" s="28"/>
      <c r="AYK225" s="32"/>
      <c r="AYL225" s="20"/>
      <c r="AYM225" s="18"/>
      <c r="AYN225" s="19"/>
      <c r="AYO225" s="28"/>
      <c r="AYP225" s="32"/>
      <c r="AYQ225" s="20"/>
      <c r="AYR225" s="18"/>
      <c r="AYS225" s="19"/>
      <c r="AYT225" s="28"/>
      <c r="AYU225" s="32"/>
      <c r="AYV225" s="20"/>
      <c r="AYW225" s="18"/>
      <c r="AYX225" s="19"/>
      <c r="AYY225" s="28"/>
      <c r="AYZ225" s="32"/>
      <c r="AZA225" s="20"/>
      <c r="AZB225" s="18"/>
      <c r="AZC225" s="19"/>
      <c r="AZD225" s="28"/>
      <c r="AZE225" s="32"/>
      <c r="AZF225" s="20"/>
      <c r="AZG225" s="18"/>
      <c r="AZH225" s="19"/>
      <c r="AZI225" s="28"/>
      <c r="AZJ225" s="32"/>
      <c r="AZK225" s="20"/>
      <c r="AZL225" s="18"/>
      <c r="AZM225" s="19"/>
      <c r="AZN225" s="28"/>
      <c r="AZO225" s="32"/>
      <c r="AZP225" s="20"/>
      <c r="AZQ225" s="18"/>
      <c r="AZR225" s="19"/>
      <c r="AZS225" s="28"/>
      <c r="AZT225" s="32"/>
      <c r="AZU225" s="20"/>
      <c r="AZV225" s="18"/>
      <c r="AZW225" s="19"/>
      <c r="AZX225" s="28"/>
      <c r="AZY225" s="32"/>
      <c r="AZZ225" s="20"/>
      <c r="BAA225" s="18"/>
      <c r="BAB225" s="19"/>
      <c r="BAC225" s="28"/>
      <c r="BAD225" s="32"/>
      <c r="BAE225" s="20"/>
      <c r="BAF225" s="18"/>
      <c r="BAG225" s="19"/>
      <c r="BAH225" s="28"/>
      <c r="BAI225" s="32"/>
      <c r="BAJ225" s="20"/>
      <c r="BAK225" s="18"/>
      <c r="BAL225" s="19"/>
      <c r="BAM225" s="28"/>
      <c r="BAN225" s="32"/>
      <c r="BAO225" s="20"/>
      <c r="BAP225" s="18"/>
      <c r="BAQ225" s="19"/>
      <c r="BAR225" s="28"/>
      <c r="BAS225" s="32"/>
      <c r="BAT225" s="20"/>
      <c r="BAU225" s="18"/>
      <c r="BAV225" s="19"/>
      <c r="BAW225" s="28"/>
      <c r="BAX225" s="32"/>
      <c r="BAY225" s="20"/>
      <c r="BAZ225" s="18"/>
      <c r="BBA225" s="19"/>
      <c r="BBB225" s="28"/>
      <c r="BBC225" s="32"/>
      <c r="BBD225" s="20"/>
      <c r="BBE225" s="18"/>
      <c r="BBF225" s="19"/>
      <c r="BBG225" s="28"/>
      <c r="BBH225" s="32"/>
      <c r="BBI225" s="20"/>
      <c r="BBJ225" s="18"/>
      <c r="BBK225" s="19"/>
      <c r="BBL225" s="28"/>
      <c r="BBM225" s="32"/>
      <c r="BBN225" s="20"/>
      <c r="BBO225" s="18"/>
      <c r="BBP225" s="19"/>
      <c r="BBQ225" s="28"/>
      <c r="BBR225" s="32"/>
      <c r="BBS225" s="20"/>
      <c r="BBT225" s="18"/>
      <c r="BBU225" s="19"/>
      <c r="BBV225" s="28"/>
      <c r="BBW225" s="32"/>
      <c r="BBX225" s="20"/>
      <c r="BBY225" s="18"/>
      <c r="BBZ225" s="19"/>
      <c r="BCA225" s="28"/>
      <c r="BCB225" s="32"/>
      <c r="BCC225" s="20"/>
      <c r="BCD225" s="18"/>
      <c r="BCE225" s="19"/>
      <c r="BCF225" s="28"/>
      <c r="BCG225" s="32"/>
      <c r="BCH225" s="20"/>
      <c r="BCI225" s="18"/>
      <c r="BCJ225" s="19"/>
      <c r="BCK225" s="28"/>
      <c r="BCL225" s="32"/>
      <c r="BCM225" s="20"/>
      <c r="BCN225" s="18"/>
      <c r="BCO225" s="19"/>
      <c r="BCP225" s="28"/>
      <c r="BCQ225" s="32"/>
      <c r="BCR225" s="20"/>
      <c r="BCS225" s="18"/>
      <c r="BCT225" s="19"/>
      <c r="BCU225" s="28"/>
      <c r="BCV225" s="32"/>
      <c r="BCW225" s="20"/>
      <c r="BCX225" s="18"/>
      <c r="BCY225" s="19"/>
      <c r="BCZ225" s="28"/>
      <c r="BDA225" s="32"/>
      <c r="BDB225" s="20"/>
      <c r="BDC225" s="18"/>
      <c r="BDD225" s="19"/>
      <c r="BDE225" s="28"/>
      <c r="BDF225" s="32"/>
      <c r="BDG225" s="20"/>
      <c r="BDH225" s="18"/>
      <c r="BDI225" s="19"/>
      <c r="BDJ225" s="28"/>
      <c r="BDK225" s="32"/>
      <c r="BDL225" s="20"/>
      <c r="BDM225" s="18"/>
      <c r="BDN225" s="19"/>
      <c r="BDO225" s="28"/>
      <c r="BDP225" s="32"/>
      <c r="BDQ225" s="20"/>
      <c r="BDR225" s="18"/>
      <c r="BDS225" s="19"/>
      <c r="BDT225" s="28"/>
      <c r="BDU225" s="32"/>
      <c r="BDV225" s="20"/>
      <c r="BDW225" s="18"/>
      <c r="BDX225" s="19"/>
      <c r="BDY225" s="28"/>
      <c r="BDZ225" s="32"/>
      <c r="BEA225" s="20"/>
      <c r="BEB225" s="18"/>
      <c r="BEC225" s="19"/>
      <c r="BED225" s="28"/>
      <c r="BEE225" s="32"/>
      <c r="BEF225" s="20"/>
      <c r="BEG225" s="18"/>
      <c r="BEH225" s="19"/>
      <c r="BEI225" s="28"/>
      <c r="BEJ225" s="32"/>
      <c r="BEK225" s="20"/>
      <c r="BEL225" s="18"/>
      <c r="BEM225" s="19"/>
      <c r="BEN225" s="28"/>
      <c r="BEO225" s="32"/>
      <c r="BEP225" s="20"/>
      <c r="BEQ225" s="18"/>
      <c r="BER225" s="19"/>
      <c r="BES225" s="28"/>
      <c r="BET225" s="32"/>
      <c r="BEU225" s="20"/>
      <c r="BEV225" s="18"/>
      <c r="BEW225" s="19"/>
      <c r="BEX225" s="28"/>
      <c r="BEY225" s="32"/>
      <c r="BEZ225" s="20"/>
      <c r="BFA225" s="18"/>
      <c r="BFB225" s="19"/>
      <c r="BFC225" s="28"/>
      <c r="BFD225" s="32"/>
      <c r="BFE225" s="20"/>
      <c r="BFF225" s="18"/>
      <c r="BFG225" s="19"/>
      <c r="BFH225" s="28"/>
      <c r="BFI225" s="32"/>
      <c r="BFJ225" s="20"/>
      <c r="BFK225" s="18"/>
      <c r="BFL225" s="19"/>
      <c r="BFM225" s="28"/>
      <c r="BFN225" s="32"/>
      <c r="BFO225" s="20"/>
      <c r="BFP225" s="18"/>
      <c r="BFQ225" s="19"/>
      <c r="BFR225" s="28"/>
      <c r="BFS225" s="32"/>
      <c r="BFT225" s="20"/>
      <c r="BFU225" s="18"/>
      <c r="BFV225" s="19"/>
      <c r="BFW225" s="28"/>
      <c r="BFX225" s="32"/>
      <c r="BFY225" s="20"/>
      <c r="BFZ225" s="18"/>
      <c r="BGA225" s="19"/>
      <c r="BGB225" s="28"/>
      <c r="BGC225" s="32"/>
      <c r="BGD225" s="20"/>
      <c r="BGE225" s="18"/>
      <c r="BGF225" s="19"/>
      <c r="BGG225" s="28"/>
      <c r="BGH225" s="32"/>
      <c r="BGI225" s="20"/>
      <c r="BGJ225" s="18"/>
      <c r="BGK225" s="19"/>
      <c r="BGL225" s="28"/>
      <c r="BGM225" s="32"/>
      <c r="BGN225" s="20"/>
      <c r="BGO225" s="18"/>
      <c r="BGP225" s="19"/>
      <c r="BGQ225" s="28"/>
      <c r="BGR225" s="32"/>
      <c r="BGS225" s="20"/>
      <c r="BGT225" s="18"/>
      <c r="BGU225" s="19"/>
      <c r="BGV225" s="28"/>
      <c r="BGW225" s="32"/>
      <c r="BGX225" s="20"/>
      <c r="BGY225" s="18"/>
      <c r="BGZ225" s="19"/>
      <c r="BHA225" s="28"/>
      <c r="BHB225" s="32"/>
      <c r="BHC225" s="20"/>
      <c r="BHD225" s="18"/>
      <c r="BHE225" s="19"/>
      <c r="BHF225" s="28"/>
      <c r="BHG225" s="32"/>
      <c r="BHH225" s="20"/>
      <c r="BHI225" s="18"/>
      <c r="BHJ225" s="19"/>
      <c r="BHK225" s="28"/>
      <c r="BHL225" s="32"/>
      <c r="BHM225" s="20"/>
      <c r="BHN225" s="18"/>
      <c r="BHO225" s="19"/>
      <c r="BHP225" s="28"/>
      <c r="BHQ225" s="32"/>
      <c r="BHR225" s="20"/>
      <c r="BHS225" s="18"/>
      <c r="BHT225" s="19"/>
      <c r="BHU225" s="28"/>
      <c r="BHV225" s="32"/>
      <c r="BHW225" s="20"/>
      <c r="BHX225" s="18"/>
      <c r="BHY225" s="19"/>
      <c r="BHZ225" s="28"/>
      <c r="BIA225" s="32"/>
      <c r="BIB225" s="20"/>
      <c r="BIC225" s="18"/>
      <c r="BID225" s="19"/>
      <c r="BIE225" s="28"/>
      <c r="BIF225" s="32"/>
      <c r="BIG225" s="20"/>
      <c r="BIH225" s="18"/>
      <c r="BII225" s="19"/>
      <c r="BIJ225" s="28"/>
      <c r="BIK225" s="32"/>
      <c r="BIL225" s="20"/>
      <c r="BIM225" s="18"/>
      <c r="BIN225" s="19"/>
      <c r="BIO225" s="28"/>
      <c r="BIP225" s="32"/>
      <c r="BIQ225" s="20"/>
      <c r="BIR225" s="18"/>
      <c r="BIS225" s="19"/>
      <c r="BIT225" s="28"/>
      <c r="BIU225" s="32"/>
      <c r="BIV225" s="20"/>
      <c r="BIW225" s="18"/>
      <c r="BIX225" s="19"/>
      <c r="BIY225" s="28"/>
      <c r="BIZ225" s="32"/>
      <c r="BJA225" s="20"/>
      <c r="BJB225" s="18"/>
      <c r="BJC225" s="19"/>
      <c r="BJD225" s="28"/>
      <c r="BJE225" s="32"/>
      <c r="BJF225" s="20"/>
      <c r="BJG225" s="18"/>
      <c r="BJH225" s="19"/>
      <c r="BJI225" s="28"/>
      <c r="BJJ225" s="32"/>
      <c r="BJK225" s="20"/>
      <c r="BJL225" s="18"/>
      <c r="BJM225" s="19"/>
      <c r="BJN225" s="28"/>
      <c r="BJO225" s="32"/>
      <c r="BJP225" s="20"/>
      <c r="BJQ225" s="18"/>
      <c r="BJR225" s="19"/>
      <c r="BJS225" s="28"/>
      <c r="BJT225" s="32"/>
      <c r="BJU225" s="20"/>
      <c r="BJV225" s="18"/>
      <c r="BJW225" s="19"/>
      <c r="BJX225" s="28"/>
      <c r="BJY225" s="32"/>
      <c r="BJZ225" s="20"/>
      <c r="BKA225" s="18"/>
      <c r="BKB225" s="19"/>
      <c r="BKC225" s="28"/>
      <c r="BKD225" s="32"/>
      <c r="BKE225" s="20"/>
      <c r="BKF225" s="18"/>
      <c r="BKG225" s="19"/>
      <c r="BKH225" s="28"/>
      <c r="BKI225" s="32"/>
      <c r="BKJ225" s="20"/>
      <c r="BKK225" s="18"/>
      <c r="BKL225" s="19"/>
      <c r="BKM225" s="28"/>
      <c r="BKN225" s="32"/>
      <c r="BKO225" s="20"/>
      <c r="BKP225" s="18"/>
      <c r="BKQ225" s="19"/>
      <c r="BKR225" s="28"/>
      <c r="BKS225" s="32"/>
      <c r="BKT225" s="20"/>
      <c r="BKU225" s="18"/>
      <c r="BKV225" s="19"/>
      <c r="BKW225" s="28"/>
      <c r="BKX225" s="32"/>
      <c r="BKY225" s="20"/>
      <c r="BKZ225" s="18"/>
      <c r="BLA225" s="19"/>
      <c r="BLB225" s="28"/>
      <c r="BLC225" s="32"/>
      <c r="BLD225" s="20"/>
      <c r="BLE225" s="18"/>
      <c r="BLF225" s="19"/>
      <c r="BLG225" s="28"/>
      <c r="BLH225" s="32"/>
      <c r="BLI225" s="20"/>
      <c r="BLJ225" s="18"/>
      <c r="BLK225" s="19"/>
      <c r="BLL225" s="28"/>
      <c r="BLM225" s="32"/>
      <c r="BLN225" s="20"/>
      <c r="BLO225" s="18"/>
      <c r="BLP225" s="19"/>
      <c r="BLQ225" s="28"/>
      <c r="BLR225" s="32"/>
      <c r="BLS225" s="20"/>
      <c r="BLT225" s="18"/>
      <c r="BLU225" s="19"/>
      <c r="BLV225" s="28"/>
      <c r="BLW225" s="32"/>
      <c r="BLX225" s="20"/>
      <c r="BLY225" s="18"/>
      <c r="BLZ225" s="19"/>
      <c r="BMA225" s="28"/>
      <c r="BMB225" s="32"/>
      <c r="BMC225" s="20"/>
      <c r="BMD225" s="18"/>
      <c r="BME225" s="19"/>
      <c r="BMF225" s="28"/>
      <c r="BMG225" s="32"/>
      <c r="BMH225" s="20"/>
      <c r="BMI225" s="18"/>
      <c r="BMJ225" s="19"/>
      <c r="BMK225" s="28"/>
      <c r="BML225" s="32"/>
      <c r="BMM225" s="20"/>
      <c r="BMN225" s="18"/>
      <c r="BMO225" s="19"/>
      <c r="BMP225" s="28"/>
      <c r="BMQ225" s="32"/>
      <c r="BMR225" s="20"/>
      <c r="BMS225" s="18"/>
      <c r="BMT225" s="19"/>
      <c r="BMU225" s="28"/>
      <c r="BMV225" s="32"/>
      <c r="BMW225" s="20"/>
      <c r="BMX225" s="18"/>
      <c r="BMY225" s="19"/>
      <c r="BMZ225" s="28"/>
      <c r="BNA225" s="32"/>
      <c r="BNB225" s="20"/>
      <c r="BNC225" s="18"/>
      <c r="BND225" s="19"/>
      <c r="BNE225" s="28"/>
      <c r="BNF225" s="32"/>
      <c r="BNG225" s="20"/>
      <c r="BNH225" s="18"/>
      <c r="BNI225" s="19"/>
      <c r="BNJ225" s="28"/>
      <c r="BNK225" s="32"/>
      <c r="BNL225" s="20"/>
      <c r="BNM225" s="18"/>
      <c r="BNN225" s="19"/>
      <c r="BNO225" s="28"/>
      <c r="BNP225" s="32"/>
      <c r="BNQ225" s="20"/>
      <c r="BNR225" s="18"/>
      <c r="BNS225" s="19"/>
      <c r="BNT225" s="28"/>
      <c r="BNU225" s="32"/>
      <c r="BNV225" s="20"/>
      <c r="BNW225" s="18"/>
      <c r="BNX225" s="19"/>
      <c r="BNY225" s="28"/>
      <c r="BNZ225" s="32"/>
      <c r="BOA225" s="20"/>
      <c r="BOB225" s="18"/>
      <c r="BOC225" s="19"/>
      <c r="BOD225" s="28"/>
      <c r="BOE225" s="32"/>
      <c r="BOF225" s="20"/>
      <c r="BOG225" s="18"/>
      <c r="BOH225" s="19"/>
      <c r="BOI225" s="28"/>
      <c r="BOJ225" s="32"/>
      <c r="BOK225" s="20"/>
      <c r="BOL225" s="18"/>
      <c r="BOM225" s="19"/>
      <c r="BON225" s="28"/>
      <c r="BOO225" s="32"/>
      <c r="BOP225" s="20"/>
      <c r="BOQ225" s="18"/>
      <c r="BOR225" s="19"/>
      <c r="BOS225" s="28"/>
      <c r="BOT225" s="32"/>
      <c r="BOU225" s="20"/>
      <c r="BOV225" s="18"/>
      <c r="BOW225" s="19"/>
      <c r="BOX225" s="28"/>
      <c r="BOY225" s="32"/>
      <c r="BOZ225" s="20"/>
      <c r="BPA225" s="18"/>
      <c r="BPB225" s="19"/>
      <c r="BPC225" s="28"/>
      <c r="BPD225" s="32"/>
      <c r="BPE225" s="20"/>
      <c r="BPF225" s="18"/>
      <c r="BPG225" s="19"/>
      <c r="BPH225" s="28"/>
      <c r="BPI225" s="32"/>
      <c r="BPJ225" s="20"/>
      <c r="BPK225" s="18"/>
      <c r="BPL225" s="19"/>
      <c r="BPM225" s="28"/>
      <c r="BPN225" s="32"/>
      <c r="BPO225" s="20"/>
      <c r="BPP225" s="18"/>
      <c r="BPQ225" s="19"/>
      <c r="BPR225" s="28"/>
      <c r="BPS225" s="32"/>
      <c r="BPT225" s="20"/>
      <c r="BPU225" s="18"/>
      <c r="BPV225" s="19"/>
      <c r="BPW225" s="28"/>
      <c r="BPX225" s="32"/>
      <c r="BPY225" s="20"/>
      <c r="BPZ225" s="18"/>
      <c r="BQA225" s="19"/>
      <c r="BQB225" s="28"/>
      <c r="BQC225" s="32"/>
      <c r="BQD225" s="20"/>
      <c r="BQE225" s="18"/>
      <c r="BQF225" s="19"/>
      <c r="BQG225" s="28"/>
      <c r="BQH225" s="32"/>
      <c r="BQI225" s="20"/>
      <c r="BQJ225" s="18"/>
      <c r="BQK225" s="19"/>
      <c r="BQL225" s="28"/>
      <c r="BQM225" s="32"/>
      <c r="BQN225" s="20"/>
      <c r="BQO225" s="18"/>
      <c r="BQP225" s="19"/>
      <c r="BQQ225" s="28"/>
      <c r="BQR225" s="32"/>
      <c r="BQS225" s="20"/>
      <c r="BQT225" s="18"/>
      <c r="BQU225" s="19"/>
      <c r="BQV225" s="28"/>
      <c r="BQW225" s="32"/>
      <c r="BQX225" s="20"/>
      <c r="BQY225" s="18"/>
      <c r="BQZ225" s="19"/>
      <c r="BRA225" s="28"/>
      <c r="BRB225" s="32"/>
      <c r="BRC225" s="20"/>
      <c r="BRD225" s="18"/>
      <c r="BRE225" s="19"/>
      <c r="BRF225" s="28"/>
      <c r="BRG225" s="32"/>
      <c r="BRH225" s="20"/>
      <c r="BRI225" s="18"/>
      <c r="BRJ225" s="19"/>
      <c r="BRK225" s="28"/>
      <c r="BRL225" s="32"/>
      <c r="BRM225" s="20"/>
      <c r="BRN225" s="18"/>
      <c r="BRO225" s="19"/>
      <c r="BRP225" s="28"/>
      <c r="BRQ225" s="32"/>
      <c r="BRR225" s="20"/>
      <c r="BRS225" s="18"/>
      <c r="BRT225" s="19"/>
      <c r="BRU225" s="28"/>
      <c r="BRV225" s="32"/>
      <c r="BRW225" s="20"/>
      <c r="BRX225" s="18"/>
      <c r="BRY225" s="19"/>
      <c r="BRZ225" s="28"/>
      <c r="BSA225" s="32"/>
      <c r="BSB225" s="20"/>
      <c r="BSC225" s="18"/>
      <c r="BSD225" s="19"/>
      <c r="BSE225" s="28"/>
      <c r="BSF225" s="32"/>
      <c r="BSG225" s="20"/>
      <c r="BSH225" s="18"/>
      <c r="BSI225" s="19"/>
      <c r="BSJ225" s="28"/>
      <c r="BSK225" s="32"/>
      <c r="BSL225" s="20"/>
      <c r="BSM225" s="18"/>
      <c r="BSN225" s="19"/>
      <c r="BSO225" s="28"/>
      <c r="BSP225" s="32"/>
      <c r="BSQ225" s="20"/>
      <c r="BSR225" s="18"/>
      <c r="BSS225" s="19"/>
      <c r="BST225" s="28"/>
      <c r="BSU225" s="32"/>
      <c r="BSV225" s="20"/>
      <c r="BSW225" s="18"/>
      <c r="BSX225" s="19"/>
      <c r="BSY225" s="28"/>
      <c r="BSZ225" s="32"/>
      <c r="BTA225" s="20"/>
      <c r="BTB225" s="18"/>
      <c r="BTC225" s="19"/>
      <c r="BTD225" s="28"/>
      <c r="BTE225" s="32"/>
      <c r="BTF225" s="20"/>
      <c r="BTG225" s="18"/>
      <c r="BTH225" s="19"/>
      <c r="BTI225" s="28"/>
      <c r="BTJ225" s="32"/>
      <c r="BTK225" s="20"/>
      <c r="BTL225" s="18"/>
      <c r="BTM225" s="19"/>
      <c r="BTN225" s="28"/>
      <c r="BTO225" s="32"/>
      <c r="BTP225" s="20"/>
      <c r="BTQ225" s="18"/>
      <c r="BTR225" s="19"/>
      <c r="BTS225" s="28"/>
      <c r="BTT225" s="32"/>
      <c r="BTU225" s="20"/>
      <c r="BTV225" s="18"/>
      <c r="BTW225" s="19"/>
      <c r="BTX225" s="28"/>
      <c r="BTY225" s="32"/>
      <c r="BTZ225" s="20"/>
      <c r="BUA225" s="18"/>
      <c r="BUB225" s="19"/>
      <c r="BUC225" s="28"/>
      <c r="BUD225" s="32"/>
      <c r="BUE225" s="20"/>
      <c r="BUF225" s="18"/>
      <c r="BUG225" s="19"/>
      <c r="BUH225" s="28"/>
      <c r="BUI225" s="32"/>
      <c r="BUJ225" s="20"/>
      <c r="BUK225" s="18"/>
      <c r="BUL225" s="19"/>
      <c r="BUM225" s="28"/>
      <c r="BUN225" s="32"/>
      <c r="BUO225" s="20"/>
      <c r="BUP225" s="18"/>
      <c r="BUQ225" s="19"/>
      <c r="BUR225" s="28"/>
      <c r="BUS225" s="32"/>
      <c r="BUT225" s="20"/>
      <c r="BUU225" s="18"/>
      <c r="BUV225" s="19"/>
      <c r="BUW225" s="28"/>
      <c r="BUX225" s="32"/>
      <c r="BUY225" s="20"/>
      <c r="BUZ225" s="18"/>
      <c r="BVA225" s="19"/>
      <c r="BVB225" s="28"/>
      <c r="BVC225" s="32"/>
      <c r="BVD225" s="20"/>
      <c r="BVE225" s="18"/>
      <c r="BVF225" s="19"/>
      <c r="BVG225" s="28"/>
      <c r="BVH225" s="32"/>
      <c r="BVI225" s="20"/>
      <c r="BVJ225" s="18"/>
      <c r="BVK225" s="19"/>
      <c r="BVL225" s="28"/>
      <c r="BVM225" s="32"/>
      <c r="BVN225" s="20"/>
      <c r="BVO225" s="18"/>
      <c r="BVP225" s="19"/>
      <c r="BVQ225" s="28"/>
      <c r="BVR225" s="32"/>
      <c r="BVS225" s="20"/>
      <c r="BVT225" s="18"/>
      <c r="BVU225" s="19"/>
      <c r="BVV225" s="28"/>
      <c r="BVW225" s="32"/>
      <c r="BVX225" s="20"/>
      <c r="BVY225" s="18"/>
      <c r="BVZ225" s="19"/>
      <c r="BWA225" s="28"/>
      <c r="BWB225" s="32"/>
      <c r="BWC225" s="20"/>
      <c r="BWD225" s="18"/>
      <c r="BWE225" s="19"/>
      <c r="BWF225" s="28"/>
      <c r="BWG225" s="32"/>
      <c r="BWH225" s="20"/>
      <c r="BWI225" s="18"/>
      <c r="BWJ225" s="19"/>
      <c r="BWK225" s="28"/>
      <c r="BWL225" s="32"/>
      <c r="BWM225" s="20"/>
      <c r="BWN225" s="18"/>
      <c r="BWO225" s="19"/>
      <c r="BWP225" s="28"/>
      <c r="BWQ225" s="32"/>
      <c r="BWR225" s="20"/>
      <c r="BWS225" s="18"/>
      <c r="BWT225" s="19"/>
      <c r="BWU225" s="28"/>
      <c r="BWV225" s="32"/>
      <c r="BWW225" s="20"/>
      <c r="BWX225" s="18"/>
      <c r="BWY225" s="19"/>
      <c r="BWZ225" s="28"/>
      <c r="BXA225" s="32"/>
      <c r="BXB225" s="20"/>
      <c r="BXC225" s="18"/>
      <c r="BXD225" s="19"/>
      <c r="BXE225" s="28"/>
      <c r="BXF225" s="32"/>
      <c r="BXG225" s="20"/>
      <c r="BXH225" s="18"/>
      <c r="BXI225" s="19"/>
      <c r="BXJ225" s="28"/>
      <c r="BXK225" s="32"/>
      <c r="BXL225" s="20"/>
      <c r="BXM225" s="18"/>
      <c r="BXN225" s="19"/>
      <c r="BXO225" s="28"/>
      <c r="BXP225" s="32"/>
      <c r="BXQ225" s="20"/>
      <c r="BXR225" s="18"/>
      <c r="BXS225" s="19"/>
      <c r="BXT225" s="28"/>
      <c r="BXU225" s="32"/>
      <c r="BXV225" s="20"/>
      <c r="BXW225" s="18"/>
      <c r="BXX225" s="19"/>
      <c r="BXY225" s="28"/>
      <c r="BXZ225" s="32"/>
      <c r="BYA225" s="20"/>
      <c r="BYB225" s="18"/>
      <c r="BYC225" s="19"/>
      <c r="BYD225" s="28"/>
      <c r="BYE225" s="32"/>
      <c r="BYF225" s="20"/>
      <c r="BYG225" s="18"/>
      <c r="BYH225" s="19"/>
      <c r="BYI225" s="28"/>
      <c r="BYJ225" s="32"/>
      <c r="BYK225" s="20"/>
      <c r="BYL225" s="18"/>
      <c r="BYM225" s="19"/>
      <c r="BYN225" s="28"/>
      <c r="BYO225" s="32"/>
      <c r="BYP225" s="20"/>
      <c r="BYQ225" s="18"/>
      <c r="BYR225" s="19"/>
      <c r="BYS225" s="28"/>
      <c r="BYT225" s="32"/>
      <c r="BYU225" s="20"/>
      <c r="BYV225" s="18"/>
      <c r="BYW225" s="19"/>
      <c r="BYX225" s="28"/>
      <c r="BYY225" s="32"/>
      <c r="BYZ225" s="20"/>
      <c r="BZA225" s="18"/>
      <c r="BZB225" s="19"/>
      <c r="BZC225" s="28"/>
      <c r="BZD225" s="32"/>
      <c r="BZE225" s="20"/>
      <c r="BZF225" s="18"/>
      <c r="BZG225" s="19"/>
      <c r="BZH225" s="28"/>
      <c r="BZI225" s="32"/>
      <c r="BZJ225" s="20"/>
      <c r="BZK225" s="18"/>
      <c r="BZL225" s="19"/>
      <c r="BZM225" s="28"/>
      <c r="BZN225" s="32"/>
      <c r="BZO225" s="20"/>
      <c r="BZP225" s="18"/>
      <c r="BZQ225" s="19"/>
      <c r="BZR225" s="28"/>
      <c r="BZS225" s="32"/>
      <c r="BZT225" s="20"/>
      <c r="BZU225" s="18"/>
      <c r="BZV225" s="19"/>
      <c r="BZW225" s="28"/>
      <c r="BZX225" s="32"/>
      <c r="BZY225" s="20"/>
      <c r="BZZ225" s="18"/>
      <c r="CAA225" s="19"/>
      <c r="CAB225" s="28"/>
      <c r="CAC225" s="32"/>
      <c r="CAD225" s="20"/>
      <c r="CAE225" s="18"/>
      <c r="CAF225" s="19"/>
      <c r="CAG225" s="28"/>
      <c r="CAH225" s="32"/>
      <c r="CAI225" s="20"/>
      <c r="CAJ225" s="18"/>
      <c r="CAK225" s="19"/>
      <c r="CAL225" s="28"/>
      <c r="CAM225" s="32"/>
      <c r="CAN225" s="20"/>
      <c r="CAO225" s="18"/>
      <c r="CAP225" s="19"/>
      <c r="CAQ225" s="28"/>
      <c r="CAR225" s="32"/>
      <c r="CAS225" s="20"/>
      <c r="CAT225" s="18"/>
      <c r="CAU225" s="19"/>
      <c r="CAV225" s="28"/>
      <c r="CAW225" s="32"/>
      <c r="CAX225" s="20"/>
      <c r="CAY225" s="18"/>
      <c r="CAZ225" s="19"/>
      <c r="CBA225" s="28"/>
      <c r="CBB225" s="32"/>
      <c r="CBC225" s="20"/>
      <c r="CBD225" s="18"/>
      <c r="CBE225" s="19"/>
      <c r="CBF225" s="28"/>
      <c r="CBG225" s="32"/>
      <c r="CBH225" s="20"/>
      <c r="CBI225" s="18"/>
      <c r="CBJ225" s="19"/>
      <c r="CBK225" s="28"/>
      <c r="CBL225" s="32"/>
      <c r="CBM225" s="20"/>
      <c r="CBN225" s="18"/>
      <c r="CBO225" s="19"/>
      <c r="CBP225" s="28"/>
      <c r="CBQ225" s="32"/>
      <c r="CBR225" s="20"/>
      <c r="CBS225" s="18"/>
      <c r="CBT225" s="19"/>
      <c r="CBU225" s="28"/>
      <c r="CBV225" s="32"/>
      <c r="CBW225" s="20"/>
      <c r="CBX225" s="18"/>
      <c r="CBY225" s="19"/>
      <c r="CBZ225" s="28"/>
      <c r="CCA225" s="32"/>
      <c r="CCB225" s="20"/>
      <c r="CCC225" s="18"/>
      <c r="CCD225" s="19"/>
      <c r="CCE225" s="28"/>
      <c r="CCF225" s="32"/>
      <c r="CCG225" s="20"/>
      <c r="CCH225" s="18"/>
      <c r="CCI225" s="19"/>
      <c r="CCJ225" s="28"/>
      <c r="CCK225" s="32"/>
      <c r="CCL225" s="20"/>
      <c r="CCM225" s="18"/>
      <c r="CCN225" s="19"/>
      <c r="CCO225" s="28"/>
      <c r="CCP225" s="32"/>
      <c r="CCQ225" s="20"/>
      <c r="CCR225" s="18"/>
      <c r="CCS225" s="19"/>
      <c r="CCT225" s="28"/>
      <c r="CCU225" s="32"/>
      <c r="CCV225" s="20"/>
      <c r="CCW225" s="18"/>
      <c r="CCX225" s="19"/>
      <c r="CCY225" s="28"/>
      <c r="CCZ225" s="32"/>
      <c r="CDA225" s="20"/>
      <c r="CDB225" s="18"/>
      <c r="CDC225" s="19"/>
      <c r="CDD225" s="28"/>
      <c r="CDE225" s="32"/>
      <c r="CDF225" s="20"/>
      <c r="CDG225" s="18"/>
      <c r="CDH225" s="19"/>
      <c r="CDI225" s="28"/>
      <c r="CDJ225" s="32"/>
      <c r="CDK225" s="20"/>
      <c r="CDL225" s="18"/>
      <c r="CDM225" s="19"/>
      <c r="CDN225" s="28"/>
      <c r="CDO225" s="32"/>
      <c r="CDP225" s="20"/>
      <c r="CDQ225" s="18"/>
      <c r="CDR225" s="19"/>
      <c r="CDS225" s="28"/>
      <c r="CDT225" s="32"/>
      <c r="CDU225" s="20"/>
      <c r="CDV225" s="18"/>
      <c r="CDW225" s="19"/>
      <c r="CDX225" s="28"/>
      <c r="CDY225" s="32"/>
      <c r="CDZ225" s="20"/>
      <c r="CEA225" s="18"/>
      <c r="CEB225" s="19"/>
      <c r="CEC225" s="28"/>
      <c r="CED225" s="32"/>
      <c r="CEE225" s="20"/>
      <c r="CEF225" s="18"/>
      <c r="CEG225" s="19"/>
      <c r="CEH225" s="28"/>
      <c r="CEI225" s="32"/>
      <c r="CEJ225" s="20"/>
      <c r="CEK225" s="18"/>
      <c r="CEL225" s="19"/>
      <c r="CEM225" s="28"/>
      <c r="CEN225" s="32"/>
      <c r="CEO225" s="20"/>
      <c r="CEP225" s="18"/>
      <c r="CEQ225" s="19"/>
      <c r="CER225" s="28"/>
      <c r="CES225" s="32"/>
      <c r="CET225" s="20"/>
      <c r="CEU225" s="18"/>
      <c r="CEV225" s="19"/>
      <c r="CEW225" s="28"/>
      <c r="CEX225" s="32"/>
      <c r="CEY225" s="20"/>
      <c r="CEZ225" s="18"/>
      <c r="CFA225" s="19"/>
      <c r="CFB225" s="28"/>
      <c r="CFC225" s="32"/>
      <c r="CFD225" s="20"/>
      <c r="CFE225" s="18"/>
      <c r="CFF225" s="19"/>
      <c r="CFG225" s="28"/>
      <c r="CFH225" s="32"/>
      <c r="CFI225" s="20"/>
      <c r="CFJ225" s="18"/>
      <c r="CFK225" s="19"/>
      <c r="CFL225" s="28"/>
      <c r="CFM225" s="32"/>
      <c r="CFN225" s="20"/>
      <c r="CFO225" s="18"/>
      <c r="CFP225" s="19"/>
      <c r="CFQ225" s="28"/>
      <c r="CFR225" s="32"/>
      <c r="CFS225" s="20"/>
      <c r="CFT225" s="18"/>
      <c r="CFU225" s="19"/>
      <c r="CFV225" s="28"/>
      <c r="CFW225" s="32"/>
      <c r="CFX225" s="20"/>
      <c r="CFY225" s="18"/>
      <c r="CFZ225" s="19"/>
      <c r="CGA225" s="28"/>
      <c r="CGB225" s="32"/>
      <c r="CGC225" s="20"/>
      <c r="CGD225" s="18"/>
      <c r="CGE225" s="19"/>
      <c r="CGF225" s="28"/>
      <c r="CGG225" s="32"/>
      <c r="CGH225" s="20"/>
      <c r="CGI225" s="18"/>
      <c r="CGJ225" s="19"/>
      <c r="CGK225" s="28"/>
      <c r="CGL225" s="32"/>
      <c r="CGM225" s="20"/>
      <c r="CGN225" s="18"/>
      <c r="CGO225" s="19"/>
      <c r="CGP225" s="28"/>
      <c r="CGQ225" s="32"/>
      <c r="CGR225" s="20"/>
      <c r="CGS225" s="18"/>
      <c r="CGT225" s="19"/>
      <c r="CGU225" s="28"/>
      <c r="CGV225" s="32"/>
      <c r="CGW225" s="20"/>
      <c r="CGX225" s="18"/>
      <c r="CGY225" s="19"/>
      <c r="CGZ225" s="28"/>
      <c r="CHA225" s="32"/>
      <c r="CHB225" s="20"/>
      <c r="CHC225" s="18"/>
      <c r="CHD225" s="19"/>
      <c r="CHE225" s="28"/>
      <c r="CHF225" s="32"/>
      <c r="CHG225" s="20"/>
      <c r="CHH225" s="18"/>
      <c r="CHI225" s="19"/>
      <c r="CHJ225" s="28"/>
      <c r="CHK225" s="32"/>
      <c r="CHL225" s="20"/>
      <c r="CHM225" s="18"/>
      <c r="CHN225" s="19"/>
      <c r="CHO225" s="28"/>
      <c r="CHP225" s="32"/>
      <c r="CHQ225" s="20"/>
      <c r="CHR225" s="18"/>
      <c r="CHS225" s="19"/>
      <c r="CHT225" s="28"/>
      <c r="CHU225" s="32"/>
      <c r="CHV225" s="20"/>
      <c r="CHW225" s="18"/>
      <c r="CHX225" s="19"/>
      <c r="CHY225" s="28"/>
      <c r="CHZ225" s="32"/>
      <c r="CIA225" s="20"/>
      <c r="CIB225" s="18"/>
      <c r="CIC225" s="19"/>
      <c r="CID225" s="28"/>
      <c r="CIE225" s="32"/>
      <c r="CIF225" s="20"/>
      <c r="CIG225" s="18"/>
      <c r="CIH225" s="19"/>
      <c r="CII225" s="28"/>
      <c r="CIJ225" s="32"/>
      <c r="CIK225" s="20"/>
      <c r="CIL225" s="18"/>
      <c r="CIM225" s="19"/>
      <c r="CIN225" s="28"/>
      <c r="CIO225" s="32"/>
      <c r="CIP225" s="20"/>
      <c r="CIQ225" s="18"/>
      <c r="CIR225" s="19"/>
      <c r="CIS225" s="28"/>
      <c r="CIT225" s="32"/>
      <c r="CIU225" s="20"/>
      <c r="CIV225" s="18"/>
      <c r="CIW225" s="19"/>
      <c r="CIX225" s="28"/>
      <c r="CIY225" s="32"/>
      <c r="CIZ225" s="20"/>
      <c r="CJA225" s="18"/>
      <c r="CJB225" s="19"/>
      <c r="CJC225" s="28"/>
      <c r="CJD225" s="32"/>
      <c r="CJE225" s="20"/>
      <c r="CJF225" s="18"/>
      <c r="CJG225" s="19"/>
      <c r="CJH225" s="28"/>
      <c r="CJI225" s="32"/>
      <c r="CJJ225" s="20"/>
      <c r="CJK225" s="18"/>
      <c r="CJL225" s="19"/>
      <c r="CJM225" s="28"/>
      <c r="CJN225" s="32"/>
      <c r="CJO225" s="20"/>
      <c r="CJP225" s="18"/>
      <c r="CJQ225" s="19"/>
      <c r="CJR225" s="28"/>
      <c r="CJS225" s="32"/>
      <c r="CJT225" s="20"/>
      <c r="CJU225" s="18"/>
      <c r="CJV225" s="19"/>
      <c r="CJW225" s="28"/>
      <c r="CJX225" s="32"/>
      <c r="CJY225" s="20"/>
      <c r="CJZ225" s="18"/>
      <c r="CKA225" s="19"/>
      <c r="CKB225" s="28"/>
      <c r="CKC225" s="32"/>
      <c r="CKD225" s="20"/>
      <c r="CKE225" s="18"/>
      <c r="CKF225" s="19"/>
      <c r="CKG225" s="28"/>
      <c r="CKH225" s="32"/>
      <c r="CKI225" s="20"/>
      <c r="CKJ225" s="18"/>
      <c r="CKK225" s="19"/>
      <c r="CKL225" s="28"/>
      <c r="CKM225" s="32"/>
      <c r="CKN225" s="20"/>
      <c r="CKO225" s="18"/>
      <c r="CKP225" s="19"/>
      <c r="CKQ225" s="28"/>
      <c r="CKR225" s="32"/>
      <c r="CKS225" s="20"/>
      <c r="CKT225" s="18"/>
      <c r="CKU225" s="19"/>
      <c r="CKV225" s="28"/>
      <c r="CKW225" s="32"/>
      <c r="CKX225" s="20"/>
      <c r="CKY225" s="18"/>
      <c r="CKZ225" s="19"/>
      <c r="CLA225" s="28"/>
      <c r="CLB225" s="32"/>
      <c r="CLC225" s="20"/>
      <c r="CLD225" s="18"/>
      <c r="CLE225" s="19"/>
      <c r="CLF225" s="28"/>
      <c r="CLG225" s="32"/>
      <c r="CLH225" s="20"/>
      <c r="CLI225" s="18"/>
      <c r="CLJ225" s="19"/>
      <c r="CLK225" s="28"/>
      <c r="CLL225" s="32"/>
      <c r="CLM225" s="20"/>
      <c r="CLN225" s="18"/>
      <c r="CLO225" s="19"/>
      <c r="CLP225" s="28"/>
      <c r="CLQ225" s="32"/>
      <c r="CLR225" s="20"/>
      <c r="CLS225" s="18"/>
      <c r="CLT225" s="19"/>
      <c r="CLU225" s="28"/>
      <c r="CLV225" s="32"/>
      <c r="CLW225" s="20"/>
      <c r="CLX225" s="18"/>
      <c r="CLY225" s="19"/>
      <c r="CLZ225" s="28"/>
      <c r="CMA225" s="32"/>
      <c r="CMB225" s="20"/>
      <c r="CMC225" s="18"/>
      <c r="CMD225" s="19"/>
      <c r="CME225" s="28"/>
      <c r="CMF225" s="32"/>
      <c r="CMG225" s="20"/>
      <c r="CMH225" s="18"/>
      <c r="CMI225" s="19"/>
      <c r="CMJ225" s="28"/>
      <c r="CMK225" s="32"/>
      <c r="CML225" s="20"/>
      <c r="CMM225" s="18"/>
      <c r="CMN225" s="19"/>
      <c r="CMO225" s="28"/>
      <c r="CMP225" s="32"/>
      <c r="CMQ225" s="20"/>
      <c r="CMR225" s="18"/>
      <c r="CMS225" s="19"/>
      <c r="CMT225" s="28"/>
      <c r="CMU225" s="32"/>
      <c r="CMV225" s="20"/>
      <c r="CMW225" s="18"/>
      <c r="CMX225" s="19"/>
      <c r="CMY225" s="28"/>
      <c r="CMZ225" s="32"/>
      <c r="CNA225" s="20"/>
      <c r="CNB225" s="18"/>
      <c r="CNC225" s="19"/>
      <c r="CND225" s="28"/>
      <c r="CNE225" s="32"/>
      <c r="CNF225" s="20"/>
      <c r="CNG225" s="18"/>
      <c r="CNH225" s="19"/>
      <c r="CNI225" s="28"/>
      <c r="CNJ225" s="32"/>
      <c r="CNK225" s="20"/>
      <c r="CNL225" s="18"/>
      <c r="CNM225" s="19"/>
      <c r="CNN225" s="28"/>
      <c r="CNO225" s="32"/>
      <c r="CNP225" s="20"/>
      <c r="CNQ225" s="18"/>
      <c r="CNR225" s="19"/>
      <c r="CNS225" s="28"/>
      <c r="CNT225" s="32"/>
      <c r="CNU225" s="20"/>
      <c r="CNV225" s="18"/>
      <c r="CNW225" s="19"/>
      <c r="CNX225" s="28"/>
      <c r="CNY225" s="32"/>
      <c r="CNZ225" s="20"/>
      <c r="COA225" s="18"/>
      <c r="COB225" s="19"/>
      <c r="COC225" s="28"/>
      <c r="COD225" s="32"/>
      <c r="COE225" s="20"/>
      <c r="COF225" s="18"/>
      <c r="COG225" s="19"/>
      <c r="COH225" s="28"/>
      <c r="COI225" s="32"/>
      <c r="COJ225" s="20"/>
      <c r="COK225" s="18"/>
      <c r="COL225" s="19"/>
      <c r="COM225" s="28"/>
      <c r="CON225" s="32"/>
      <c r="COO225" s="20"/>
      <c r="COP225" s="18"/>
      <c r="COQ225" s="19"/>
      <c r="COR225" s="28"/>
      <c r="COS225" s="32"/>
      <c r="COT225" s="20"/>
      <c r="COU225" s="18"/>
      <c r="COV225" s="19"/>
      <c r="COW225" s="28"/>
      <c r="COX225" s="32"/>
      <c r="COY225" s="20"/>
      <c r="COZ225" s="18"/>
      <c r="CPA225" s="19"/>
      <c r="CPB225" s="28"/>
      <c r="CPC225" s="32"/>
      <c r="CPD225" s="20"/>
      <c r="CPE225" s="18"/>
      <c r="CPF225" s="19"/>
      <c r="CPG225" s="28"/>
      <c r="CPH225" s="32"/>
      <c r="CPI225" s="20"/>
      <c r="CPJ225" s="18"/>
      <c r="CPK225" s="19"/>
      <c r="CPL225" s="28"/>
      <c r="CPM225" s="32"/>
      <c r="CPN225" s="20"/>
      <c r="CPO225" s="18"/>
      <c r="CPP225" s="19"/>
      <c r="CPQ225" s="28"/>
      <c r="CPR225" s="32"/>
      <c r="CPS225" s="20"/>
      <c r="CPT225" s="18"/>
      <c r="CPU225" s="19"/>
      <c r="CPV225" s="28"/>
      <c r="CPW225" s="32"/>
      <c r="CPX225" s="20"/>
      <c r="CPY225" s="18"/>
      <c r="CPZ225" s="19"/>
      <c r="CQA225" s="28"/>
      <c r="CQB225" s="32"/>
      <c r="CQC225" s="20"/>
      <c r="CQD225" s="18"/>
      <c r="CQE225" s="19"/>
      <c r="CQF225" s="28"/>
      <c r="CQG225" s="32"/>
      <c r="CQH225" s="20"/>
      <c r="CQI225" s="18"/>
      <c r="CQJ225" s="19"/>
      <c r="CQK225" s="28"/>
      <c r="CQL225" s="32"/>
      <c r="CQM225" s="20"/>
      <c r="CQN225" s="18"/>
      <c r="CQO225" s="19"/>
      <c r="CQP225" s="28"/>
      <c r="CQQ225" s="32"/>
      <c r="CQR225" s="20"/>
      <c r="CQS225" s="18"/>
      <c r="CQT225" s="19"/>
      <c r="CQU225" s="28"/>
      <c r="CQV225" s="32"/>
      <c r="CQW225" s="20"/>
      <c r="CQX225" s="18"/>
      <c r="CQY225" s="19"/>
      <c r="CQZ225" s="28"/>
      <c r="CRA225" s="32"/>
      <c r="CRB225" s="20"/>
      <c r="CRC225" s="18"/>
      <c r="CRD225" s="19"/>
      <c r="CRE225" s="28"/>
      <c r="CRF225" s="32"/>
      <c r="CRG225" s="20"/>
      <c r="CRH225" s="18"/>
      <c r="CRI225" s="19"/>
      <c r="CRJ225" s="28"/>
      <c r="CRK225" s="32"/>
      <c r="CRL225" s="20"/>
      <c r="CRM225" s="18"/>
      <c r="CRN225" s="19"/>
      <c r="CRO225" s="28"/>
      <c r="CRP225" s="32"/>
      <c r="CRQ225" s="20"/>
      <c r="CRR225" s="18"/>
      <c r="CRS225" s="19"/>
      <c r="CRT225" s="28"/>
      <c r="CRU225" s="32"/>
      <c r="CRV225" s="20"/>
      <c r="CRW225" s="18"/>
      <c r="CRX225" s="19"/>
      <c r="CRY225" s="28"/>
      <c r="CRZ225" s="32"/>
      <c r="CSA225" s="20"/>
      <c r="CSB225" s="18"/>
      <c r="CSC225" s="19"/>
      <c r="CSD225" s="28"/>
      <c r="CSE225" s="32"/>
      <c r="CSF225" s="20"/>
      <c r="CSG225" s="18"/>
      <c r="CSH225" s="19"/>
      <c r="CSI225" s="28"/>
      <c r="CSJ225" s="32"/>
      <c r="CSK225" s="20"/>
      <c r="CSL225" s="18"/>
      <c r="CSM225" s="19"/>
      <c r="CSN225" s="28"/>
      <c r="CSO225" s="32"/>
      <c r="CSP225" s="20"/>
      <c r="CSQ225" s="18"/>
      <c r="CSR225" s="19"/>
      <c r="CSS225" s="28"/>
      <c r="CST225" s="32"/>
      <c r="CSU225" s="20"/>
      <c r="CSV225" s="18"/>
      <c r="CSW225" s="19"/>
      <c r="CSX225" s="28"/>
      <c r="CSY225" s="32"/>
      <c r="CSZ225" s="20"/>
      <c r="CTA225" s="18"/>
      <c r="CTB225" s="19"/>
      <c r="CTC225" s="28"/>
      <c r="CTD225" s="32"/>
      <c r="CTE225" s="20"/>
      <c r="CTF225" s="18"/>
      <c r="CTG225" s="19"/>
      <c r="CTH225" s="28"/>
      <c r="CTI225" s="32"/>
      <c r="CTJ225" s="20"/>
      <c r="CTK225" s="18"/>
      <c r="CTL225" s="19"/>
      <c r="CTM225" s="28"/>
      <c r="CTN225" s="32"/>
      <c r="CTO225" s="20"/>
      <c r="CTP225" s="18"/>
      <c r="CTQ225" s="19"/>
      <c r="CTR225" s="28"/>
      <c r="CTS225" s="32"/>
      <c r="CTT225" s="20"/>
      <c r="CTU225" s="18"/>
      <c r="CTV225" s="19"/>
      <c r="CTW225" s="28"/>
      <c r="CTX225" s="32"/>
      <c r="CTY225" s="20"/>
      <c r="CTZ225" s="18"/>
      <c r="CUA225" s="19"/>
      <c r="CUB225" s="28"/>
      <c r="CUC225" s="32"/>
      <c r="CUD225" s="20"/>
      <c r="CUE225" s="18"/>
      <c r="CUF225" s="19"/>
      <c r="CUG225" s="28"/>
      <c r="CUH225" s="32"/>
      <c r="CUI225" s="20"/>
      <c r="CUJ225" s="18"/>
      <c r="CUK225" s="19"/>
      <c r="CUL225" s="28"/>
      <c r="CUM225" s="32"/>
      <c r="CUN225" s="20"/>
      <c r="CUO225" s="18"/>
      <c r="CUP225" s="19"/>
      <c r="CUQ225" s="28"/>
      <c r="CUR225" s="32"/>
      <c r="CUS225" s="20"/>
      <c r="CUT225" s="18"/>
      <c r="CUU225" s="19"/>
      <c r="CUV225" s="28"/>
      <c r="CUW225" s="32"/>
      <c r="CUX225" s="20"/>
      <c r="CUY225" s="18"/>
      <c r="CUZ225" s="19"/>
      <c r="CVA225" s="28"/>
      <c r="CVB225" s="32"/>
      <c r="CVC225" s="20"/>
      <c r="CVD225" s="18"/>
      <c r="CVE225" s="19"/>
      <c r="CVF225" s="28"/>
      <c r="CVG225" s="32"/>
      <c r="CVH225" s="20"/>
      <c r="CVI225" s="18"/>
      <c r="CVJ225" s="19"/>
      <c r="CVK225" s="28"/>
      <c r="CVL225" s="32"/>
      <c r="CVM225" s="20"/>
      <c r="CVN225" s="18"/>
      <c r="CVO225" s="19"/>
      <c r="CVP225" s="28"/>
      <c r="CVQ225" s="32"/>
      <c r="CVR225" s="20"/>
      <c r="CVS225" s="18"/>
      <c r="CVT225" s="19"/>
      <c r="CVU225" s="28"/>
      <c r="CVV225" s="32"/>
      <c r="CVW225" s="20"/>
      <c r="CVX225" s="18"/>
      <c r="CVY225" s="19"/>
      <c r="CVZ225" s="28"/>
      <c r="CWA225" s="32"/>
      <c r="CWB225" s="20"/>
      <c r="CWC225" s="18"/>
      <c r="CWD225" s="19"/>
      <c r="CWE225" s="28"/>
      <c r="CWF225" s="32"/>
      <c r="CWG225" s="20"/>
      <c r="CWH225" s="18"/>
      <c r="CWI225" s="19"/>
      <c r="CWJ225" s="28"/>
      <c r="CWK225" s="32"/>
      <c r="CWL225" s="20"/>
      <c r="CWM225" s="18"/>
      <c r="CWN225" s="19"/>
      <c r="CWO225" s="28"/>
      <c r="CWP225" s="32"/>
      <c r="CWQ225" s="20"/>
      <c r="CWR225" s="18"/>
      <c r="CWS225" s="19"/>
      <c r="CWT225" s="28"/>
      <c r="CWU225" s="32"/>
      <c r="CWV225" s="20"/>
      <c r="CWW225" s="18"/>
      <c r="CWX225" s="19"/>
      <c r="CWY225" s="28"/>
      <c r="CWZ225" s="32"/>
      <c r="CXA225" s="20"/>
      <c r="CXB225" s="18"/>
      <c r="CXC225" s="19"/>
      <c r="CXD225" s="28"/>
      <c r="CXE225" s="32"/>
      <c r="CXF225" s="20"/>
      <c r="CXG225" s="18"/>
      <c r="CXH225" s="19"/>
      <c r="CXI225" s="28"/>
      <c r="CXJ225" s="32"/>
      <c r="CXK225" s="20"/>
      <c r="CXL225" s="18"/>
      <c r="CXM225" s="19"/>
      <c r="CXN225" s="28"/>
      <c r="CXO225" s="32"/>
      <c r="CXP225" s="20"/>
      <c r="CXQ225" s="18"/>
      <c r="CXR225" s="19"/>
      <c r="CXS225" s="28"/>
      <c r="CXT225" s="32"/>
      <c r="CXU225" s="20"/>
      <c r="CXV225" s="18"/>
      <c r="CXW225" s="19"/>
      <c r="CXX225" s="28"/>
      <c r="CXY225" s="32"/>
      <c r="CXZ225" s="20"/>
      <c r="CYA225" s="18"/>
      <c r="CYB225" s="19"/>
      <c r="CYC225" s="28"/>
      <c r="CYD225" s="32"/>
      <c r="CYE225" s="20"/>
      <c r="CYF225" s="18"/>
      <c r="CYG225" s="19"/>
      <c r="CYH225" s="28"/>
      <c r="CYI225" s="32"/>
      <c r="CYJ225" s="20"/>
      <c r="CYK225" s="18"/>
      <c r="CYL225" s="19"/>
      <c r="CYM225" s="28"/>
      <c r="CYN225" s="32"/>
      <c r="CYO225" s="20"/>
      <c r="CYP225" s="18"/>
      <c r="CYQ225" s="19"/>
      <c r="CYR225" s="28"/>
      <c r="CYS225" s="32"/>
      <c r="CYT225" s="20"/>
      <c r="CYU225" s="18"/>
      <c r="CYV225" s="19"/>
      <c r="CYW225" s="28"/>
      <c r="CYX225" s="32"/>
      <c r="CYY225" s="20"/>
      <c r="CYZ225" s="18"/>
      <c r="CZA225" s="19"/>
      <c r="CZB225" s="28"/>
      <c r="CZC225" s="32"/>
      <c r="CZD225" s="20"/>
      <c r="CZE225" s="18"/>
      <c r="CZF225" s="19"/>
      <c r="CZG225" s="28"/>
      <c r="CZH225" s="32"/>
      <c r="CZI225" s="20"/>
      <c r="CZJ225" s="18"/>
      <c r="CZK225" s="19"/>
      <c r="CZL225" s="28"/>
      <c r="CZM225" s="32"/>
      <c r="CZN225" s="20"/>
      <c r="CZO225" s="18"/>
      <c r="CZP225" s="19"/>
      <c r="CZQ225" s="28"/>
      <c r="CZR225" s="32"/>
      <c r="CZS225" s="20"/>
      <c r="CZT225" s="18"/>
      <c r="CZU225" s="19"/>
      <c r="CZV225" s="28"/>
      <c r="CZW225" s="32"/>
      <c r="CZX225" s="20"/>
      <c r="CZY225" s="18"/>
      <c r="CZZ225" s="19"/>
      <c r="DAA225" s="28"/>
      <c r="DAB225" s="32"/>
      <c r="DAC225" s="20"/>
      <c r="DAD225" s="18"/>
      <c r="DAE225" s="19"/>
      <c r="DAF225" s="28"/>
      <c r="DAG225" s="32"/>
      <c r="DAH225" s="20"/>
      <c r="DAI225" s="18"/>
      <c r="DAJ225" s="19"/>
      <c r="DAK225" s="28"/>
      <c r="DAL225" s="32"/>
      <c r="DAM225" s="20"/>
      <c r="DAN225" s="18"/>
      <c r="DAO225" s="19"/>
      <c r="DAP225" s="28"/>
      <c r="DAQ225" s="32"/>
      <c r="DAR225" s="20"/>
      <c r="DAS225" s="18"/>
      <c r="DAT225" s="19"/>
      <c r="DAU225" s="28"/>
      <c r="DAV225" s="32"/>
      <c r="DAW225" s="20"/>
      <c r="DAX225" s="18"/>
      <c r="DAY225" s="19"/>
      <c r="DAZ225" s="28"/>
      <c r="DBA225" s="32"/>
      <c r="DBB225" s="20"/>
      <c r="DBC225" s="18"/>
      <c r="DBD225" s="19"/>
      <c r="DBE225" s="28"/>
      <c r="DBF225" s="32"/>
      <c r="DBG225" s="20"/>
      <c r="DBH225" s="18"/>
      <c r="DBI225" s="19"/>
      <c r="DBJ225" s="28"/>
      <c r="DBK225" s="32"/>
      <c r="DBL225" s="20"/>
      <c r="DBM225" s="18"/>
      <c r="DBN225" s="19"/>
      <c r="DBO225" s="28"/>
      <c r="DBP225" s="32"/>
      <c r="DBQ225" s="20"/>
      <c r="DBR225" s="18"/>
      <c r="DBS225" s="19"/>
      <c r="DBT225" s="28"/>
      <c r="DBU225" s="32"/>
      <c r="DBV225" s="20"/>
      <c r="DBW225" s="18"/>
      <c r="DBX225" s="19"/>
      <c r="DBY225" s="28"/>
      <c r="DBZ225" s="32"/>
      <c r="DCA225" s="20"/>
      <c r="DCB225" s="18"/>
      <c r="DCC225" s="19"/>
      <c r="DCD225" s="28"/>
      <c r="DCE225" s="32"/>
      <c r="DCF225" s="20"/>
      <c r="DCG225" s="18"/>
      <c r="DCH225" s="19"/>
      <c r="DCI225" s="28"/>
      <c r="DCJ225" s="32"/>
      <c r="DCK225" s="20"/>
      <c r="DCL225" s="18"/>
      <c r="DCM225" s="19"/>
      <c r="DCN225" s="28"/>
      <c r="DCO225" s="32"/>
      <c r="DCP225" s="20"/>
      <c r="DCQ225" s="18"/>
      <c r="DCR225" s="19"/>
      <c r="DCS225" s="28"/>
      <c r="DCT225" s="32"/>
      <c r="DCU225" s="20"/>
      <c r="DCV225" s="18"/>
      <c r="DCW225" s="19"/>
      <c r="DCX225" s="28"/>
      <c r="DCY225" s="32"/>
      <c r="DCZ225" s="20"/>
      <c r="DDA225" s="18"/>
      <c r="DDB225" s="19"/>
      <c r="DDC225" s="28"/>
      <c r="DDD225" s="32"/>
      <c r="DDE225" s="20"/>
      <c r="DDF225" s="18"/>
      <c r="DDG225" s="19"/>
      <c r="DDH225" s="28"/>
      <c r="DDI225" s="32"/>
      <c r="DDJ225" s="20"/>
      <c r="DDK225" s="18"/>
      <c r="DDL225" s="19"/>
      <c r="DDM225" s="28"/>
      <c r="DDN225" s="32"/>
      <c r="DDO225" s="20"/>
      <c r="DDP225" s="18"/>
      <c r="DDQ225" s="19"/>
      <c r="DDR225" s="28"/>
      <c r="DDS225" s="32"/>
      <c r="DDT225" s="20"/>
      <c r="DDU225" s="18"/>
      <c r="DDV225" s="19"/>
      <c r="DDW225" s="28"/>
      <c r="DDX225" s="32"/>
      <c r="DDY225" s="20"/>
      <c r="DDZ225" s="18"/>
      <c r="DEA225" s="19"/>
      <c r="DEB225" s="28"/>
      <c r="DEC225" s="32"/>
      <c r="DED225" s="20"/>
      <c r="DEE225" s="18"/>
      <c r="DEF225" s="19"/>
      <c r="DEG225" s="28"/>
      <c r="DEH225" s="32"/>
      <c r="DEI225" s="20"/>
      <c r="DEJ225" s="18"/>
      <c r="DEK225" s="19"/>
      <c r="DEL225" s="28"/>
      <c r="DEM225" s="32"/>
      <c r="DEN225" s="20"/>
      <c r="DEO225" s="18"/>
      <c r="DEP225" s="19"/>
      <c r="DEQ225" s="28"/>
      <c r="DER225" s="32"/>
      <c r="DES225" s="20"/>
      <c r="DET225" s="18"/>
      <c r="DEU225" s="19"/>
      <c r="DEV225" s="28"/>
      <c r="DEW225" s="32"/>
      <c r="DEX225" s="20"/>
      <c r="DEY225" s="18"/>
      <c r="DEZ225" s="19"/>
      <c r="DFA225" s="28"/>
      <c r="DFB225" s="32"/>
      <c r="DFC225" s="20"/>
      <c r="DFD225" s="18"/>
      <c r="DFE225" s="19"/>
      <c r="DFF225" s="28"/>
      <c r="DFG225" s="32"/>
      <c r="DFH225" s="20"/>
      <c r="DFI225" s="18"/>
      <c r="DFJ225" s="19"/>
      <c r="DFK225" s="28"/>
      <c r="DFL225" s="32"/>
      <c r="DFM225" s="20"/>
      <c r="DFN225" s="18"/>
      <c r="DFO225" s="19"/>
      <c r="DFP225" s="28"/>
      <c r="DFQ225" s="32"/>
      <c r="DFR225" s="20"/>
      <c r="DFS225" s="18"/>
      <c r="DFT225" s="19"/>
      <c r="DFU225" s="28"/>
      <c r="DFV225" s="32"/>
      <c r="DFW225" s="20"/>
      <c r="DFX225" s="18"/>
      <c r="DFY225" s="19"/>
      <c r="DFZ225" s="28"/>
      <c r="DGA225" s="32"/>
      <c r="DGB225" s="20"/>
      <c r="DGC225" s="18"/>
      <c r="DGD225" s="19"/>
      <c r="DGE225" s="28"/>
      <c r="DGF225" s="32"/>
      <c r="DGG225" s="20"/>
      <c r="DGH225" s="18"/>
      <c r="DGI225" s="19"/>
      <c r="DGJ225" s="28"/>
      <c r="DGK225" s="32"/>
      <c r="DGL225" s="20"/>
      <c r="DGM225" s="18"/>
      <c r="DGN225" s="19"/>
      <c r="DGO225" s="28"/>
      <c r="DGP225" s="32"/>
      <c r="DGQ225" s="20"/>
      <c r="DGR225" s="18"/>
      <c r="DGS225" s="19"/>
      <c r="DGT225" s="28"/>
      <c r="DGU225" s="32"/>
      <c r="DGV225" s="20"/>
      <c r="DGW225" s="18"/>
      <c r="DGX225" s="19"/>
      <c r="DGY225" s="28"/>
      <c r="DGZ225" s="32"/>
      <c r="DHA225" s="20"/>
      <c r="DHB225" s="18"/>
      <c r="DHC225" s="19"/>
      <c r="DHD225" s="28"/>
      <c r="DHE225" s="32"/>
      <c r="DHF225" s="20"/>
      <c r="DHG225" s="18"/>
      <c r="DHH225" s="19"/>
      <c r="DHI225" s="28"/>
      <c r="DHJ225" s="32"/>
      <c r="DHK225" s="20"/>
      <c r="DHL225" s="18"/>
      <c r="DHM225" s="19"/>
      <c r="DHN225" s="28"/>
      <c r="DHO225" s="32"/>
      <c r="DHP225" s="20"/>
      <c r="DHQ225" s="18"/>
      <c r="DHR225" s="19"/>
      <c r="DHS225" s="28"/>
      <c r="DHT225" s="32"/>
      <c r="DHU225" s="20"/>
      <c r="DHV225" s="18"/>
      <c r="DHW225" s="19"/>
      <c r="DHX225" s="28"/>
      <c r="DHY225" s="32"/>
      <c r="DHZ225" s="20"/>
      <c r="DIA225" s="18"/>
      <c r="DIB225" s="19"/>
      <c r="DIC225" s="28"/>
      <c r="DID225" s="32"/>
      <c r="DIE225" s="20"/>
      <c r="DIF225" s="18"/>
      <c r="DIG225" s="19"/>
      <c r="DIH225" s="28"/>
      <c r="DII225" s="32"/>
      <c r="DIJ225" s="20"/>
      <c r="DIK225" s="18"/>
      <c r="DIL225" s="19"/>
      <c r="DIM225" s="28"/>
      <c r="DIN225" s="32"/>
      <c r="DIO225" s="20"/>
      <c r="DIP225" s="18"/>
      <c r="DIQ225" s="19"/>
      <c r="DIR225" s="28"/>
      <c r="DIS225" s="32"/>
      <c r="DIT225" s="20"/>
      <c r="DIU225" s="18"/>
      <c r="DIV225" s="19"/>
      <c r="DIW225" s="28"/>
      <c r="DIX225" s="32"/>
      <c r="DIY225" s="20"/>
      <c r="DIZ225" s="18"/>
      <c r="DJA225" s="19"/>
      <c r="DJB225" s="28"/>
      <c r="DJC225" s="32"/>
      <c r="DJD225" s="20"/>
      <c r="DJE225" s="18"/>
      <c r="DJF225" s="19"/>
      <c r="DJG225" s="28"/>
      <c r="DJH225" s="32"/>
      <c r="DJI225" s="20"/>
      <c r="DJJ225" s="18"/>
      <c r="DJK225" s="19"/>
      <c r="DJL225" s="28"/>
      <c r="DJM225" s="32"/>
      <c r="DJN225" s="20"/>
      <c r="DJO225" s="18"/>
      <c r="DJP225" s="19"/>
      <c r="DJQ225" s="28"/>
      <c r="DJR225" s="32"/>
      <c r="DJS225" s="20"/>
      <c r="DJT225" s="18"/>
      <c r="DJU225" s="19"/>
      <c r="DJV225" s="28"/>
      <c r="DJW225" s="32"/>
      <c r="DJX225" s="20"/>
      <c r="DJY225" s="18"/>
      <c r="DJZ225" s="19"/>
      <c r="DKA225" s="28"/>
      <c r="DKB225" s="32"/>
      <c r="DKC225" s="20"/>
      <c r="DKD225" s="18"/>
      <c r="DKE225" s="19"/>
      <c r="DKF225" s="28"/>
      <c r="DKG225" s="32"/>
      <c r="DKH225" s="20"/>
      <c r="DKI225" s="18"/>
      <c r="DKJ225" s="19"/>
      <c r="DKK225" s="28"/>
      <c r="DKL225" s="32"/>
      <c r="DKM225" s="20"/>
      <c r="DKN225" s="18"/>
      <c r="DKO225" s="19"/>
      <c r="DKP225" s="28"/>
      <c r="DKQ225" s="32"/>
      <c r="DKR225" s="20"/>
      <c r="DKS225" s="18"/>
      <c r="DKT225" s="19"/>
      <c r="DKU225" s="28"/>
      <c r="DKV225" s="32"/>
      <c r="DKW225" s="20"/>
      <c r="DKX225" s="18"/>
      <c r="DKY225" s="19"/>
      <c r="DKZ225" s="28"/>
      <c r="DLA225" s="32"/>
      <c r="DLB225" s="20"/>
      <c r="DLC225" s="18"/>
      <c r="DLD225" s="19"/>
      <c r="DLE225" s="28"/>
      <c r="DLF225" s="32"/>
      <c r="DLG225" s="20"/>
      <c r="DLH225" s="18"/>
      <c r="DLI225" s="19"/>
      <c r="DLJ225" s="28"/>
      <c r="DLK225" s="32"/>
      <c r="DLL225" s="20"/>
      <c r="DLM225" s="18"/>
      <c r="DLN225" s="19"/>
      <c r="DLO225" s="28"/>
      <c r="DLP225" s="32"/>
      <c r="DLQ225" s="20"/>
      <c r="DLR225" s="18"/>
      <c r="DLS225" s="19"/>
      <c r="DLT225" s="28"/>
      <c r="DLU225" s="32"/>
      <c r="DLV225" s="20"/>
      <c r="DLW225" s="18"/>
      <c r="DLX225" s="19"/>
      <c r="DLY225" s="28"/>
      <c r="DLZ225" s="32"/>
      <c r="DMA225" s="20"/>
      <c r="DMB225" s="18"/>
      <c r="DMC225" s="19"/>
      <c r="DMD225" s="28"/>
      <c r="DME225" s="32"/>
      <c r="DMF225" s="20"/>
      <c r="DMG225" s="18"/>
      <c r="DMH225" s="19"/>
      <c r="DMI225" s="28"/>
      <c r="DMJ225" s="32"/>
      <c r="DMK225" s="20"/>
      <c r="DML225" s="18"/>
      <c r="DMM225" s="19"/>
      <c r="DMN225" s="28"/>
      <c r="DMO225" s="32"/>
      <c r="DMP225" s="20"/>
      <c r="DMQ225" s="18"/>
      <c r="DMR225" s="19"/>
      <c r="DMS225" s="28"/>
      <c r="DMT225" s="32"/>
      <c r="DMU225" s="20"/>
      <c r="DMV225" s="18"/>
      <c r="DMW225" s="19"/>
      <c r="DMX225" s="28"/>
      <c r="DMY225" s="32"/>
      <c r="DMZ225" s="20"/>
      <c r="DNA225" s="18"/>
      <c r="DNB225" s="19"/>
      <c r="DNC225" s="28"/>
      <c r="DND225" s="32"/>
      <c r="DNE225" s="20"/>
      <c r="DNF225" s="18"/>
      <c r="DNG225" s="19"/>
      <c r="DNH225" s="28"/>
      <c r="DNI225" s="32"/>
      <c r="DNJ225" s="20"/>
      <c r="DNK225" s="18"/>
      <c r="DNL225" s="19"/>
      <c r="DNM225" s="28"/>
      <c r="DNN225" s="32"/>
      <c r="DNO225" s="20"/>
      <c r="DNP225" s="18"/>
      <c r="DNQ225" s="19"/>
      <c r="DNR225" s="28"/>
      <c r="DNS225" s="32"/>
      <c r="DNT225" s="20"/>
      <c r="DNU225" s="18"/>
      <c r="DNV225" s="19"/>
      <c r="DNW225" s="28"/>
      <c r="DNX225" s="32"/>
      <c r="DNY225" s="20"/>
      <c r="DNZ225" s="18"/>
      <c r="DOA225" s="19"/>
      <c r="DOB225" s="28"/>
      <c r="DOC225" s="32"/>
      <c r="DOD225" s="20"/>
      <c r="DOE225" s="18"/>
      <c r="DOF225" s="19"/>
      <c r="DOG225" s="28"/>
      <c r="DOH225" s="32"/>
      <c r="DOI225" s="20"/>
      <c r="DOJ225" s="18"/>
      <c r="DOK225" s="19"/>
      <c r="DOL225" s="28"/>
      <c r="DOM225" s="32"/>
      <c r="DON225" s="20"/>
      <c r="DOO225" s="18"/>
      <c r="DOP225" s="19"/>
      <c r="DOQ225" s="28"/>
      <c r="DOR225" s="32"/>
      <c r="DOS225" s="20"/>
      <c r="DOT225" s="18"/>
      <c r="DOU225" s="19"/>
      <c r="DOV225" s="28"/>
      <c r="DOW225" s="32"/>
      <c r="DOX225" s="20"/>
      <c r="DOY225" s="18"/>
      <c r="DOZ225" s="19"/>
      <c r="DPA225" s="28"/>
      <c r="DPB225" s="32"/>
      <c r="DPC225" s="20"/>
      <c r="DPD225" s="18"/>
      <c r="DPE225" s="19"/>
      <c r="DPF225" s="28"/>
      <c r="DPG225" s="32"/>
      <c r="DPH225" s="20"/>
      <c r="DPI225" s="18"/>
      <c r="DPJ225" s="19"/>
      <c r="DPK225" s="28"/>
      <c r="DPL225" s="32"/>
      <c r="DPM225" s="20"/>
      <c r="DPN225" s="18"/>
      <c r="DPO225" s="19"/>
      <c r="DPP225" s="28"/>
      <c r="DPQ225" s="32"/>
      <c r="DPR225" s="20"/>
      <c r="DPS225" s="18"/>
      <c r="DPT225" s="19"/>
      <c r="DPU225" s="28"/>
      <c r="DPV225" s="32"/>
      <c r="DPW225" s="20"/>
      <c r="DPX225" s="18"/>
      <c r="DPY225" s="19"/>
      <c r="DPZ225" s="28"/>
      <c r="DQA225" s="32"/>
      <c r="DQB225" s="20"/>
      <c r="DQC225" s="18"/>
      <c r="DQD225" s="19"/>
      <c r="DQE225" s="28"/>
      <c r="DQF225" s="32"/>
      <c r="DQG225" s="20"/>
      <c r="DQH225" s="18"/>
      <c r="DQI225" s="19"/>
      <c r="DQJ225" s="28"/>
      <c r="DQK225" s="32"/>
      <c r="DQL225" s="20"/>
      <c r="DQM225" s="18"/>
      <c r="DQN225" s="19"/>
      <c r="DQO225" s="28"/>
      <c r="DQP225" s="32"/>
      <c r="DQQ225" s="20"/>
      <c r="DQR225" s="18"/>
      <c r="DQS225" s="19"/>
      <c r="DQT225" s="28"/>
      <c r="DQU225" s="32"/>
      <c r="DQV225" s="20"/>
      <c r="DQW225" s="18"/>
      <c r="DQX225" s="19"/>
      <c r="DQY225" s="28"/>
      <c r="DQZ225" s="32"/>
      <c r="DRA225" s="20"/>
      <c r="DRB225" s="18"/>
      <c r="DRC225" s="19"/>
      <c r="DRD225" s="28"/>
      <c r="DRE225" s="32"/>
      <c r="DRF225" s="20"/>
      <c r="DRG225" s="18"/>
      <c r="DRH225" s="19"/>
      <c r="DRI225" s="28"/>
      <c r="DRJ225" s="32"/>
      <c r="DRK225" s="20"/>
      <c r="DRL225" s="18"/>
      <c r="DRM225" s="19"/>
      <c r="DRN225" s="28"/>
      <c r="DRO225" s="32"/>
      <c r="DRP225" s="20"/>
      <c r="DRQ225" s="18"/>
      <c r="DRR225" s="19"/>
      <c r="DRS225" s="28"/>
      <c r="DRT225" s="32"/>
      <c r="DRU225" s="20"/>
      <c r="DRV225" s="18"/>
      <c r="DRW225" s="19"/>
      <c r="DRX225" s="28"/>
      <c r="DRY225" s="32"/>
      <c r="DRZ225" s="20"/>
      <c r="DSA225" s="18"/>
      <c r="DSB225" s="19"/>
      <c r="DSC225" s="28"/>
      <c r="DSD225" s="32"/>
      <c r="DSE225" s="20"/>
      <c r="DSF225" s="18"/>
      <c r="DSG225" s="19"/>
      <c r="DSH225" s="28"/>
      <c r="DSI225" s="32"/>
      <c r="DSJ225" s="20"/>
      <c r="DSK225" s="18"/>
      <c r="DSL225" s="19"/>
      <c r="DSM225" s="28"/>
      <c r="DSN225" s="32"/>
      <c r="DSO225" s="20"/>
      <c r="DSP225" s="18"/>
      <c r="DSQ225" s="19"/>
      <c r="DSR225" s="28"/>
      <c r="DSS225" s="32"/>
      <c r="DST225" s="20"/>
      <c r="DSU225" s="18"/>
      <c r="DSV225" s="19"/>
      <c r="DSW225" s="28"/>
      <c r="DSX225" s="32"/>
      <c r="DSY225" s="20"/>
      <c r="DSZ225" s="18"/>
      <c r="DTA225" s="19"/>
      <c r="DTB225" s="28"/>
      <c r="DTC225" s="32"/>
      <c r="DTD225" s="20"/>
      <c r="DTE225" s="18"/>
      <c r="DTF225" s="19"/>
      <c r="DTG225" s="28"/>
      <c r="DTH225" s="32"/>
      <c r="DTI225" s="20"/>
      <c r="DTJ225" s="18"/>
      <c r="DTK225" s="19"/>
      <c r="DTL225" s="28"/>
      <c r="DTM225" s="32"/>
      <c r="DTN225" s="20"/>
      <c r="DTO225" s="18"/>
      <c r="DTP225" s="19"/>
      <c r="DTQ225" s="28"/>
      <c r="DTR225" s="32"/>
      <c r="DTS225" s="20"/>
      <c r="DTT225" s="18"/>
      <c r="DTU225" s="19"/>
      <c r="DTV225" s="28"/>
      <c r="DTW225" s="32"/>
      <c r="DTX225" s="20"/>
      <c r="DTY225" s="18"/>
      <c r="DTZ225" s="19"/>
      <c r="DUA225" s="28"/>
      <c r="DUB225" s="32"/>
      <c r="DUC225" s="20"/>
      <c r="DUD225" s="18"/>
      <c r="DUE225" s="19"/>
      <c r="DUF225" s="28"/>
      <c r="DUG225" s="32"/>
      <c r="DUH225" s="20"/>
      <c r="DUI225" s="18"/>
      <c r="DUJ225" s="19"/>
      <c r="DUK225" s="28"/>
      <c r="DUL225" s="32"/>
      <c r="DUM225" s="20"/>
      <c r="DUN225" s="18"/>
      <c r="DUO225" s="19"/>
      <c r="DUP225" s="28"/>
      <c r="DUQ225" s="32"/>
      <c r="DUR225" s="20"/>
      <c r="DUS225" s="18"/>
      <c r="DUT225" s="19"/>
      <c r="DUU225" s="28"/>
      <c r="DUV225" s="32"/>
      <c r="DUW225" s="20"/>
      <c r="DUX225" s="18"/>
      <c r="DUY225" s="19"/>
      <c r="DUZ225" s="28"/>
      <c r="DVA225" s="32"/>
      <c r="DVB225" s="20"/>
      <c r="DVC225" s="18"/>
      <c r="DVD225" s="19"/>
      <c r="DVE225" s="28"/>
      <c r="DVF225" s="32"/>
      <c r="DVG225" s="20"/>
      <c r="DVH225" s="18"/>
      <c r="DVI225" s="19"/>
      <c r="DVJ225" s="28"/>
      <c r="DVK225" s="32"/>
      <c r="DVL225" s="20"/>
      <c r="DVM225" s="18"/>
      <c r="DVN225" s="19"/>
      <c r="DVO225" s="28"/>
      <c r="DVP225" s="32"/>
      <c r="DVQ225" s="20"/>
      <c r="DVR225" s="18"/>
      <c r="DVS225" s="19"/>
      <c r="DVT225" s="28"/>
      <c r="DVU225" s="32"/>
      <c r="DVV225" s="20"/>
      <c r="DVW225" s="18"/>
      <c r="DVX225" s="19"/>
      <c r="DVY225" s="28"/>
      <c r="DVZ225" s="32"/>
      <c r="DWA225" s="20"/>
      <c r="DWB225" s="18"/>
      <c r="DWC225" s="19"/>
      <c r="DWD225" s="28"/>
      <c r="DWE225" s="32"/>
      <c r="DWF225" s="20"/>
      <c r="DWG225" s="18"/>
      <c r="DWH225" s="19"/>
      <c r="DWI225" s="28"/>
      <c r="DWJ225" s="32"/>
      <c r="DWK225" s="20"/>
      <c r="DWL225" s="18"/>
      <c r="DWM225" s="19"/>
      <c r="DWN225" s="28"/>
      <c r="DWO225" s="32"/>
      <c r="DWP225" s="20"/>
      <c r="DWQ225" s="18"/>
      <c r="DWR225" s="19"/>
      <c r="DWS225" s="28"/>
      <c r="DWT225" s="32"/>
      <c r="DWU225" s="20"/>
      <c r="DWV225" s="18"/>
      <c r="DWW225" s="19"/>
      <c r="DWX225" s="28"/>
      <c r="DWY225" s="32"/>
      <c r="DWZ225" s="20"/>
      <c r="DXA225" s="18"/>
      <c r="DXB225" s="19"/>
      <c r="DXC225" s="28"/>
      <c r="DXD225" s="32"/>
      <c r="DXE225" s="20"/>
      <c r="DXF225" s="18"/>
      <c r="DXG225" s="19"/>
      <c r="DXH225" s="28"/>
      <c r="DXI225" s="32"/>
      <c r="DXJ225" s="20"/>
      <c r="DXK225" s="18"/>
      <c r="DXL225" s="19"/>
      <c r="DXM225" s="28"/>
      <c r="DXN225" s="32"/>
      <c r="DXO225" s="20"/>
      <c r="DXP225" s="18"/>
      <c r="DXQ225" s="19"/>
      <c r="DXR225" s="28"/>
      <c r="DXS225" s="32"/>
      <c r="DXT225" s="20"/>
      <c r="DXU225" s="18"/>
      <c r="DXV225" s="19"/>
      <c r="DXW225" s="28"/>
      <c r="DXX225" s="32"/>
      <c r="DXY225" s="20"/>
      <c r="DXZ225" s="18"/>
      <c r="DYA225" s="19"/>
      <c r="DYB225" s="28"/>
      <c r="DYC225" s="32"/>
      <c r="DYD225" s="20"/>
      <c r="DYE225" s="18"/>
      <c r="DYF225" s="19"/>
      <c r="DYG225" s="28"/>
      <c r="DYH225" s="32"/>
      <c r="DYI225" s="20"/>
      <c r="DYJ225" s="18"/>
      <c r="DYK225" s="19"/>
      <c r="DYL225" s="28"/>
      <c r="DYM225" s="32"/>
      <c r="DYN225" s="20"/>
      <c r="DYO225" s="18"/>
      <c r="DYP225" s="19"/>
      <c r="DYQ225" s="28"/>
      <c r="DYR225" s="32"/>
      <c r="DYS225" s="20"/>
      <c r="DYT225" s="18"/>
      <c r="DYU225" s="19"/>
      <c r="DYV225" s="28"/>
      <c r="DYW225" s="32"/>
      <c r="DYX225" s="20"/>
      <c r="DYY225" s="18"/>
      <c r="DYZ225" s="19"/>
      <c r="DZA225" s="28"/>
      <c r="DZB225" s="32"/>
      <c r="DZC225" s="20"/>
      <c r="DZD225" s="18"/>
      <c r="DZE225" s="19"/>
      <c r="DZF225" s="28"/>
      <c r="DZG225" s="32"/>
      <c r="DZH225" s="20"/>
      <c r="DZI225" s="18"/>
      <c r="DZJ225" s="19"/>
      <c r="DZK225" s="28"/>
      <c r="DZL225" s="32"/>
      <c r="DZM225" s="20"/>
      <c r="DZN225" s="18"/>
      <c r="DZO225" s="19"/>
      <c r="DZP225" s="28"/>
      <c r="DZQ225" s="32"/>
      <c r="DZR225" s="20"/>
      <c r="DZS225" s="18"/>
      <c r="DZT225" s="19"/>
      <c r="DZU225" s="28"/>
      <c r="DZV225" s="32"/>
      <c r="DZW225" s="20"/>
      <c r="DZX225" s="18"/>
      <c r="DZY225" s="19"/>
      <c r="DZZ225" s="28"/>
      <c r="EAA225" s="32"/>
      <c r="EAB225" s="20"/>
      <c r="EAC225" s="18"/>
      <c r="EAD225" s="19"/>
      <c r="EAE225" s="28"/>
      <c r="EAF225" s="32"/>
      <c r="EAG225" s="20"/>
      <c r="EAH225" s="18"/>
      <c r="EAI225" s="19"/>
      <c r="EAJ225" s="28"/>
      <c r="EAK225" s="32"/>
      <c r="EAL225" s="20"/>
      <c r="EAM225" s="18"/>
      <c r="EAN225" s="19"/>
      <c r="EAO225" s="28"/>
      <c r="EAP225" s="32"/>
      <c r="EAQ225" s="20"/>
      <c r="EAR225" s="18"/>
      <c r="EAS225" s="19"/>
      <c r="EAT225" s="28"/>
      <c r="EAU225" s="32"/>
      <c r="EAV225" s="20"/>
      <c r="EAW225" s="18"/>
      <c r="EAX225" s="19"/>
      <c r="EAY225" s="28"/>
      <c r="EAZ225" s="32"/>
      <c r="EBA225" s="20"/>
      <c r="EBB225" s="18"/>
      <c r="EBC225" s="19"/>
      <c r="EBD225" s="28"/>
      <c r="EBE225" s="32"/>
      <c r="EBF225" s="20"/>
      <c r="EBG225" s="18"/>
      <c r="EBH225" s="19"/>
      <c r="EBI225" s="28"/>
      <c r="EBJ225" s="32"/>
      <c r="EBK225" s="20"/>
      <c r="EBL225" s="18"/>
      <c r="EBM225" s="19"/>
      <c r="EBN225" s="28"/>
      <c r="EBO225" s="32"/>
      <c r="EBP225" s="20"/>
      <c r="EBQ225" s="18"/>
      <c r="EBR225" s="19"/>
      <c r="EBS225" s="28"/>
      <c r="EBT225" s="32"/>
      <c r="EBU225" s="20"/>
      <c r="EBV225" s="18"/>
      <c r="EBW225" s="19"/>
      <c r="EBX225" s="28"/>
      <c r="EBY225" s="32"/>
      <c r="EBZ225" s="20"/>
      <c r="ECA225" s="18"/>
      <c r="ECB225" s="19"/>
      <c r="ECC225" s="28"/>
      <c r="ECD225" s="32"/>
      <c r="ECE225" s="20"/>
      <c r="ECF225" s="18"/>
      <c r="ECG225" s="19"/>
      <c r="ECH225" s="28"/>
      <c r="ECI225" s="32"/>
      <c r="ECJ225" s="20"/>
      <c r="ECK225" s="18"/>
      <c r="ECL225" s="19"/>
      <c r="ECM225" s="28"/>
      <c r="ECN225" s="32"/>
      <c r="ECO225" s="20"/>
      <c r="ECP225" s="18"/>
      <c r="ECQ225" s="19"/>
      <c r="ECR225" s="28"/>
      <c r="ECS225" s="32"/>
      <c r="ECT225" s="20"/>
      <c r="ECU225" s="18"/>
      <c r="ECV225" s="19"/>
      <c r="ECW225" s="28"/>
      <c r="ECX225" s="32"/>
      <c r="ECY225" s="20"/>
      <c r="ECZ225" s="18"/>
      <c r="EDA225" s="19"/>
      <c r="EDB225" s="28"/>
      <c r="EDC225" s="32"/>
      <c r="EDD225" s="20"/>
      <c r="EDE225" s="18"/>
      <c r="EDF225" s="19"/>
      <c r="EDG225" s="28"/>
      <c r="EDH225" s="32"/>
      <c r="EDI225" s="20"/>
      <c r="EDJ225" s="18"/>
      <c r="EDK225" s="19"/>
      <c r="EDL225" s="28"/>
      <c r="EDM225" s="32"/>
      <c r="EDN225" s="20"/>
      <c r="EDO225" s="18"/>
      <c r="EDP225" s="19"/>
      <c r="EDQ225" s="28"/>
      <c r="EDR225" s="32"/>
      <c r="EDS225" s="20"/>
      <c r="EDT225" s="18"/>
      <c r="EDU225" s="19"/>
      <c r="EDV225" s="28"/>
      <c r="EDW225" s="32"/>
      <c r="EDX225" s="20"/>
      <c r="EDY225" s="18"/>
      <c r="EDZ225" s="19"/>
      <c r="EEA225" s="28"/>
      <c r="EEB225" s="32"/>
      <c r="EEC225" s="20"/>
      <c r="EED225" s="18"/>
      <c r="EEE225" s="19"/>
      <c r="EEF225" s="28"/>
      <c r="EEG225" s="32"/>
      <c r="EEH225" s="20"/>
      <c r="EEI225" s="18"/>
      <c r="EEJ225" s="19"/>
      <c r="EEK225" s="28"/>
      <c r="EEL225" s="32"/>
      <c r="EEM225" s="20"/>
      <c r="EEN225" s="18"/>
      <c r="EEO225" s="19"/>
      <c r="EEP225" s="28"/>
      <c r="EEQ225" s="32"/>
      <c r="EER225" s="20"/>
      <c r="EES225" s="18"/>
      <c r="EET225" s="19"/>
      <c r="EEU225" s="28"/>
      <c r="EEV225" s="32"/>
      <c r="EEW225" s="20"/>
      <c r="EEX225" s="18"/>
      <c r="EEY225" s="19"/>
      <c r="EEZ225" s="28"/>
      <c r="EFA225" s="32"/>
      <c r="EFB225" s="20"/>
      <c r="EFC225" s="18"/>
      <c r="EFD225" s="19"/>
      <c r="EFE225" s="28"/>
      <c r="EFF225" s="32"/>
      <c r="EFG225" s="20"/>
      <c r="EFH225" s="18"/>
      <c r="EFI225" s="19"/>
      <c r="EFJ225" s="28"/>
      <c r="EFK225" s="32"/>
      <c r="EFL225" s="20"/>
      <c r="EFM225" s="18"/>
      <c r="EFN225" s="19"/>
      <c r="EFO225" s="28"/>
      <c r="EFP225" s="32"/>
      <c r="EFQ225" s="20"/>
      <c r="EFR225" s="18"/>
      <c r="EFS225" s="19"/>
      <c r="EFT225" s="28"/>
      <c r="EFU225" s="32"/>
      <c r="EFV225" s="20"/>
      <c r="EFW225" s="18"/>
      <c r="EFX225" s="19"/>
      <c r="EFY225" s="28"/>
      <c r="EFZ225" s="32"/>
      <c r="EGA225" s="20"/>
      <c r="EGB225" s="18"/>
      <c r="EGC225" s="19"/>
      <c r="EGD225" s="28"/>
      <c r="EGE225" s="32"/>
      <c r="EGF225" s="20"/>
      <c r="EGG225" s="18"/>
      <c r="EGH225" s="19"/>
      <c r="EGI225" s="28"/>
      <c r="EGJ225" s="32"/>
      <c r="EGK225" s="20"/>
      <c r="EGL225" s="18"/>
      <c r="EGM225" s="19"/>
      <c r="EGN225" s="28"/>
      <c r="EGO225" s="32"/>
      <c r="EGP225" s="20"/>
      <c r="EGQ225" s="18"/>
      <c r="EGR225" s="19"/>
      <c r="EGS225" s="28"/>
      <c r="EGT225" s="32"/>
      <c r="EGU225" s="20"/>
      <c r="EGV225" s="18"/>
      <c r="EGW225" s="19"/>
      <c r="EGX225" s="28"/>
      <c r="EGY225" s="32"/>
      <c r="EGZ225" s="20"/>
      <c r="EHA225" s="18"/>
      <c r="EHB225" s="19"/>
      <c r="EHC225" s="28"/>
      <c r="EHD225" s="32"/>
      <c r="EHE225" s="20"/>
      <c r="EHF225" s="18"/>
      <c r="EHG225" s="19"/>
      <c r="EHH225" s="28"/>
      <c r="EHI225" s="32"/>
      <c r="EHJ225" s="20"/>
      <c r="EHK225" s="18"/>
      <c r="EHL225" s="19"/>
      <c r="EHM225" s="28"/>
      <c r="EHN225" s="32"/>
      <c r="EHO225" s="20"/>
      <c r="EHP225" s="18"/>
      <c r="EHQ225" s="19"/>
      <c r="EHR225" s="28"/>
      <c r="EHS225" s="32"/>
      <c r="EHT225" s="20"/>
      <c r="EHU225" s="18"/>
      <c r="EHV225" s="19"/>
      <c r="EHW225" s="28"/>
      <c r="EHX225" s="32"/>
      <c r="EHY225" s="20"/>
      <c r="EHZ225" s="18"/>
      <c r="EIA225" s="19"/>
      <c r="EIB225" s="28"/>
      <c r="EIC225" s="32"/>
      <c r="EID225" s="20"/>
      <c r="EIE225" s="18"/>
      <c r="EIF225" s="19"/>
      <c r="EIG225" s="28"/>
      <c r="EIH225" s="32"/>
      <c r="EII225" s="20"/>
      <c r="EIJ225" s="18"/>
      <c r="EIK225" s="19"/>
      <c r="EIL225" s="28"/>
      <c r="EIM225" s="32"/>
      <c r="EIN225" s="20"/>
      <c r="EIO225" s="18"/>
      <c r="EIP225" s="19"/>
      <c r="EIQ225" s="28"/>
      <c r="EIR225" s="32"/>
      <c r="EIS225" s="20"/>
      <c r="EIT225" s="18"/>
      <c r="EIU225" s="19"/>
      <c r="EIV225" s="28"/>
      <c r="EIW225" s="32"/>
      <c r="EIX225" s="20"/>
      <c r="EIY225" s="18"/>
      <c r="EIZ225" s="19"/>
      <c r="EJA225" s="28"/>
      <c r="EJB225" s="32"/>
      <c r="EJC225" s="20"/>
      <c r="EJD225" s="18"/>
      <c r="EJE225" s="19"/>
      <c r="EJF225" s="28"/>
      <c r="EJG225" s="32"/>
      <c r="EJH225" s="20"/>
      <c r="EJI225" s="18"/>
      <c r="EJJ225" s="19"/>
      <c r="EJK225" s="28"/>
      <c r="EJL225" s="32"/>
      <c r="EJM225" s="20"/>
      <c r="EJN225" s="18"/>
      <c r="EJO225" s="19"/>
      <c r="EJP225" s="28"/>
      <c r="EJQ225" s="32"/>
      <c r="EJR225" s="20"/>
      <c r="EJS225" s="18"/>
      <c r="EJT225" s="19"/>
      <c r="EJU225" s="28"/>
      <c r="EJV225" s="32"/>
      <c r="EJW225" s="20"/>
      <c r="EJX225" s="18"/>
      <c r="EJY225" s="19"/>
      <c r="EJZ225" s="28"/>
      <c r="EKA225" s="32"/>
      <c r="EKB225" s="20"/>
      <c r="EKC225" s="18"/>
      <c r="EKD225" s="19"/>
      <c r="EKE225" s="28"/>
      <c r="EKF225" s="32"/>
      <c r="EKG225" s="20"/>
      <c r="EKH225" s="18"/>
      <c r="EKI225" s="19"/>
      <c r="EKJ225" s="28"/>
      <c r="EKK225" s="32"/>
      <c r="EKL225" s="20"/>
      <c r="EKM225" s="18"/>
      <c r="EKN225" s="19"/>
      <c r="EKO225" s="28"/>
      <c r="EKP225" s="32"/>
      <c r="EKQ225" s="20"/>
      <c r="EKR225" s="18"/>
      <c r="EKS225" s="19"/>
      <c r="EKT225" s="28"/>
      <c r="EKU225" s="32"/>
      <c r="EKV225" s="20"/>
      <c r="EKW225" s="18"/>
      <c r="EKX225" s="19"/>
      <c r="EKY225" s="28"/>
      <c r="EKZ225" s="32"/>
      <c r="ELA225" s="20"/>
      <c r="ELB225" s="18"/>
      <c r="ELC225" s="19"/>
      <c r="ELD225" s="28"/>
      <c r="ELE225" s="32"/>
      <c r="ELF225" s="20"/>
      <c r="ELG225" s="18"/>
      <c r="ELH225" s="19"/>
      <c r="ELI225" s="28"/>
      <c r="ELJ225" s="32"/>
      <c r="ELK225" s="20"/>
      <c r="ELL225" s="18"/>
      <c r="ELM225" s="19"/>
      <c r="ELN225" s="28"/>
      <c r="ELO225" s="32"/>
      <c r="ELP225" s="20"/>
      <c r="ELQ225" s="18"/>
      <c r="ELR225" s="19"/>
      <c r="ELS225" s="28"/>
      <c r="ELT225" s="32"/>
      <c r="ELU225" s="20"/>
      <c r="ELV225" s="18"/>
      <c r="ELW225" s="19"/>
      <c r="ELX225" s="28"/>
      <c r="ELY225" s="32"/>
      <c r="ELZ225" s="20"/>
      <c r="EMA225" s="18"/>
      <c r="EMB225" s="19"/>
      <c r="EMC225" s="28"/>
      <c r="EMD225" s="32"/>
      <c r="EME225" s="20"/>
      <c r="EMF225" s="18"/>
      <c r="EMG225" s="19"/>
      <c r="EMH225" s="28"/>
      <c r="EMI225" s="32"/>
      <c r="EMJ225" s="20"/>
      <c r="EMK225" s="18"/>
      <c r="EML225" s="19"/>
      <c r="EMM225" s="28"/>
      <c r="EMN225" s="32"/>
      <c r="EMO225" s="20"/>
      <c r="EMP225" s="18"/>
      <c r="EMQ225" s="19"/>
      <c r="EMR225" s="28"/>
      <c r="EMS225" s="32"/>
      <c r="EMT225" s="20"/>
      <c r="EMU225" s="18"/>
      <c r="EMV225" s="19"/>
      <c r="EMW225" s="28"/>
      <c r="EMX225" s="32"/>
      <c r="EMY225" s="20"/>
      <c r="EMZ225" s="18"/>
      <c r="ENA225" s="19"/>
      <c r="ENB225" s="28"/>
      <c r="ENC225" s="32"/>
      <c r="END225" s="20"/>
      <c r="ENE225" s="18"/>
      <c r="ENF225" s="19"/>
      <c r="ENG225" s="28"/>
      <c r="ENH225" s="32"/>
      <c r="ENI225" s="20"/>
      <c r="ENJ225" s="18"/>
      <c r="ENK225" s="19"/>
      <c r="ENL225" s="28"/>
      <c r="ENM225" s="32"/>
      <c r="ENN225" s="20"/>
      <c r="ENO225" s="18"/>
      <c r="ENP225" s="19"/>
      <c r="ENQ225" s="28"/>
      <c r="ENR225" s="32"/>
      <c r="ENS225" s="20"/>
      <c r="ENT225" s="18"/>
      <c r="ENU225" s="19"/>
      <c r="ENV225" s="28"/>
      <c r="ENW225" s="32"/>
      <c r="ENX225" s="20"/>
      <c r="ENY225" s="18"/>
      <c r="ENZ225" s="19"/>
      <c r="EOA225" s="28"/>
      <c r="EOB225" s="32"/>
      <c r="EOC225" s="20"/>
      <c r="EOD225" s="18"/>
      <c r="EOE225" s="19"/>
      <c r="EOF225" s="28"/>
      <c r="EOG225" s="32"/>
      <c r="EOH225" s="20"/>
      <c r="EOI225" s="18"/>
      <c r="EOJ225" s="19"/>
      <c r="EOK225" s="28"/>
      <c r="EOL225" s="32"/>
      <c r="EOM225" s="20"/>
      <c r="EON225" s="18"/>
      <c r="EOO225" s="19"/>
      <c r="EOP225" s="28"/>
      <c r="EOQ225" s="32"/>
      <c r="EOR225" s="20"/>
      <c r="EOS225" s="18"/>
      <c r="EOT225" s="19"/>
      <c r="EOU225" s="28"/>
      <c r="EOV225" s="32"/>
      <c r="EOW225" s="20"/>
      <c r="EOX225" s="18"/>
      <c r="EOY225" s="19"/>
      <c r="EOZ225" s="28"/>
      <c r="EPA225" s="32"/>
      <c r="EPB225" s="20"/>
      <c r="EPC225" s="18"/>
      <c r="EPD225" s="19"/>
      <c r="EPE225" s="28"/>
      <c r="EPF225" s="32"/>
      <c r="EPG225" s="20"/>
      <c r="EPH225" s="18"/>
      <c r="EPI225" s="19"/>
      <c r="EPJ225" s="28"/>
      <c r="EPK225" s="32"/>
      <c r="EPL225" s="20"/>
      <c r="EPM225" s="18"/>
      <c r="EPN225" s="19"/>
      <c r="EPO225" s="28"/>
      <c r="EPP225" s="32"/>
      <c r="EPQ225" s="20"/>
      <c r="EPR225" s="18"/>
      <c r="EPS225" s="19"/>
      <c r="EPT225" s="28"/>
      <c r="EPU225" s="32"/>
      <c r="EPV225" s="20"/>
      <c r="EPW225" s="18"/>
      <c r="EPX225" s="19"/>
      <c r="EPY225" s="28"/>
      <c r="EPZ225" s="32"/>
      <c r="EQA225" s="20"/>
      <c r="EQB225" s="18"/>
      <c r="EQC225" s="19"/>
      <c r="EQD225" s="28"/>
      <c r="EQE225" s="32"/>
      <c r="EQF225" s="20"/>
      <c r="EQG225" s="18"/>
      <c r="EQH225" s="19"/>
      <c r="EQI225" s="28"/>
      <c r="EQJ225" s="32"/>
      <c r="EQK225" s="20"/>
      <c r="EQL225" s="18"/>
      <c r="EQM225" s="19"/>
      <c r="EQN225" s="28"/>
      <c r="EQO225" s="32"/>
      <c r="EQP225" s="20"/>
      <c r="EQQ225" s="18"/>
      <c r="EQR225" s="19"/>
      <c r="EQS225" s="28"/>
      <c r="EQT225" s="32"/>
      <c r="EQU225" s="20"/>
      <c r="EQV225" s="18"/>
      <c r="EQW225" s="19"/>
      <c r="EQX225" s="28"/>
      <c r="EQY225" s="32"/>
      <c r="EQZ225" s="20"/>
      <c r="ERA225" s="18"/>
      <c r="ERB225" s="19"/>
      <c r="ERC225" s="28"/>
      <c r="ERD225" s="32"/>
      <c r="ERE225" s="20"/>
      <c r="ERF225" s="18"/>
      <c r="ERG225" s="19"/>
      <c r="ERH225" s="28"/>
      <c r="ERI225" s="32"/>
      <c r="ERJ225" s="20"/>
      <c r="ERK225" s="18"/>
      <c r="ERL225" s="19"/>
      <c r="ERM225" s="28"/>
      <c r="ERN225" s="32"/>
      <c r="ERO225" s="20"/>
      <c r="ERP225" s="18"/>
      <c r="ERQ225" s="19"/>
      <c r="ERR225" s="28"/>
      <c r="ERS225" s="32"/>
      <c r="ERT225" s="20"/>
      <c r="ERU225" s="18"/>
      <c r="ERV225" s="19"/>
      <c r="ERW225" s="28"/>
      <c r="ERX225" s="32"/>
      <c r="ERY225" s="20"/>
      <c r="ERZ225" s="18"/>
      <c r="ESA225" s="19"/>
      <c r="ESB225" s="28"/>
      <c r="ESC225" s="32"/>
      <c r="ESD225" s="20"/>
      <c r="ESE225" s="18"/>
      <c r="ESF225" s="19"/>
      <c r="ESG225" s="28"/>
      <c r="ESH225" s="32"/>
      <c r="ESI225" s="20"/>
      <c r="ESJ225" s="18"/>
      <c r="ESK225" s="19"/>
      <c r="ESL225" s="28"/>
      <c r="ESM225" s="32"/>
      <c r="ESN225" s="20"/>
      <c r="ESO225" s="18"/>
      <c r="ESP225" s="19"/>
      <c r="ESQ225" s="28"/>
      <c r="ESR225" s="32"/>
      <c r="ESS225" s="20"/>
      <c r="EST225" s="18"/>
      <c r="ESU225" s="19"/>
      <c r="ESV225" s="28"/>
      <c r="ESW225" s="32"/>
      <c r="ESX225" s="20"/>
      <c r="ESY225" s="18"/>
      <c r="ESZ225" s="19"/>
      <c r="ETA225" s="28"/>
      <c r="ETB225" s="32"/>
      <c r="ETC225" s="20"/>
      <c r="ETD225" s="18"/>
      <c r="ETE225" s="19"/>
      <c r="ETF225" s="28"/>
      <c r="ETG225" s="32"/>
      <c r="ETH225" s="20"/>
      <c r="ETI225" s="18"/>
      <c r="ETJ225" s="19"/>
      <c r="ETK225" s="28"/>
      <c r="ETL225" s="32"/>
      <c r="ETM225" s="20"/>
      <c r="ETN225" s="18"/>
      <c r="ETO225" s="19"/>
      <c r="ETP225" s="28"/>
      <c r="ETQ225" s="32"/>
      <c r="ETR225" s="20"/>
      <c r="ETS225" s="18"/>
      <c r="ETT225" s="19"/>
      <c r="ETU225" s="28"/>
      <c r="ETV225" s="32"/>
      <c r="ETW225" s="20"/>
      <c r="ETX225" s="18"/>
      <c r="ETY225" s="19"/>
      <c r="ETZ225" s="28"/>
      <c r="EUA225" s="32"/>
      <c r="EUB225" s="20"/>
      <c r="EUC225" s="18"/>
      <c r="EUD225" s="19"/>
      <c r="EUE225" s="28"/>
      <c r="EUF225" s="32"/>
      <c r="EUG225" s="20"/>
      <c r="EUH225" s="18"/>
      <c r="EUI225" s="19"/>
      <c r="EUJ225" s="28"/>
      <c r="EUK225" s="32"/>
      <c r="EUL225" s="20"/>
      <c r="EUM225" s="18"/>
      <c r="EUN225" s="19"/>
      <c r="EUO225" s="28"/>
      <c r="EUP225" s="32"/>
      <c r="EUQ225" s="20"/>
      <c r="EUR225" s="18"/>
      <c r="EUS225" s="19"/>
      <c r="EUT225" s="28"/>
      <c r="EUU225" s="32"/>
      <c r="EUV225" s="20"/>
      <c r="EUW225" s="18"/>
      <c r="EUX225" s="19"/>
      <c r="EUY225" s="28"/>
      <c r="EUZ225" s="32"/>
      <c r="EVA225" s="20"/>
      <c r="EVB225" s="18"/>
      <c r="EVC225" s="19"/>
      <c r="EVD225" s="28"/>
      <c r="EVE225" s="32"/>
      <c r="EVF225" s="20"/>
      <c r="EVG225" s="18"/>
      <c r="EVH225" s="19"/>
      <c r="EVI225" s="28"/>
      <c r="EVJ225" s="32"/>
      <c r="EVK225" s="20"/>
      <c r="EVL225" s="18"/>
      <c r="EVM225" s="19"/>
      <c r="EVN225" s="28"/>
      <c r="EVO225" s="32"/>
      <c r="EVP225" s="20"/>
      <c r="EVQ225" s="18"/>
      <c r="EVR225" s="19"/>
      <c r="EVS225" s="28"/>
      <c r="EVT225" s="32"/>
      <c r="EVU225" s="20"/>
      <c r="EVV225" s="18"/>
      <c r="EVW225" s="19"/>
      <c r="EVX225" s="28"/>
      <c r="EVY225" s="32"/>
      <c r="EVZ225" s="20"/>
      <c r="EWA225" s="18"/>
      <c r="EWB225" s="19"/>
      <c r="EWC225" s="28"/>
      <c r="EWD225" s="32"/>
      <c r="EWE225" s="20"/>
      <c r="EWF225" s="18"/>
      <c r="EWG225" s="19"/>
      <c r="EWH225" s="28"/>
      <c r="EWI225" s="32"/>
      <c r="EWJ225" s="20"/>
      <c r="EWK225" s="18"/>
      <c r="EWL225" s="19"/>
      <c r="EWM225" s="28"/>
      <c r="EWN225" s="32"/>
      <c r="EWO225" s="20"/>
      <c r="EWP225" s="18"/>
      <c r="EWQ225" s="19"/>
      <c r="EWR225" s="28"/>
      <c r="EWS225" s="32"/>
      <c r="EWT225" s="20"/>
      <c r="EWU225" s="18"/>
      <c r="EWV225" s="19"/>
      <c r="EWW225" s="28"/>
      <c r="EWX225" s="32"/>
      <c r="EWY225" s="20"/>
      <c r="EWZ225" s="18"/>
      <c r="EXA225" s="19"/>
      <c r="EXB225" s="28"/>
      <c r="EXC225" s="32"/>
      <c r="EXD225" s="20"/>
      <c r="EXE225" s="18"/>
      <c r="EXF225" s="19"/>
      <c r="EXG225" s="28"/>
      <c r="EXH225" s="32"/>
      <c r="EXI225" s="20"/>
      <c r="EXJ225" s="18"/>
      <c r="EXK225" s="19"/>
      <c r="EXL225" s="28"/>
      <c r="EXM225" s="32"/>
      <c r="EXN225" s="20"/>
      <c r="EXO225" s="18"/>
      <c r="EXP225" s="19"/>
      <c r="EXQ225" s="28"/>
      <c r="EXR225" s="32"/>
      <c r="EXS225" s="20"/>
      <c r="EXT225" s="18"/>
      <c r="EXU225" s="19"/>
      <c r="EXV225" s="28"/>
      <c r="EXW225" s="32"/>
      <c r="EXX225" s="20"/>
      <c r="EXY225" s="18"/>
      <c r="EXZ225" s="19"/>
      <c r="EYA225" s="28"/>
      <c r="EYB225" s="32"/>
      <c r="EYC225" s="20"/>
      <c r="EYD225" s="18"/>
      <c r="EYE225" s="19"/>
      <c r="EYF225" s="28"/>
      <c r="EYG225" s="32"/>
      <c r="EYH225" s="20"/>
      <c r="EYI225" s="18"/>
      <c r="EYJ225" s="19"/>
      <c r="EYK225" s="28"/>
      <c r="EYL225" s="32"/>
      <c r="EYM225" s="20"/>
      <c r="EYN225" s="18"/>
      <c r="EYO225" s="19"/>
      <c r="EYP225" s="28"/>
      <c r="EYQ225" s="32"/>
      <c r="EYR225" s="20"/>
      <c r="EYS225" s="18"/>
      <c r="EYT225" s="19"/>
      <c r="EYU225" s="28"/>
      <c r="EYV225" s="32"/>
      <c r="EYW225" s="20"/>
      <c r="EYX225" s="18"/>
      <c r="EYY225" s="19"/>
      <c r="EYZ225" s="28"/>
      <c r="EZA225" s="32"/>
      <c r="EZB225" s="20"/>
      <c r="EZC225" s="18"/>
      <c r="EZD225" s="19"/>
      <c r="EZE225" s="28"/>
      <c r="EZF225" s="32"/>
      <c r="EZG225" s="20"/>
      <c r="EZH225" s="18"/>
      <c r="EZI225" s="19"/>
      <c r="EZJ225" s="28"/>
      <c r="EZK225" s="32"/>
      <c r="EZL225" s="20"/>
      <c r="EZM225" s="18"/>
      <c r="EZN225" s="19"/>
      <c r="EZO225" s="28"/>
      <c r="EZP225" s="32"/>
      <c r="EZQ225" s="20"/>
      <c r="EZR225" s="18"/>
      <c r="EZS225" s="19"/>
      <c r="EZT225" s="28"/>
      <c r="EZU225" s="32"/>
      <c r="EZV225" s="20"/>
      <c r="EZW225" s="18"/>
      <c r="EZX225" s="19"/>
      <c r="EZY225" s="28"/>
      <c r="EZZ225" s="32"/>
      <c r="FAA225" s="20"/>
      <c r="FAB225" s="18"/>
      <c r="FAC225" s="19"/>
      <c r="FAD225" s="28"/>
      <c r="FAE225" s="32"/>
      <c r="FAF225" s="20"/>
      <c r="FAG225" s="18"/>
      <c r="FAH225" s="19"/>
      <c r="FAI225" s="28"/>
      <c r="FAJ225" s="32"/>
      <c r="FAK225" s="20"/>
      <c r="FAL225" s="18"/>
      <c r="FAM225" s="19"/>
      <c r="FAN225" s="28"/>
      <c r="FAO225" s="32"/>
      <c r="FAP225" s="20"/>
      <c r="FAQ225" s="18"/>
      <c r="FAR225" s="19"/>
      <c r="FAS225" s="28"/>
      <c r="FAT225" s="32"/>
      <c r="FAU225" s="20"/>
      <c r="FAV225" s="18"/>
      <c r="FAW225" s="19"/>
      <c r="FAX225" s="28"/>
      <c r="FAY225" s="32"/>
      <c r="FAZ225" s="20"/>
      <c r="FBA225" s="18"/>
      <c r="FBB225" s="19"/>
      <c r="FBC225" s="28"/>
      <c r="FBD225" s="32"/>
      <c r="FBE225" s="20"/>
      <c r="FBF225" s="18"/>
      <c r="FBG225" s="19"/>
      <c r="FBH225" s="28"/>
      <c r="FBI225" s="32"/>
      <c r="FBJ225" s="20"/>
      <c r="FBK225" s="18"/>
      <c r="FBL225" s="19"/>
      <c r="FBM225" s="28"/>
      <c r="FBN225" s="32"/>
      <c r="FBO225" s="20"/>
      <c r="FBP225" s="18"/>
      <c r="FBQ225" s="19"/>
      <c r="FBR225" s="28"/>
      <c r="FBS225" s="32"/>
      <c r="FBT225" s="20"/>
      <c r="FBU225" s="18"/>
      <c r="FBV225" s="19"/>
      <c r="FBW225" s="28"/>
      <c r="FBX225" s="32"/>
      <c r="FBY225" s="20"/>
      <c r="FBZ225" s="18"/>
      <c r="FCA225" s="19"/>
      <c r="FCB225" s="28"/>
      <c r="FCC225" s="32"/>
      <c r="FCD225" s="20"/>
      <c r="FCE225" s="18"/>
      <c r="FCF225" s="19"/>
      <c r="FCG225" s="28"/>
      <c r="FCH225" s="32"/>
      <c r="FCI225" s="20"/>
      <c r="FCJ225" s="18"/>
      <c r="FCK225" s="19"/>
      <c r="FCL225" s="28"/>
      <c r="FCM225" s="32"/>
      <c r="FCN225" s="20"/>
      <c r="FCO225" s="18"/>
      <c r="FCP225" s="19"/>
      <c r="FCQ225" s="28"/>
      <c r="FCR225" s="32"/>
      <c r="FCS225" s="20"/>
      <c r="FCT225" s="18"/>
      <c r="FCU225" s="19"/>
      <c r="FCV225" s="28"/>
      <c r="FCW225" s="32"/>
      <c r="FCX225" s="20"/>
      <c r="FCY225" s="18"/>
      <c r="FCZ225" s="19"/>
      <c r="FDA225" s="28"/>
      <c r="FDB225" s="32"/>
      <c r="FDC225" s="20"/>
      <c r="FDD225" s="18"/>
      <c r="FDE225" s="19"/>
      <c r="FDF225" s="28"/>
      <c r="FDG225" s="32"/>
      <c r="FDH225" s="20"/>
      <c r="FDI225" s="18"/>
      <c r="FDJ225" s="19"/>
      <c r="FDK225" s="28"/>
      <c r="FDL225" s="32"/>
      <c r="FDM225" s="20"/>
      <c r="FDN225" s="18"/>
      <c r="FDO225" s="19"/>
      <c r="FDP225" s="28"/>
      <c r="FDQ225" s="32"/>
      <c r="FDR225" s="20"/>
      <c r="FDS225" s="18"/>
      <c r="FDT225" s="19"/>
      <c r="FDU225" s="28"/>
      <c r="FDV225" s="32"/>
      <c r="FDW225" s="20"/>
      <c r="FDX225" s="18"/>
      <c r="FDY225" s="19"/>
      <c r="FDZ225" s="28"/>
      <c r="FEA225" s="32"/>
      <c r="FEB225" s="20"/>
      <c r="FEC225" s="18"/>
      <c r="FED225" s="19"/>
      <c r="FEE225" s="28"/>
      <c r="FEF225" s="32"/>
      <c r="FEG225" s="20"/>
      <c r="FEH225" s="18"/>
      <c r="FEI225" s="19"/>
      <c r="FEJ225" s="28"/>
      <c r="FEK225" s="32"/>
      <c r="FEL225" s="20"/>
      <c r="FEM225" s="18"/>
      <c r="FEN225" s="19"/>
      <c r="FEO225" s="28"/>
      <c r="FEP225" s="32"/>
      <c r="FEQ225" s="20"/>
      <c r="FER225" s="18"/>
      <c r="FES225" s="19"/>
      <c r="FET225" s="28"/>
      <c r="FEU225" s="32"/>
      <c r="FEV225" s="20"/>
      <c r="FEW225" s="18"/>
      <c r="FEX225" s="19"/>
      <c r="FEY225" s="28"/>
      <c r="FEZ225" s="32"/>
      <c r="FFA225" s="20"/>
      <c r="FFB225" s="18"/>
      <c r="FFC225" s="19"/>
      <c r="FFD225" s="28"/>
      <c r="FFE225" s="32"/>
      <c r="FFF225" s="20"/>
      <c r="FFG225" s="18"/>
      <c r="FFH225" s="19"/>
      <c r="FFI225" s="28"/>
      <c r="FFJ225" s="32"/>
      <c r="FFK225" s="20"/>
      <c r="FFL225" s="18"/>
      <c r="FFM225" s="19"/>
      <c r="FFN225" s="28"/>
      <c r="FFO225" s="32"/>
      <c r="FFP225" s="20"/>
      <c r="FFQ225" s="18"/>
      <c r="FFR225" s="19"/>
      <c r="FFS225" s="28"/>
      <c r="FFT225" s="32"/>
      <c r="FFU225" s="20"/>
      <c r="FFV225" s="18"/>
      <c r="FFW225" s="19"/>
      <c r="FFX225" s="28"/>
      <c r="FFY225" s="32"/>
      <c r="FFZ225" s="20"/>
      <c r="FGA225" s="18"/>
      <c r="FGB225" s="19"/>
      <c r="FGC225" s="28"/>
      <c r="FGD225" s="32"/>
      <c r="FGE225" s="20"/>
      <c r="FGF225" s="18"/>
      <c r="FGG225" s="19"/>
      <c r="FGH225" s="28"/>
      <c r="FGI225" s="32"/>
      <c r="FGJ225" s="20"/>
      <c r="FGK225" s="18"/>
      <c r="FGL225" s="19"/>
      <c r="FGM225" s="28"/>
      <c r="FGN225" s="32"/>
      <c r="FGO225" s="20"/>
      <c r="FGP225" s="18"/>
      <c r="FGQ225" s="19"/>
      <c r="FGR225" s="28"/>
      <c r="FGS225" s="32"/>
      <c r="FGT225" s="20"/>
      <c r="FGU225" s="18"/>
      <c r="FGV225" s="19"/>
      <c r="FGW225" s="28"/>
      <c r="FGX225" s="32"/>
      <c r="FGY225" s="20"/>
      <c r="FGZ225" s="18"/>
      <c r="FHA225" s="19"/>
      <c r="FHB225" s="28"/>
      <c r="FHC225" s="32"/>
      <c r="FHD225" s="20"/>
      <c r="FHE225" s="18"/>
      <c r="FHF225" s="19"/>
      <c r="FHG225" s="28"/>
      <c r="FHH225" s="32"/>
      <c r="FHI225" s="20"/>
      <c r="FHJ225" s="18"/>
      <c r="FHK225" s="19"/>
      <c r="FHL225" s="28"/>
      <c r="FHM225" s="32"/>
      <c r="FHN225" s="20"/>
      <c r="FHO225" s="18"/>
      <c r="FHP225" s="19"/>
      <c r="FHQ225" s="28"/>
      <c r="FHR225" s="32"/>
      <c r="FHS225" s="20"/>
      <c r="FHT225" s="18"/>
      <c r="FHU225" s="19"/>
      <c r="FHV225" s="28"/>
      <c r="FHW225" s="32"/>
      <c r="FHX225" s="20"/>
      <c r="FHY225" s="18"/>
      <c r="FHZ225" s="19"/>
      <c r="FIA225" s="28"/>
      <c r="FIB225" s="32"/>
      <c r="FIC225" s="20"/>
      <c r="FID225" s="18"/>
      <c r="FIE225" s="19"/>
      <c r="FIF225" s="28"/>
      <c r="FIG225" s="32"/>
      <c r="FIH225" s="20"/>
      <c r="FII225" s="18"/>
      <c r="FIJ225" s="19"/>
      <c r="FIK225" s="28"/>
      <c r="FIL225" s="32"/>
      <c r="FIM225" s="20"/>
      <c r="FIN225" s="18"/>
      <c r="FIO225" s="19"/>
      <c r="FIP225" s="28"/>
      <c r="FIQ225" s="32"/>
      <c r="FIR225" s="20"/>
      <c r="FIS225" s="18"/>
      <c r="FIT225" s="19"/>
      <c r="FIU225" s="28"/>
      <c r="FIV225" s="32"/>
      <c r="FIW225" s="20"/>
      <c r="FIX225" s="18"/>
      <c r="FIY225" s="19"/>
      <c r="FIZ225" s="28"/>
      <c r="FJA225" s="32"/>
      <c r="FJB225" s="20"/>
      <c r="FJC225" s="18"/>
      <c r="FJD225" s="19"/>
      <c r="FJE225" s="28"/>
      <c r="FJF225" s="32"/>
      <c r="FJG225" s="20"/>
      <c r="FJH225" s="18"/>
      <c r="FJI225" s="19"/>
      <c r="FJJ225" s="28"/>
      <c r="FJK225" s="32"/>
      <c r="FJL225" s="20"/>
      <c r="FJM225" s="18"/>
      <c r="FJN225" s="19"/>
      <c r="FJO225" s="28"/>
      <c r="FJP225" s="32"/>
      <c r="FJQ225" s="20"/>
      <c r="FJR225" s="18"/>
      <c r="FJS225" s="19"/>
      <c r="FJT225" s="28"/>
      <c r="FJU225" s="32"/>
      <c r="FJV225" s="20"/>
      <c r="FJW225" s="18"/>
      <c r="FJX225" s="19"/>
      <c r="FJY225" s="28"/>
      <c r="FJZ225" s="32"/>
      <c r="FKA225" s="20"/>
      <c r="FKB225" s="18"/>
      <c r="FKC225" s="19"/>
      <c r="FKD225" s="28"/>
      <c r="FKE225" s="32"/>
      <c r="FKF225" s="20"/>
      <c r="FKG225" s="18"/>
      <c r="FKH225" s="19"/>
      <c r="FKI225" s="28"/>
      <c r="FKJ225" s="32"/>
      <c r="FKK225" s="20"/>
      <c r="FKL225" s="18"/>
      <c r="FKM225" s="19"/>
      <c r="FKN225" s="28"/>
      <c r="FKO225" s="32"/>
      <c r="FKP225" s="20"/>
      <c r="FKQ225" s="18"/>
      <c r="FKR225" s="19"/>
      <c r="FKS225" s="28"/>
      <c r="FKT225" s="32"/>
      <c r="FKU225" s="20"/>
      <c r="FKV225" s="18"/>
      <c r="FKW225" s="19"/>
      <c r="FKX225" s="28"/>
      <c r="FKY225" s="32"/>
      <c r="FKZ225" s="20"/>
      <c r="FLA225" s="18"/>
      <c r="FLB225" s="19"/>
      <c r="FLC225" s="28"/>
      <c r="FLD225" s="32"/>
      <c r="FLE225" s="20"/>
      <c r="FLF225" s="18"/>
      <c r="FLG225" s="19"/>
      <c r="FLH225" s="28"/>
      <c r="FLI225" s="32"/>
      <c r="FLJ225" s="20"/>
      <c r="FLK225" s="18"/>
      <c r="FLL225" s="19"/>
      <c r="FLM225" s="28"/>
      <c r="FLN225" s="32"/>
      <c r="FLO225" s="20"/>
      <c r="FLP225" s="18"/>
      <c r="FLQ225" s="19"/>
      <c r="FLR225" s="28"/>
      <c r="FLS225" s="32"/>
      <c r="FLT225" s="20"/>
      <c r="FLU225" s="18"/>
      <c r="FLV225" s="19"/>
      <c r="FLW225" s="28"/>
      <c r="FLX225" s="32"/>
      <c r="FLY225" s="20"/>
      <c r="FLZ225" s="18"/>
      <c r="FMA225" s="19"/>
      <c r="FMB225" s="28"/>
      <c r="FMC225" s="32"/>
      <c r="FMD225" s="20"/>
      <c r="FME225" s="18"/>
      <c r="FMF225" s="19"/>
      <c r="FMG225" s="28"/>
      <c r="FMH225" s="32"/>
      <c r="FMI225" s="20"/>
      <c r="FMJ225" s="18"/>
      <c r="FMK225" s="19"/>
      <c r="FML225" s="28"/>
      <c r="FMM225" s="32"/>
      <c r="FMN225" s="20"/>
      <c r="FMO225" s="18"/>
      <c r="FMP225" s="19"/>
      <c r="FMQ225" s="28"/>
      <c r="FMR225" s="32"/>
      <c r="FMS225" s="20"/>
      <c r="FMT225" s="18"/>
      <c r="FMU225" s="19"/>
      <c r="FMV225" s="28"/>
      <c r="FMW225" s="32"/>
      <c r="FMX225" s="20"/>
      <c r="FMY225" s="18"/>
      <c r="FMZ225" s="19"/>
      <c r="FNA225" s="28"/>
      <c r="FNB225" s="32"/>
      <c r="FNC225" s="20"/>
      <c r="FND225" s="18"/>
      <c r="FNE225" s="19"/>
      <c r="FNF225" s="28"/>
      <c r="FNG225" s="32"/>
      <c r="FNH225" s="20"/>
      <c r="FNI225" s="18"/>
      <c r="FNJ225" s="19"/>
      <c r="FNK225" s="28"/>
      <c r="FNL225" s="32"/>
      <c r="FNM225" s="20"/>
      <c r="FNN225" s="18"/>
      <c r="FNO225" s="19"/>
      <c r="FNP225" s="28"/>
      <c r="FNQ225" s="32"/>
      <c r="FNR225" s="20"/>
      <c r="FNS225" s="18"/>
      <c r="FNT225" s="19"/>
      <c r="FNU225" s="28"/>
      <c r="FNV225" s="32"/>
      <c r="FNW225" s="20"/>
      <c r="FNX225" s="18"/>
      <c r="FNY225" s="19"/>
      <c r="FNZ225" s="28"/>
      <c r="FOA225" s="32"/>
      <c r="FOB225" s="20"/>
      <c r="FOC225" s="18"/>
      <c r="FOD225" s="19"/>
      <c r="FOE225" s="28"/>
      <c r="FOF225" s="32"/>
      <c r="FOG225" s="20"/>
      <c r="FOH225" s="18"/>
      <c r="FOI225" s="19"/>
      <c r="FOJ225" s="28"/>
      <c r="FOK225" s="32"/>
      <c r="FOL225" s="20"/>
      <c r="FOM225" s="18"/>
      <c r="FON225" s="19"/>
      <c r="FOO225" s="28"/>
      <c r="FOP225" s="32"/>
      <c r="FOQ225" s="20"/>
      <c r="FOR225" s="18"/>
      <c r="FOS225" s="19"/>
      <c r="FOT225" s="28"/>
      <c r="FOU225" s="32"/>
      <c r="FOV225" s="20"/>
      <c r="FOW225" s="18"/>
      <c r="FOX225" s="19"/>
      <c r="FOY225" s="28"/>
      <c r="FOZ225" s="32"/>
      <c r="FPA225" s="20"/>
      <c r="FPB225" s="18"/>
      <c r="FPC225" s="19"/>
      <c r="FPD225" s="28"/>
      <c r="FPE225" s="32"/>
      <c r="FPF225" s="20"/>
      <c r="FPG225" s="18"/>
      <c r="FPH225" s="19"/>
      <c r="FPI225" s="28"/>
      <c r="FPJ225" s="32"/>
      <c r="FPK225" s="20"/>
      <c r="FPL225" s="18"/>
      <c r="FPM225" s="19"/>
      <c r="FPN225" s="28"/>
      <c r="FPO225" s="32"/>
      <c r="FPP225" s="20"/>
      <c r="FPQ225" s="18"/>
      <c r="FPR225" s="19"/>
      <c r="FPS225" s="28"/>
      <c r="FPT225" s="32"/>
      <c r="FPU225" s="20"/>
      <c r="FPV225" s="18"/>
      <c r="FPW225" s="19"/>
      <c r="FPX225" s="28"/>
      <c r="FPY225" s="32"/>
      <c r="FPZ225" s="20"/>
      <c r="FQA225" s="18"/>
      <c r="FQB225" s="19"/>
      <c r="FQC225" s="28"/>
      <c r="FQD225" s="32"/>
      <c r="FQE225" s="20"/>
      <c r="FQF225" s="18"/>
      <c r="FQG225" s="19"/>
      <c r="FQH225" s="28"/>
      <c r="FQI225" s="32"/>
      <c r="FQJ225" s="20"/>
      <c r="FQK225" s="18"/>
      <c r="FQL225" s="19"/>
      <c r="FQM225" s="28"/>
      <c r="FQN225" s="32"/>
      <c r="FQO225" s="20"/>
      <c r="FQP225" s="18"/>
      <c r="FQQ225" s="19"/>
      <c r="FQR225" s="28"/>
      <c r="FQS225" s="32"/>
      <c r="FQT225" s="20"/>
      <c r="FQU225" s="18"/>
      <c r="FQV225" s="19"/>
      <c r="FQW225" s="28"/>
      <c r="FQX225" s="32"/>
      <c r="FQY225" s="20"/>
      <c r="FQZ225" s="18"/>
      <c r="FRA225" s="19"/>
      <c r="FRB225" s="28"/>
      <c r="FRC225" s="32"/>
      <c r="FRD225" s="20"/>
      <c r="FRE225" s="18"/>
      <c r="FRF225" s="19"/>
      <c r="FRG225" s="28"/>
      <c r="FRH225" s="32"/>
      <c r="FRI225" s="20"/>
      <c r="FRJ225" s="18"/>
      <c r="FRK225" s="19"/>
      <c r="FRL225" s="28"/>
      <c r="FRM225" s="32"/>
      <c r="FRN225" s="20"/>
      <c r="FRO225" s="18"/>
      <c r="FRP225" s="19"/>
      <c r="FRQ225" s="28"/>
      <c r="FRR225" s="32"/>
      <c r="FRS225" s="20"/>
      <c r="FRT225" s="18"/>
      <c r="FRU225" s="19"/>
      <c r="FRV225" s="28"/>
      <c r="FRW225" s="32"/>
      <c r="FRX225" s="20"/>
      <c r="FRY225" s="18"/>
      <c r="FRZ225" s="19"/>
      <c r="FSA225" s="28"/>
      <c r="FSB225" s="32"/>
      <c r="FSC225" s="20"/>
      <c r="FSD225" s="18"/>
      <c r="FSE225" s="19"/>
      <c r="FSF225" s="28"/>
      <c r="FSG225" s="32"/>
      <c r="FSH225" s="20"/>
      <c r="FSI225" s="18"/>
      <c r="FSJ225" s="19"/>
      <c r="FSK225" s="28"/>
      <c r="FSL225" s="32"/>
      <c r="FSM225" s="20"/>
      <c r="FSN225" s="18"/>
      <c r="FSO225" s="19"/>
      <c r="FSP225" s="28"/>
      <c r="FSQ225" s="32"/>
      <c r="FSR225" s="20"/>
      <c r="FSS225" s="18"/>
      <c r="FST225" s="19"/>
      <c r="FSU225" s="28"/>
      <c r="FSV225" s="32"/>
      <c r="FSW225" s="20"/>
      <c r="FSX225" s="18"/>
      <c r="FSY225" s="19"/>
      <c r="FSZ225" s="28"/>
      <c r="FTA225" s="32"/>
      <c r="FTB225" s="20"/>
      <c r="FTC225" s="18"/>
      <c r="FTD225" s="19"/>
      <c r="FTE225" s="28"/>
      <c r="FTF225" s="32"/>
      <c r="FTG225" s="20"/>
      <c r="FTH225" s="18"/>
      <c r="FTI225" s="19"/>
      <c r="FTJ225" s="28"/>
      <c r="FTK225" s="32"/>
      <c r="FTL225" s="20"/>
      <c r="FTM225" s="18"/>
      <c r="FTN225" s="19"/>
      <c r="FTO225" s="28"/>
      <c r="FTP225" s="32"/>
      <c r="FTQ225" s="20"/>
      <c r="FTR225" s="18"/>
      <c r="FTS225" s="19"/>
      <c r="FTT225" s="28"/>
      <c r="FTU225" s="32"/>
      <c r="FTV225" s="20"/>
      <c r="FTW225" s="18"/>
      <c r="FTX225" s="19"/>
      <c r="FTY225" s="28"/>
      <c r="FTZ225" s="32"/>
      <c r="FUA225" s="20"/>
      <c r="FUB225" s="18"/>
      <c r="FUC225" s="19"/>
      <c r="FUD225" s="28"/>
      <c r="FUE225" s="32"/>
      <c r="FUF225" s="20"/>
      <c r="FUG225" s="18"/>
      <c r="FUH225" s="19"/>
      <c r="FUI225" s="28"/>
      <c r="FUJ225" s="32"/>
      <c r="FUK225" s="20"/>
      <c r="FUL225" s="18"/>
      <c r="FUM225" s="19"/>
      <c r="FUN225" s="28"/>
      <c r="FUO225" s="32"/>
      <c r="FUP225" s="20"/>
      <c r="FUQ225" s="18"/>
      <c r="FUR225" s="19"/>
      <c r="FUS225" s="28"/>
      <c r="FUT225" s="32"/>
      <c r="FUU225" s="20"/>
      <c r="FUV225" s="18"/>
      <c r="FUW225" s="19"/>
      <c r="FUX225" s="28"/>
      <c r="FUY225" s="32"/>
      <c r="FUZ225" s="20"/>
      <c r="FVA225" s="18"/>
      <c r="FVB225" s="19"/>
      <c r="FVC225" s="28"/>
      <c r="FVD225" s="32"/>
      <c r="FVE225" s="20"/>
      <c r="FVF225" s="18"/>
      <c r="FVG225" s="19"/>
      <c r="FVH225" s="28"/>
      <c r="FVI225" s="32"/>
      <c r="FVJ225" s="20"/>
      <c r="FVK225" s="18"/>
      <c r="FVL225" s="19"/>
      <c r="FVM225" s="28"/>
      <c r="FVN225" s="32"/>
      <c r="FVO225" s="20"/>
      <c r="FVP225" s="18"/>
      <c r="FVQ225" s="19"/>
      <c r="FVR225" s="28"/>
      <c r="FVS225" s="32"/>
      <c r="FVT225" s="20"/>
      <c r="FVU225" s="18"/>
      <c r="FVV225" s="19"/>
      <c r="FVW225" s="28"/>
      <c r="FVX225" s="32"/>
      <c r="FVY225" s="20"/>
      <c r="FVZ225" s="18"/>
      <c r="FWA225" s="19"/>
      <c r="FWB225" s="28"/>
      <c r="FWC225" s="32"/>
      <c r="FWD225" s="20"/>
      <c r="FWE225" s="18"/>
      <c r="FWF225" s="19"/>
      <c r="FWG225" s="28"/>
      <c r="FWH225" s="32"/>
      <c r="FWI225" s="20"/>
      <c r="FWJ225" s="18"/>
      <c r="FWK225" s="19"/>
      <c r="FWL225" s="28"/>
      <c r="FWM225" s="32"/>
      <c r="FWN225" s="20"/>
      <c r="FWO225" s="18"/>
      <c r="FWP225" s="19"/>
      <c r="FWQ225" s="28"/>
      <c r="FWR225" s="32"/>
      <c r="FWS225" s="20"/>
      <c r="FWT225" s="18"/>
      <c r="FWU225" s="19"/>
      <c r="FWV225" s="28"/>
      <c r="FWW225" s="32"/>
      <c r="FWX225" s="20"/>
      <c r="FWY225" s="18"/>
      <c r="FWZ225" s="19"/>
      <c r="FXA225" s="28"/>
      <c r="FXB225" s="32"/>
      <c r="FXC225" s="20"/>
      <c r="FXD225" s="18"/>
      <c r="FXE225" s="19"/>
      <c r="FXF225" s="28"/>
      <c r="FXG225" s="32"/>
      <c r="FXH225" s="20"/>
      <c r="FXI225" s="18"/>
      <c r="FXJ225" s="19"/>
      <c r="FXK225" s="28"/>
      <c r="FXL225" s="32"/>
      <c r="FXM225" s="20"/>
      <c r="FXN225" s="18"/>
      <c r="FXO225" s="19"/>
      <c r="FXP225" s="28"/>
      <c r="FXQ225" s="32"/>
      <c r="FXR225" s="20"/>
      <c r="FXS225" s="18"/>
      <c r="FXT225" s="19"/>
      <c r="FXU225" s="28"/>
      <c r="FXV225" s="32"/>
      <c r="FXW225" s="20"/>
      <c r="FXX225" s="18"/>
      <c r="FXY225" s="19"/>
      <c r="FXZ225" s="28"/>
      <c r="FYA225" s="32"/>
      <c r="FYB225" s="20"/>
      <c r="FYC225" s="18"/>
      <c r="FYD225" s="19"/>
      <c r="FYE225" s="28"/>
      <c r="FYF225" s="32"/>
      <c r="FYG225" s="20"/>
      <c r="FYH225" s="18"/>
      <c r="FYI225" s="19"/>
      <c r="FYJ225" s="28"/>
      <c r="FYK225" s="32"/>
      <c r="FYL225" s="20"/>
      <c r="FYM225" s="18"/>
      <c r="FYN225" s="19"/>
      <c r="FYO225" s="28"/>
      <c r="FYP225" s="32"/>
      <c r="FYQ225" s="20"/>
      <c r="FYR225" s="18"/>
      <c r="FYS225" s="19"/>
      <c r="FYT225" s="28"/>
      <c r="FYU225" s="32"/>
      <c r="FYV225" s="20"/>
      <c r="FYW225" s="18"/>
      <c r="FYX225" s="19"/>
      <c r="FYY225" s="28"/>
      <c r="FYZ225" s="32"/>
      <c r="FZA225" s="20"/>
      <c r="FZB225" s="18"/>
      <c r="FZC225" s="19"/>
      <c r="FZD225" s="28"/>
      <c r="FZE225" s="32"/>
      <c r="FZF225" s="20"/>
      <c r="FZG225" s="18"/>
      <c r="FZH225" s="19"/>
      <c r="FZI225" s="28"/>
      <c r="FZJ225" s="32"/>
      <c r="FZK225" s="20"/>
      <c r="FZL225" s="18"/>
      <c r="FZM225" s="19"/>
      <c r="FZN225" s="28"/>
      <c r="FZO225" s="32"/>
      <c r="FZP225" s="20"/>
      <c r="FZQ225" s="18"/>
      <c r="FZR225" s="19"/>
      <c r="FZS225" s="28"/>
      <c r="FZT225" s="32"/>
      <c r="FZU225" s="20"/>
      <c r="FZV225" s="18"/>
      <c r="FZW225" s="19"/>
      <c r="FZX225" s="28"/>
      <c r="FZY225" s="32"/>
      <c r="FZZ225" s="20"/>
      <c r="GAA225" s="18"/>
      <c r="GAB225" s="19"/>
      <c r="GAC225" s="28"/>
      <c r="GAD225" s="32"/>
      <c r="GAE225" s="20"/>
      <c r="GAF225" s="18"/>
      <c r="GAG225" s="19"/>
      <c r="GAH225" s="28"/>
      <c r="GAI225" s="32"/>
      <c r="GAJ225" s="20"/>
      <c r="GAK225" s="18"/>
      <c r="GAL225" s="19"/>
      <c r="GAM225" s="28"/>
      <c r="GAN225" s="32"/>
      <c r="GAO225" s="20"/>
      <c r="GAP225" s="18"/>
      <c r="GAQ225" s="19"/>
      <c r="GAR225" s="28"/>
      <c r="GAS225" s="32"/>
      <c r="GAT225" s="20"/>
      <c r="GAU225" s="18"/>
      <c r="GAV225" s="19"/>
      <c r="GAW225" s="28"/>
      <c r="GAX225" s="32"/>
      <c r="GAY225" s="20"/>
      <c r="GAZ225" s="18"/>
      <c r="GBA225" s="19"/>
      <c r="GBB225" s="28"/>
      <c r="GBC225" s="32"/>
      <c r="GBD225" s="20"/>
      <c r="GBE225" s="18"/>
      <c r="GBF225" s="19"/>
      <c r="GBG225" s="28"/>
      <c r="GBH225" s="32"/>
      <c r="GBI225" s="20"/>
      <c r="GBJ225" s="18"/>
      <c r="GBK225" s="19"/>
      <c r="GBL225" s="28"/>
      <c r="GBM225" s="32"/>
      <c r="GBN225" s="20"/>
      <c r="GBO225" s="18"/>
      <c r="GBP225" s="19"/>
      <c r="GBQ225" s="28"/>
      <c r="GBR225" s="32"/>
      <c r="GBS225" s="20"/>
      <c r="GBT225" s="18"/>
      <c r="GBU225" s="19"/>
      <c r="GBV225" s="28"/>
      <c r="GBW225" s="32"/>
      <c r="GBX225" s="20"/>
      <c r="GBY225" s="18"/>
      <c r="GBZ225" s="19"/>
      <c r="GCA225" s="28"/>
      <c r="GCB225" s="32"/>
      <c r="GCC225" s="20"/>
      <c r="GCD225" s="18"/>
      <c r="GCE225" s="19"/>
      <c r="GCF225" s="28"/>
      <c r="GCG225" s="32"/>
      <c r="GCH225" s="20"/>
      <c r="GCI225" s="18"/>
      <c r="GCJ225" s="19"/>
      <c r="GCK225" s="28"/>
      <c r="GCL225" s="32"/>
      <c r="GCM225" s="20"/>
      <c r="GCN225" s="18"/>
      <c r="GCO225" s="19"/>
      <c r="GCP225" s="28"/>
      <c r="GCQ225" s="32"/>
      <c r="GCR225" s="20"/>
      <c r="GCS225" s="18"/>
      <c r="GCT225" s="19"/>
      <c r="GCU225" s="28"/>
      <c r="GCV225" s="32"/>
      <c r="GCW225" s="20"/>
      <c r="GCX225" s="18"/>
      <c r="GCY225" s="19"/>
      <c r="GCZ225" s="28"/>
      <c r="GDA225" s="32"/>
      <c r="GDB225" s="20"/>
      <c r="GDC225" s="18"/>
      <c r="GDD225" s="19"/>
      <c r="GDE225" s="28"/>
      <c r="GDF225" s="32"/>
      <c r="GDG225" s="20"/>
      <c r="GDH225" s="18"/>
      <c r="GDI225" s="19"/>
      <c r="GDJ225" s="28"/>
      <c r="GDK225" s="32"/>
      <c r="GDL225" s="20"/>
      <c r="GDM225" s="18"/>
      <c r="GDN225" s="19"/>
      <c r="GDO225" s="28"/>
      <c r="GDP225" s="32"/>
      <c r="GDQ225" s="20"/>
      <c r="GDR225" s="18"/>
      <c r="GDS225" s="19"/>
      <c r="GDT225" s="28"/>
      <c r="GDU225" s="32"/>
      <c r="GDV225" s="20"/>
      <c r="GDW225" s="18"/>
      <c r="GDX225" s="19"/>
      <c r="GDY225" s="28"/>
      <c r="GDZ225" s="32"/>
      <c r="GEA225" s="20"/>
      <c r="GEB225" s="18"/>
      <c r="GEC225" s="19"/>
      <c r="GED225" s="28"/>
      <c r="GEE225" s="32"/>
      <c r="GEF225" s="20"/>
      <c r="GEG225" s="18"/>
      <c r="GEH225" s="19"/>
      <c r="GEI225" s="28"/>
      <c r="GEJ225" s="32"/>
      <c r="GEK225" s="20"/>
      <c r="GEL225" s="18"/>
      <c r="GEM225" s="19"/>
      <c r="GEN225" s="28"/>
      <c r="GEO225" s="32"/>
      <c r="GEP225" s="20"/>
      <c r="GEQ225" s="18"/>
      <c r="GER225" s="19"/>
      <c r="GES225" s="28"/>
      <c r="GET225" s="32"/>
      <c r="GEU225" s="20"/>
      <c r="GEV225" s="18"/>
      <c r="GEW225" s="19"/>
      <c r="GEX225" s="28"/>
      <c r="GEY225" s="32"/>
      <c r="GEZ225" s="20"/>
      <c r="GFA225" s="18"/>
      <c r="GFB225" s="19"/>
      <c r="GFC225" s="28"/>
      <c r="GFD225" s="32"/>
      <c r="GFE225" s="20"/>
      <c r="GFF225" s="18"/>
      <c r="GFG225" s="19"/>
      <c r="GFH225" s="28"/>
      <c r="GFI225" s="32"/>
      <c r="GFJ225" s="20"/>
      <c r="GFK225" s="18"/>
      <c r="GFL225" s="19"/>
      <c r="GFM225" s="28"/>
      <c r="GFN225" s="32"/>
      <c r="GFO225" s="20"/>
      <c r="GFP225" s="18"/>
      <c r="GFQ225" s="19"/>
      <c r="GFR225" s="28"/>
      <c r="GFS225" s="32"/>
      <c r="GFT225" s="20"/>
      <c r="GFU225" s="18"/>
      <c r="GFV225" s="19"/>
      <c r="GFW225" s="28"/>
      <c r="GFX225" s="32"/>
      <c r="GFY225" s="20"/>
      <c r="GFZ225" s="18"/>
      <c r="GGA225" s="19"/>
      <c r="GGB225" s="28"/>
      <c r="GGC225" s="32"/>
      <c r="GGD225" s="20"/>
      <c r="GGE225" s="18"/>
      <c r="GGF225" s="19"/>
      <c r="GGG225" s="28"/>
      <c r="GGH225" s="32"/>
      <c r="GGI225" s="20"/>
      <c r="GGJ225" s="18"/>
      <c r="GGK225" s="19"/>
      <c r="GGL225" s="28"/>
      <c r="GGM225" s="32"/>
      <c r="GGN225" s="20"/>
      <c r="GGO225" s="18"/>
      <c r="GGP225" s="19"/>
      <c r="GGQ225" s="28"/>
      <c r="GGR225" s="32"/>
      <c r="GGS225" s="20"/>
      <c r="GGT225" s="18"/>
      <c r="GGU225" s="19"/>
      <c r="GGV225" s="28"/>
      <c r="GGW225" s="32"/>
      <c r="GGX225" s="20"/>
      <c r="GGY225" s="18"/>
      <c r="GGZ225" s="19"/>
      <c r="GHA225" s="28"/>
      <c r="GHB225" s="32"/>
      <c r="GHC225" s="20"/>
      <c r="GHD225" s="18"/>
      <c r="GHE225" s="19"/>
      <c r="GHF225" s="28"/>
      <c r="GHG225" s="32"/>
      <c r="GHH225" s="20"/>
      <c r="GHI225" s="18"/>
      <c r="GHJ225" s="19"/>
      <c r="GHK225" s="28"/>
      <c r="GHL225" s="32"/>
      <c r="GHM225" s="20"/>
      <c r="GHN225" s="18"/>
      <c r="GHO225" s="19"/>
      <c r="GHP225" s="28"/>
      <c r="GHQ225" s="32"/>
      <c r="GHR225" s="20"/>
      <c r="GHS225" s="18"/>
      <c r="GHT225" s="19"/>
      <c r="GHU225" s="28"/>
      <c r="GHV225" s="32"/>
      <c r="GHW225" s="20"/>
      <c r="GHX225" s="18"/>
      <c r="GHY225" s="19"/>
      <c r="GHZ225" s="28"/>
      <c r="GIA225" s="32"/>
      <c r="GIB225" s="20"/>
      <c r="GIC225" s="18"/>
      <c r="GID225" s="19"/>
      <c r="GIE225" s="28"/>
      <c r="GIF225" s="32"/>
      <c r="GIG225" s="20"/>
      <c r="GIH225" s="18"/>
      <c r="GII225" s="19"/>
      <c r="GIJ225" s="28"/>
      <c r="GIK225" s="32"/>
      <c r="GIL225" s="20"/>
      <c r="GIM225" s="18"/>
      <c r="GIN225" s="19"/>
      <c r="GIO225" s="28"/>
      <c r="GIP225" s="32"/>
      <c r="GIQ225" s="20"/>
      <c r="GIR225" s="18"/>
      <c r="GIS225" s="19"/>
      <c r="GIT225" s="28"/>
      <c r="GIU225" s="32"/>
      <c r="GIV225" s="20"/>
      <c r="GIW225" s="18"/>
      <c r="GIX225" s="19"/>
      <c r="GIY225" s="28"/>
      <c r="GIZ225" s="32"/>
      <c r="GJA225" s="20"/>
      <c r="GJB225" s="18"/>
      <c r="GJC225" s="19"/>
      <c r="GJD225" s="28"/>
      <c r="GJE225" s="32"/>
      <c r="GJF225" s="20"/>
      <c r="GJG225" s="18"/>
      <c r="GJH225" s="19"/>
      <c r="GJI225" s="28"/>
      <c r="GJJ225" s="32"/>
      <c r="GJK225" s="20"/>
      <c r="GJL225" s="18"/>
      <c r="GJM225" s="19"/>
      <c r="GJN225" s="28"/>
      <c r="GJO225" s="32"/>
      <c r="GJP225" s="20"/>
      <c r="GJQ225" s="18"/>
      <c r="GJR225" s="19"/>
      <c r="GJS225" s="28"/>
      <c r="GJT225" s="32"/>
      <c r="GJU225" s="20"/>
      <c r="GJV225" s="18"/>
      <c r="GJW225" s="19"/>
      <c r="GJX225" s="28"/>
      <c r="GJY225" s="32"/>
      <c r="GJZ225" s="20"/>
      <c r="GKA225" s="18"/>
      <c r="GKB225" s="19"/>
      <c r="GKC225" s="28"/>
      <c r="GKD225" s="32"/>
      <c r="GKE225" s="20"/>
      <c r="GKF225" s="18"/>
      <c r="GKG225" s="19"/>
      <c r="GKH225" s="28"/>
      <c r="GKI225" s="32"/>
      <c r="GKJ225" s="20"/>
      <c r="GKK225" s="18"/>
      <c r="GKL225" s="19"/>
      <c r="GKM225" s="28"/>
      <c r="GKN225" s="32"/>
      <c r="GKO225" s="20"/>
      <c r="GKP225" s="18"/>
      <c r="GKQ225" s="19"/>
      <c r="GKR225" s="28"/>
      <c r="GKS225" s="32"/>
      <c r="GKT225" s="20"/>
      <c r="GKU225" s="18"/>
      <c r="GKV225" s="19"/>
      <c r="GKW225" s="28"/>
      <c r="GKX225" s="32"/>
      <c r="GKY225" s="20"/>
      <c r="GKZ225" s="18"/>
      <c r="GLA225" s="19"/>
      <c r="GLB225" s="28"/>
      <c r="GLC225" s="32"/>
      <c r="GLD225" s="20"/>
      <c r="GLE225" s="18"/>
      <c r="GLF225" s="19"/>
      <c r="GLG225" s="28"/>
      <c r="GLH225" s="32"/>
      <c r="GLI225" s="20"/>
      <c r="GLJ225" s="18"/>
      <c r="GLK225" s="19"/>
      <c r="GLL225" s="28"/>
      <c r="GLM225" s="32"/>
      <c r="GLN225" s="20"/>
      <c r="GLO225" s="18"/>
      <c r="GLP225" s="19"/>
      <c r="GLQ225" s="28"/>
      <c r="GLR225" s="32"/>
      <c r="GLS225" s="20"/>
      <c r="GLT225" s="18"/>
      <c r="GLU225" s="19"/>
      <c r="GLV225" s="28"/>
      <c r="GLW225" s="32"/>
      <c r="GLX225" s="20"/>
      <c r="GLY225" s="18"/>
      <c r="GLZ225" s="19"/>
      <c r="GMA225" s="28"/>
      <c r="GMB225" s="32"/>
      <c r="GMC225" s="20"/>
      <c r="GMD225" s="18"/>
      <c r="GME225" s="19"/>
      <c r="GMF225" s="28"/>
      <c r="GMG225" s="32"/>
      <c r="GMH225" s="20"/>
      <c r="GMI225" s="18"/>
      <c r="GMJ225" s="19"/>
      <c r="GMK225" s="28"/>
      <c r="GML225" s="32"/>
      <c r="GMM225" s="20"/>
      <c r="GMN225" s="18"/>
      <c r="GMO225" s="19"/>
      <c r="GMP225" s="28"/>
      <c r="GMQ225" s="32"/>
      <c r="GMR225" s="20"/>
      <c r="GMS225" s="18"/>
      <c r="GMT225" s="19"/>
      <c r="GMU225" s="28"/>
      <c r="GMV225" s="32"/>
      <c r="GMW225" s="20"/>
      <c r="GMX225" s="18"/>
      <c r="GMY225" s="19"/>
      <c r="GMZ225" s="28"/>
      <c r="GNA225" s="32"/>
      <c r="GNB225" s="20"/>
      <c r="GNC225" s="18"/>
      <c r="GND225" s="19"/>
      <c r="GNE225" s="28"/>
      <c r="GNF225" s="32"/>
      <c r="GNG225" s="20"/>
      <c r="GNH225" s="18"/>
      <c r="GNI225" s="19"/>
      <c r="GNJ225" s="28"/>
      <c r="GNK225" s="32"/>
      <c r="GNL225" s="20"/>
      <c r="GNM225" s="18"/>
      <c r="GNN225" s="19"/>
      <c r="GNO225" s="28"/>
      <c r="GNP225" s="32"/>
      <c r="GNQ225" s="20"/>
      <c r="GNR225" s="18"/>
      <c r="GNS225" s="19"/>
      <c r="GNT225" s="28"/>
      <c r="GNU225" s="32"/>
      <c r="GNV225" s="20"/>
      <c r="GNW225" s="18"/>
      <c r="GNX225" s="19"/>
      <c r="GNY225" s="28"/>
      <c r="GNZ225" s="32"/>
      <c r="GOA225" s="20"/>
      <c r="GOB225" s="18"/>
      <c r="GOC225" s="19"/>
      <c r="GOD225" s="28"/>
      <c r="GOE225" s="32"/>
      <c r="GOF225" s="20"/>
      <c r="GOG225" s="18"/>
      <c r="GOH225" s="19"/>
      <c r="GOI225" s="28"/>
      <c r="GOJ225" s="32"/>
      <c r="GOK225" s="20"/>
      <c r="GOL225" s="18"/>
      <c r="GOM225" s="19"/>
      <c r="GON225" s="28"/>
      <c r="GOO225" s="32"/>
      <c r="GOP225" s="20"/>
      <c r="GOQ225" s="18"/>
      <c r="GOR225" s="19"/>
      <c r="GOS225" s="28"/>
      <c r="GOT225" s="32"/>
      <c r="GOU225" s="20"/>
      <c r="GOV225" s="18"/>
      <c r="GOW225" s="19"/>
      <c r="GOX225" s="28"/>
      <c r="GOY225" s="32"/>
      <c r="GOZ225" s="20"/>
      <c r="GPA225" s="18"/>
      <c r="GPB225" s="19"/>
      <c r="GPC225" s="28"/>
      <c r="GPD225" s="32"/>
      <c r="GPE225" s="20"/>
      <c r="GPF225" s="18"/>
      <c r="GPG225" s="19"/>
      <c r="GPH225" s="28"/>
      <c r="GPI225" s="32"/>
      <c r="GPJ225" s="20"/>
      <c r="GPK225" s="18"/>
      <c r="GPL225" s="19"/>
      <c r="GPM225" s="28"/>
      <c r="GPN225" s="32"/>
      <c r="GPO225" s="20"/>
      <c r="GPP225" s="18"/>
      <c r="GPQ225" s="19"/>
      <c r="GPR225" s="28"/>
      <c r="GPS225" s="32"/>
      <c r="GPT225" s="20"/>
      <c r="GPU225" s="18"/>
      <c r="GPV225" s="19"/>
      <c r="GPW225" s="28"/>
      <c r="GPX225" s="32"/>
      <c r="GPY225" s="20"/>
      <c r="GPZ225" s="18"/>
      <c r="GQA225" s="19"/>
      <c r="GQB225" s="28"/>
      <c r="GQC225" s="32"/>
      <c r="GQD225" s="20"/>
      <c r="GQE225" s="18"/>
      <c r="GQF225" s="19"/>
      <c r="GQG225" s="28"/>
      <c r="GQH225" s="32"/>
      <c r="GQI225" s="20"/>
      <c r="GQJ225" s="18"/>
      <c r="GQK225" s="19"/>
      <c r="GQL225" s="28"/>
      <c r="GQM225" s="32"/>
      <c r="GQN225" s="20"/>
      <c r="GQO225" s="18"/>
      <c r="GQP225" s="19"/>
      <c r="GQQ225" s="28"/>
      <c r="GQR225" s="32"/>
      <c r="GQS225" s="20"/>
      <c r="GQT225" s="18"/>
      <c r="GQU225" s="19"/>
      <c r="GQV225" s="28"/>
      <c r="GQW225" s="32"/>
      <c r="GQX225" s="20"/>
      <c r="GQY225" s="18"/>
      <c r="GQZ225" s="19"/>
      <c r="GRA225" s="28"/>
      <c r="GRB225" s="32"/>
      <c r="GRC225" s="20"/>
      <c r="GRD225" s="18"/>
      <c r="GRE225" s="19"/>
      <c r="GRF225" s="28"/>
      <c r="GRG225" s="32"/>
      <c r="GRH225" s="20"/>
      <c r="GRI225" s="18"/>
      <c r="GRJ225" s="19"/>
      <c r="GRK225" s="28"/>
      <c r="GRL225" s="32"/>
      <c r="GRM225" s="20"/>
      <c r="GRN225" s="18"/>
      <c r="GRO225" s="19"/>
      <c r="GRP225" s="28"/>
      <c r="GRQ225" s="32"/>
      <c r="GRR225" s="20"/>
      <c r="GRS225" s="18"/>
      <c r="GRT225" s="19"/>
      <c r="GRU225" s="28"/>
      <c r="GRV225" s="32"/>
      <c r="GRW225" s="20"/>
      <c r="GRX225" s="18"/>
      <c r="GRY225" s="19"/>
      <c r="GRZ225" s="28"/>
      <c r="GSA225" s="32"/>
      <c r="GSB225" s="20"/>
      <c r="GSC225" s="18"/>
      <c r="GSD225" s="19"/>
      <c r="GSE225" s="28"/>
      <c r="GSF225" s="32"/>
      <c r="GSG225" s="20"/>
      <c r="GSH225" s="18"/>
      <c r="GSI225" s="19"/>
      <c r="GSJ225" s="28"/>
      <c r="GSK225" s="32"/>
      <c r="GSL225" s="20"/>
      <c r="GSM225" s="18"/>
      <c r="GSN225" s="19"/>
      <c r="GSO225" s="28"/>
      <c r="GSP225" s="32"/>
      <c r="GSQ225" s="20"/>
      <c r="GSR225" s="18"/>
      <c r="GSS225" s="19"/>
      <c r="GST225" s="28"/>
      <c r="GSU225" s="32"/>
      <c r="GSV225" s="20"/>
      <c r="GSW225" s="18"/>
      <c r="GSX225" s="19"/>
      <c r="GSY225" s="28"/>
      <c r="GSZ225" s="32"/>
      <c r="GTA225" s="20"/>
      <c r="GTB225" s="18"/>
      <c r="GTC225" s="19"/>
      <c r="GTD225" s="28"/>
      <c r="GTE225" s="32"/>
      <c r="GTF225" s="20"/>
      <c r="GTG225" s="18"/>
      <c r="GTH225" s="19"/>
      <c r="GTI225" s="28"/>
      <c r="GTJ225" s="32"/>
      <c r="GTK225" s="20"/>
      <c r="GTL225" s="18"/>
      <c r="GTM225" s="19"/>
      <c r="GTN225" s="28"/>
      <c r="GTO225" s="32"/>
      <c r="GTP225" s="20"/>
      <c r="GTQ225" s="18"/>
      <c r="GTR225" s="19"/>
      <c r="GTS225" s="28"/>
      <c r="GTT225" s="32"/>
      <c r="GTU225" s="20"/>
      <c r="GTV225" s="18"/>
      <c r="GTW225" s="19"/>
      <c r="GTX225" s="28"/>
      <c r="GTY225" s="32"/>
      <c r="GTZ225" s="20"/>
      <c r="GUA225" s="18"/>
      <c r="GUB225" s="19"/>
      <c r="GUC225" s="28"/>
      <c r="GUD225" s="32"/>
      <c r="GUE225" s="20"/>
      <c r="GUF225" s="18"/>
      <c r="GUG225" s="19"/>
      <c r="GUH225" s="28"/>
      <c r="GUI225" s="32"/>
      <c r="GUJ225" s="20"/>
      <c r="GUK225" s="18"/>
      <c r="GUL225" s="19"/>
      <c r="GUM225" s="28"/>
      <c r="GUN225" s="32"/>
      <c r="GUO225" s="20"/>
      <c r="GUP225" s="18"/>
      <c r="GUQ225" s="19"/>
      <c r="GUR225" s="28"/>
      <c r="GUS225" s="32"/>
      <c r="GUT225" s="20"/>
      <c r="GUU225" s="18"/>
      <c r="GUV225" s="19"/>
      <c r="GUW225" s="28"/>
      <c r="GUX225" s="32"/>
      <c r="GUY225" s="20"/>
      <c r="GUZ225" s="18"/>
      <c r="GVA225" s="19"/>
      <c r="GVB225" s="28"/>
      <c r="GVC225" s="32"/>
      <c r="GVD225" s="20"/>
      <c r="GVE225" s="18"/>
      <c r="GVF225" s="19"/>
      <c r="GVG225" s="28"/>
      <c r="GVH225" s="32"/>
      <c r="GVI225" s="20"/>
      <c r="GVJ225" s="18"/>
      <c r="GVK225" s="19"/>
      <c r="GVL225" s="28"/>
      <c r="GVM225" s="32"/>
      <c r="GVN225" s="20"/>
      <c r="GVO225" s="18"/>
      <c r="GVP225" s="19"/>
      <c r="GVQ225" s="28"/>
      <c r="GVR225" s="32"/>
      <c r="GVS225" s="20"/>
      <c r="GVT225" s="18"/>
      <c r="GVU225" s="19"/>
      <c r="GVV225" s="28"/>
      <c r="GVW225" s="32"/>
      <c r="GVX225" s="20"/>
      <c r="GVY225" s="18"/>
      <c r="GVZ225" s="19"/>
      <c r="GWA225" s="28"/>
      <c r="GWB225" s="32"/>
      <c r="GWC225" s="20"/>
      <c r="GWD225" s="18"/>
      <c r="GWE225" s="19"/>
      <c r="GWF225" s="28"/>
      <c r="GWG225" s="32"/>
      <c r="GWH225" s="20"/>
      <c r="GWI225" s="18"/>
      <c r="GWJ225" s="19"/>
      <c r="GWK225" s="28"/>
      <c r="GWL225" s="32"/>
      <c r="GWM225" s="20"/>
      <c r="GWN225" s="18"/>
      <c r="GWO225" s="19"/>
      <c r="GWP225" s="28"/>
      <c r="GWQ225" s="32"/>
      <c r="GWR225" s="20"/>
      <c r="GWS225" s="18"/>
      <c r="GWT225" s="19"/>
      <c r="GWU225" s="28"/>
      <c r="GWV225" s="32"/>
      <c r="GWW225" s="20"/>
      <c r="GWX225" s="18"/>
      <c r="GWY225" s="19"/>
      <c r="GWZ225" s="28"/>
      <c r="GXA225" s="32"/>
      <c r="GXB225" s="20"/>
      <c r="GXC225" s="18"/>
      <c r="GXD225" s="19"/>
      <c r="GXE225" s="28"/>
      <c r="GXF225" s="32"/>
      <c r="GXG225" s="20"/>
      <c r="GXH225" s="18"/>
      <c r="GXI225" s="19"/>
      <c r="GXJ225" s="28"/>
      <c r="GXK225" s="32"/>
      <c r="GXL225" s="20"/>
      <c r="GXM225" s="18"/>
      <c r="GXN225" s="19"/>
      <c r="GXO225" s="28"/>
      <c r="GXP225" s="32"/>
      <c r="GXQ225" s="20"/>
      <c r="GXR225" s="18"/>
      <c r="GXS225" s="19"/>
      <c r="GXT225" s="28"/>
      <c r="GXU225" s="32"/>
      <c r="GXV225" s="20"/>
      <c r="GXW225" s="18"/>
      <c r="GXX225" s="19"/>
      <c r="GXY225" s="28"/>
      <c r="GXZ225" s="32"/>
      <c r="GYA225" s="20"/>
      <c r="GYB225" s="18"/>
      <c r="GYC225" s="19"/>
      <c r="GYD225" s="28"/>
      <c r="GYE225" s="32"/>
      <c r="GYF225" s="20"/>
      <c r="GYG225" s="18"/>
      <c r="GYH225" s="19"/>
      <c r="GYI225" s="28"/>
      <c r="GYJ225" s="32"/>
      <c r="GYK225" s="20"/>
      <c r="GYL225" s="18"/>
      <c r="GYM225" s="19"/>
      <c r="GYN225" s="28"/>
      <c r="GYO225" s="32"/>
      <c r="GYP225" s="20"/>
      <c r="GYQ225" s="18"/>
      <c r="GYR225" s="19"/>
      <c r="GYS225" s="28"/>
      <c r="GYT225" s="32"/>
      <c r="GYU225" s="20"/>
      <c r="GYV225" s="18"/>
      <c r="GYW225" s="19"/>
      <c r="GYX225" s="28"/>
      <c r="GYY225" s="32"/>
      <c r="GYZ225" s="20"/>
      <c r="GZA225" s="18"/>
      <c r="GZB225" s="19"/>
      <c r="GZC225" s="28"/>
      <c r="GZD225" s="32"/>
      <c r="GZE225" s="20"/>
      <c r="GZF225" s="18"/>
      <c r="GZG225" s="19"/>
      <c r="GZH225" s="28"/>
      <c r="GZI225" s="32"/>
      <c r="GZJ225" s="20"/>
      <c r="GZK225" s="18"/>
      <c r="GZL225" s="19"/>
      <c r="GZM225" s="28"/>
      <c r="GZN225" s="32"/>
      <c r="GZO225" s="20"/>
      <c r="GZP225" s="18"/>
      <c r="GZQ225" s="19"/>
      <c r="GZR225" s="28"/>
      <c r="GZS225" s="32"/>
      <c r="GZT225" s="20"/>
      <c r="GZU225" s="18"/>
      <c r="GZV225" s="19"/>
      <c r="GZW225" s="28"/>
      <c r="GZX225" s="32"/>
      <c r="GZY225" s="20"/>
      <c r="GZZ225" s="18"/>
      <c r="HAA225" s="19"/>
      <c r="HAB225" s="28"/>
      <c r="HAC225" s="32"/>
      <c r="HAD225" s="20"/>
      <c r="HAE225" s="18"/>
      <c r="HAF225" s="19"/>
      <c r="HAG225" s="28"/>
      <c r="HAH225" s="32"/>
      <c r="HAI225" s="20"/>
      <c r="HAJ225" s="18"/>
      <c r="HAK225" s="19"/>
      <c r="HAL225" s="28"/>
      <c r="HAM225" s="32"/>
      <c r="HAN225" s="20"/>
      <c r="HAO225" s="18"/>
      <c r="HAP225" s="19"/>
      <c r="HAQ225" s="28"/>
      <c r="HAR225" s="32"/>
      <c r="HAS225" s="20"/>
      <c r="HAT225" s="18"/>
      <c r="HAU225" s="19"/>
      <c r="HAV225" s="28"/>
      <c r="HAW225" s="32"/>
      <c r="HAX225" s="20"/>
      <c r="HAY225" s="18"/>
      <c r="HAZ225" s="19"/>
      <c r="HBA225" s="28"/>
      <c r="HBB225" s="32"/>
      <c r="HBC225" s="20"/>
      <c r="HBD225" s="18"/>
      <c r="HBE225" s="19"/>
      <c r="HBF225" s="28"/>
      <c r="HBG225" s="32"/>
      <c r="HBH225" s="20"/>
      <c r="HBI225" s="18"/>
      <c r="HBJ225" s="19"/>
      <c r="HBK225" s="28"/>
      <c r="HBL225" s="32"/>
      <c r="HBM225" s="20"/>
      <c r="HBN225" s="18"/>
      <c r="HBO225" s="19"/>
      <c r="HBP225" s="28"/>
      <c r="HBQ225" s="32"/>
      <c r="HBR225" s="20"/>
      <c r="HBS225" s="18"/>
      <c r="HBT225" s="19"/>
      <c r="HBU225" s="28"/>
      <c r="HBV225" s="32"/>
      <c r="HBW225" s="20"/>
      <c r="HBX225" s="18"/>
      <c r="HBY225" s="19"/>
      <c r="HBZ225" s="28"/>
      <c r="HCA225" s="32"/>
      <c r="HCB225" s="20"/>
      <c r="HCC225" s="18"/>
      <c r="HCD225" s="19"/>
      <c r="HCE225" s="28"/>
      <c r="HCF225" s="32"/>
      <c r="HCG225" s="20"/>
      <c r="HCH225" s="18"/>
      <c r="HCI225" s="19"/>
      <c r="HCJ225" s="28"/>
      <c r="HCK225" s="32"/>
      <c r="HCL225" s="20"/>
      <c r="HCM225" s="18"/>
      <c r="HCN225" s="19"/>
      <c r="HCO225" s="28"/>
      <c r="HCP225" s="32"/>
      <c r="HCQ225" s="20"/>
      <c r="HCR225" s="18"/>
      <c r="HCS225" s="19"/>
      <c r="HCT225" s="28"/>
      <c r="HCU225" s="32"/>
      <c r="HCV225" s="20"/>
      <c r="HCW225" s="18"/>
      <c r="HCX225" s="19"/>
      <c r="HCY225" s="28"/>
      <c r="HCZ225" s="32"/>
      <c r="HDA225" s="20"/>
      <c r="HDB225" s="18"/>
      <c r="HDC225" s="19"/>
      <c r="HDD225" s="28"/>
      <c r="HDE225" s="32"/>
      <c r="HDF225" s="20"/>
      <c r="HDG225" s="18"/>
      <c r="HDH225" s="19"/>
      <c r="HDI225" s="28"/>
      <c r="HDJ225" s="32"/>
      <c r="HDK225" s="20"/>
      <c r="HDL225" s="18"/>
      <c r="HDM225" s="19"/>
      <c r="HDN225" s="28"/>
      <c r="HDO225" s="32"/>
      <c r="HDP225" s="20"/>
      <c r="HDQ225" s="18"/>
      <c r="HDR225" s="19"/>
      <c r="HDS225" s="28"/>
      <c r="HDT225" s="32"/>
      <c r="HDU225" s="20"/>
      <c r="HDV225" s="18"/>
      <c r="HDW225" s="19"/>
      <c r="HDX225" s="28"/>
      <c r="HDY225" s="32"/>
      <c r="HDZ225" s="20"/>
      <c r="HEA225" s="18"/>
      <c r="HEB225" s="19"/>
      <c r="HEC225" s="28"/>
      <c r="HED225" s="32"/>
      <c r="HEE225" s="20"/>
      <c r="HEF225" s="18"/>
      <c r="HEG225" s="19"/>
      <c r="HEH225" s="28"/>
      <c r="HEI225" s="32"/>
      <c r="HEJ225" s="20"/>
      <c r="HEK225" s="18"/>
      <c r="HEL225" s="19"/>
      <c r="HEM225" s="28"/>
      <c r="HEN225" s="32"/>
      <c r="HEO225" s="20"/>
      <c r="HEP225" s="18"/>
      <c r="HEQ225" s="19"/>
      <c r="HER225" s="28"/>
      <c r="HES225" s="32"/>
      <c r="HET225" s="20"/>
      <c r="HEU225" s="18"/>
      <c r="HEV225" s="19"/>
      <c r="HEW225" s="28"/>
      <c r="HEX225" s="32"/>
      <c r="HEY225" s="20"/>
      <c r="HEZ225" s="18"/>
      <c r="HFA225" s="19"/>
      <c r="HFB225" s="28"/>
      <c r="HFC225" s="32"/>
      <c r="HFD225" s="20"/>
      <c r="HFE225" s="18"/>
      <c r="HFF225" s="19"/>
      <c r="HFG225" s="28"/>
      <c r="HFH225" s="32"/>
      <c r="HFI225" s="20"/>
      <c r="HFJ225" s="18"/>
      <c r="HFK225" s="19"/>
      <c r="HFL225" s="28"/>
      <c r="HFM225" s="32"/>
      <c r="HFN225" s="20"/>
      <c r="HFO225" s="18"/>
      <c r="HFP225" s="19"/>
      <c r="HFQ225" s="28"/>
      <c r="HFR225" s="32"/>
      <c r="HFS225" s="20"/>
      <c r="HFT225" s="18"/>
      <c r="HFU225" s="19"/>
      <c r="HFV225" s="28"/>
      <c r="HFW225" s="32"/>
      <c r="HFX225" s="20"/>
      <c r="HFY225" s="18"/>
      <c r="HFZ225" s="19"/>
      <c r="HGA225" s="28"/>
      <c r="HGB225" s="32"/>
      <c r="HGC225" s="20"/>
      <c r="HGD225" s="18"/>
      <c r="HGE225" s="19"/>
      <c r="HGF225" s="28"/>
      <c r="HGG225" s="32"/>
      <c r="HGH225" s="20"/>
      <c r="HGI225" s="18"/>
      <c r="HGJ225" s="19"/>
      <c r="HGK225" s="28"/>
      <c r="HGL225" s="32"/>
      <c r="HGM225" s="20"/>
      <c r="HGN225" s="18"/>
      <c r="HGO225" s="19"/>
      <c r="HGP225" s="28"/>
      <c r="HGQ225" s="32"/>
      <c r="HGR225" s="20"/>
      <c r="HGS225" s="18"/>
      <c r="HGT225" s="19"/>
      <c r="HGU225" s="28"/>
      <c r="HGV225" s="32"/>
      <c r="HGW225" s="20"/>
      <c r="HGX225" s="18"/>
      <c r="HGY225" s="19"/>
      <c r="HGZ225" s="28"/>
      <c r="HHA225" s="32"/>
      <c r="HHB225" s="20"/>
      <c r="HHC225" s="18"/>
      <c r="HHD225" s="19"/>
      <c r="HHE225" s="28"/>
      <c r="HHF225" s="32"/>
      <c r="HHG225" s="20"/>
      <c r="HHH225" s="18"/>
      <c r="HHI225" s="19"/>
      <c r="HHJ225" s="28"/>
      <c r="HHK225" s="32"/>
      <c r="HHL225" s="20"/>
      <c r="HHM225" s="18"/>
      <c r="HHN225" s="19"/>
      <c r="HHO225" s="28"/>
      <c r="HHP225" s="32"/>
      <c r="HHQ225" s="20"/>
      <c r="HHR225" s="18"/>
      <c r="HHS225" s="19"/>
      <c r="HHT225" s="28"/>
      <c r="HHU225" s="32"/>
      <c r="HHV225" s="20"/>
      <c r="HHW225" s="18"/>
      <c r="HHX225" s="19"/>
      <c r="HHY225" s="28"/>
      <c r="HHZ225" s="32"/>
      <c r="HIA225" s="20"/>
      <c r="HIB225" s="18"/>
      <c r="HIC225" s="19"/>
      <c r="HID225" s="28"/>
      <c r="HIE225" s="32"/>
      <c r="HIF225" s="20"/>
      <c r="HIG225" s="18"/>
      <c r="HIH225" s="19"/>
      <c r="HII225" s="28"/>
      <c r="HIJ225" s="32"/>
      <c r="HIK225" s="20"/>
      <c r="HIL225" s="18"/>
      <c r="HIM225" s="19"/>
      <c r="HIN225" s="28"/>
      <c r="HIO225" s="32"/>
      <c r="HIP225" s="20"/>
      <c r="HIQ225" s="18"/>
      <c r="HIR225" s="19"/>
      <c r="HIS225" s="28"/>
      <c r="HIT225" s="32"/>
      <c r="HIU225" s="20"/>
      <c r="HIV225" s="18"/>
      <c r="HIW225" s="19"/>
      <c r="HIX225" s="28"/>
      <c r="HIY225" s="32"/>
      <c r="HIZ225" s="20"/>
      <c r="HJA225" s="18"/>
      <c r="HJB225" s="19"/>
      <c r="HJC225" s="28"/>
      <c r="HJD225" s="32"/>
      <c r="HJE225" s="20"/>
      <c r="HJF225" s="18"/>
      <c r="HJG225" s="19"/>
      <c r="HJH225" s="28"/>
      <c r="HJI225" s="32"/>
      <c r="HJJ225" s="20"/>
      <c r="HJK225" s="18"/>
      <c r="HJL225" s="19"/>
      <c r="HJM225" s="28"/>
      <c r="HJN225" s="32"/>
      <c r="HJO225" s="20"/>
      <c r="HJP225" s="18"/>
      <c r="HJQ225" s="19"/>
      <c r="HJR225" s="28"/>
      <c r="HJS225" s="32"/>
      <c r="HJT225" s="20"/>
      <c r="HJU225" s="18"/>
      <c r="HJV225" s="19"/>
      <c r="HJW225" s="28"/>
      <c r="HJX225" s="32"/>
      <c r="HJY225" s="20"/>
      <c r="HJZ225" s="18"/>
      <c r="HKA225" s="19"/>
      <c r="HKB225" s="28"/>
      <c r="HKC225" s="32"/>
      <c r="HKD225" s="20"/>
      <c r="HKE225" s="18"/>
      <c r="HKF225" s="19"/>
      <c r="HKG225" s="28"/>
      <c r="HKH225" s="32"/>
      <c r="HKI225" s="20"/>
      <c r="HKJ225" s="18"/>
      <c r="HKK225" s="19"/>
      <c r="HKL225" s="28"/>
      <c r="HKM225" s="32"/>
      <c r="HKN225" s="20"/>
      <c r="HKO225" s="18"/>
      <c r="HKP225" s="19"/>
      <c r="HKQ225" s="28"/>
      <c r="HKR225" s="32"/>
      <c r="HKS225" s="20"/>
      <c r="HKT225" s="18"/>
      <c r="HKU225" s="19"/>
      <c r="HKV225" s="28"/>
      <c r="HKW225" s="32"/>
      <c r="HKX225" s="20"/>
      <c r="HKY225" s="18"/>
      <c r="HKZ225" s="19"/>
      <c r="HLA225" s="28"/>
      <c r="HLB225" s="32"/>
      <c r="HLC225" s="20"/>
      <c r="HLD225" s="18"/>
      <c r="HLE225" s="19"/>
      <c r="HLF225" s="28"/>
      <c r="HLG225" s="32"/>
      <c r="HLH225" s="20"/>
      <c r="HLI225" s="18"/>
      <c r="HLJ225" s="19"/>
      <c r="HLK225" s="28"/>
      <c r="HLL225" s="32"/>
      <c r="HLM225" s="20"/>
      <c r="HLN225" s="18"/>
      <c r="HLO225" s="19"/>
      <c r="HLP225" s="28"/>
      <c r="HLQ225" s="32"/>
      <c r="HLR225" s="20"/>
      <c r="HLS225" s="18"/>
      <c r="HLT225" s="19"/>
      <c r="HLU225" s="28"/>
      <c r="HLV225" s="32"/>
      <c r="HLW225" s="20"/>
      <c r="HLX225" s="18"/>
      <c r="HLY225" s="19"/>
      <c r="HLZ225" s="28"/>
      <c r="HMA225" s="32"/>
      <c r="HMB225" s="20"/>
      <c r="HMC225" s="18"/>
      <c r="HMD225" s="19"/>
      <c r="HME225" s="28"/>
      <c r="HMF225" s="32"/>
      <c r="HMG225" s="20"/>
      <c r="HMH225" s="18"/>
      <c r="HMI225" s="19"/>
      <c r="HMJ225" s="28"/>
      <c r="HMK225" s="32"/>
      <c r="HML225" s="20"/>
      <c r="HMM225" s="18"/>
      <c r="HMN225" s="19"/>
      <c r="HMO225" s="28"/>
      <c r="HMP225" s="32"/>
      <c r="HMQ225" s="20"/>
      <c r="HMR225" s="18"/>
      <c r="HMS225" s="19"/>
      <c r="HMT225" s="28"/>
      <c r="HMU225" s="32"/>
      <c r="HMV225" s="20"/>
      <c r="HMW225" s="18"/>
      <c r="HMX225" s="19"/>
      <c r="HMY225" s="28"/>
      <c r="HMZ225" s="32"/>
      <c r="HNA225" s="20"/>
      <c r="HNB225" s="18"/>
      <c r="HNC225" s="19"/>
      <c r="HND225" s="28"/>
      <c r="HNE225" s="32"/>
      <c r="HNF225" s="20"/>
      <c r="HNG225" s="18"/>
      <c r="HNH225" s="19"/>
      <c r="HNI225" s="28"/>
      <c r="HNJ225" s="32"/>
      <c r="HNK225" s="20"/>
      <c r="HNL225" s="18"/>
      <c r="HNM225" s="19"/>
      <c r="HNN225" s="28"/>
      <c r="HNO225" s="32"/>
      <c r="HNP225" s="20"/>
      <c r="HNQ225" s="18"/>
      <c r="HNR225" s="19"/>
      <c r="HNS225" s="28"/>
      <c r="HNT225" s="32"/>
      <c r="HNU225" s="20"/>
      <c r="HNV225" s="18"/>
      <c r="HNW225" s="19"/>
      <c r="HNX225" s="28"/>
      <c r="HNY225" s="32"/>
      <c r="HNZ225" s="20"/>
      <c r="HOA225" s="18"/>
      <c r="HOB225" s="19"/>
      <c r="HOC225" s="28"/>
      <c r="HOD225" s="32"/>
      <c r="HOE225" s="20"/>
      <c r="HOF225" s="18"/>
      <c r="HOG225" s="19"/>
      <c r="HOH225" s="28"/>
      <c r="HOI225" s="32"/>
      <c r="HOJ225" s="20"/>
      <c r="HOK225" s="18"/>
      <c r="HOL225" s="19"/>
      <c r="HOM225" s="28"/>
      <c r="HON225" s="32"/>
      <c r="HOO225" s="20"/>
      <c r="HOP225" s="18"/>
      <c r="HOQ225" s="19"/>
      <c r="HOR225" s="28"/>
      <c r="HOS225" s="32"/>
      <c r="HOT225" s="20"/>
      <c r="HOU225" s="18"/>
      <c r="HOV225" s="19"/>
      <c r="HOW225" s="28"/>
      <c r="HOX225" s="32"/>
      <c r="HOY225" s="20"/>
      <c r="HOZ225" s="18"/>
      <c r="HPA225" s="19"/>
      <c r="HPB225" s="28"/>
      <c r="HPC225" s="32"/>
      <c r="HPD225" s="20"/>
      <c r="HPE225" s="18"/>
      <c r="HPF225" s="19"/>
      <c r="HPG225" s="28"/>
      <c r="HPH225" s="32"/>
      <c r="HPI225" s="20"/>
      <c r="HPJ225" s="18"/>
      <c r="HPK225" s="19"/>
      <c r="HPL225" s="28"/>
      <c r="HPM225" s="32"/>
      <c r="HPN225" s="20"/>
      <c r="HPO225" s="18"/>
      <c r="HPP225" s="19"/>
      <c r="HPQ225" s="28"/>
      <c r="HPR225" s="32"/>
      <c r="HPS225" s="20"/>
      <c r="HPT225" s="18"/>
      <c r="HPU225" s="19"/>
      <c r="HPV225" s="28"/>
      <c r="HPW225" s="32"/>
      <c r="HPX225" s="20"/>
      <c r="HPY225" s="18"/>
      <c r="HPZ225" s="19"/>
      <c r="HQA225" s="28"/>
      <c r="HQB225" s="32"/>
      <c r="HQC225" s="20"/>
      <c r="HQD225" s="18"/>
      <c r="HQE225" s="19"/>
      <c r="HQF225" s="28"/>
      <c r="HQG225" s="32"/>
      <c r="HQH225" s="20"/>
      <c r="HQI225" s="18"/>
      <c r="HQJ225" s="19"/>
      <c r="HQK225" s="28"/>
      <c r="HQL225" s="32"/>
      <c r="HQM225" s="20"/>
      <c r="HQN225" s="18"/>
      <c r="HQO225" s="19"/>
      <c r="HQP225" s="28"/>
      <c r="HQQ225" s="32"/>
      <c r="HQR225" s="20"/>
      <c r="HQS225" s="18"/>
      <c r="HQT225" s="19"/>
      <c r="HQU225" s="28"/>
      <c r="HQV225" s="32"/>
      <c r="HQW225" s="20"/>
      <c r="HQX225" s="18"/>
      <c r="HQY225" s="19"/>
      <c r="HQZ225" s="28"/>
      <c r="HRA225" s="32"/>
      <c r="HRB225" s="20"/>
      <c r="HRC225" s="18"/>
      <c r="HRD225" s="19"/>
      <c r="HRE225" s="28"/>
      <c r="HRF225" s="32"/>
      <c r="HRG225" s="20"/>
      <c r="HRH225" s="18"/>
      <c r="HRI225" s="19"/>
      <c r="HRJ225" s="28"/>
      <c r="HRK225" s="32"/>
      <c r="HRL225" s="20"/>
      <c r="HRM225" s="18"/>
      <c r="HRN225" s="19"/>
      <c r="HRO225" s="28"/>
      <c r="HRP225" s="32"/>
      <c r="HRQ225" s="20"/>
      <c r="HRR225" s="18"/>
      <c r="HRS225" s="19"/>
      <c r="HRT225" s="28"/>
      <c r="HRU225" s="32"/>
      <c r="HRV225" s="20"/>
      <c r="HRW225" s="18"/>
      <c r="HRX225" s="19"/>
      <c r="HRY225" s="28"/>
      <c r="HRZ225" s="32"/>
      <c r="HSA225" s="20"/>
      <c r="HSB225" s="18"/>
      <c r="HSC225" s="19"/>
      <c r="HSD225" s="28"/>
      <c r="HSE225" s="32"/>
      <c r="HSF225" s="20"/>
      <c r="HSG225" s="18"/>
      <c r="HSH225" s="19"/>
      <c r="HSI225" s="28"/>
      <c r="HSJ225" s="32"/>
      <c r="HSK225" s="20"/>
      <c r="HSL225" s="18"/>
      <c r="HSM225" s="19"/>
      <c r="HSN225" s="28"/>
      <c r="HSO225" s="32"/>
      <c r="HSP225" s="20"/>
      <c r="HSQ225" s="18"/>
      <c r="HSR225" s="19"/>
      <c r="HSS225" s="28"/>
      <c r="HST225" s="32"/>
      <c r="HSU225" s="20"/>
      <c r="HSV225" s="18"/>
      <c r="HSW225" s="19"/>
      <c r="HSX225" s="28"/>
      <c r="HSY225" s="32"/>
      <c r="HSZ225" s="20"/>
      <c r="HTA225" s="18"/>
      <c r="HTB225" s="19"/>
      <c r="HTC225" s="28"/>
      <c r="HTD225" s="32"/>
      <c r="HTE225" s="20"/>
      <c r="HTF225" s="18"/>
      <c r="HTG225" s="19"/>
      <c r="HTH225" s="28"/>
      <c r="HTI225" s="32"/>
      <c r="HTJ225" s="20"/>
      <c r="HTK225" s="18"/>
      <c r="HTL225" s="19"/>
      <c r="HTM225" s="28"/>
      <c r="HTN225" s="32"/>
      <c r="HTO225" s="20"/>
      <c r="HTP225" s="18"/>
      <c r="HTQ225" s="19"/>
      <c r="HTR225" s="28"/>
      <c r="HTS225" s="32"/>
      <c r="HTT225" s="20"/>
      <c r="HTU225" s="18"/>
      <c r="HTV225" s="19"/>
      <c r="HTW225" s="28"/>
      <c r="HTX225" s="32"/>
      <c r="HTY225" s="20"/>
      <c r="HTZ225" s="18"/>
      <c r="HUA225" s="19"/>
      <c r="HUB225" s="28"/>
      <c r="HUC225" s="32"/>
      <c r="HUD225" s="20"/>
      <c r="HUE225" s="18"/>
      <c r="HUF225" s="19"/>
      <c r="HUG225" s="28"/>
      <c r="HUH225" s="32"/>
      <c r="HUI225" s="20"/>
      <c r="HUJ225" s="18"/>
      <c r="HUK225" s="19"/>
      <c r="HUL225" s="28"/>
      <c r="HUM225" s="32"/>
      <c r="HUN225" s="20"/>
      <c r="HUO225" s="18"/>
      <c r="HUP225" s="19"/>
      <c r="HUQ225" s="28"/>
      <c r="HUR225" s="32"/>
      <c r="HUS225" s="20"/>
      <c r="HUT225" s="18"/>
      <c r="HUU225" s="19"/>
      <c r="HUV225" s="28"/>
      <c r="HUW225" s="32"/>
      <c r="HUX225" s="20"/>
      <c r="HUY225" s="18"/>
      <c r="HUZ225" s="19"/>
      <c r="HVA225" s="28"/>
      <c r="HVB225" s="32"/>
      <c r="HVC225" s="20"/>
      <c r="HVD225" s="18"/>
      <c r="HVE225" s="19"/>
      <c r="HVF225" s="28"/>
      <c r="HVG225" s="32"/>
      <c r="HVH225" s="20"/>
      <c r="HVI225" s="18"/>
      <c r="HVJ225" s="19"/>
      <c r="HVK225" s="28"/>
      <c r="HVL225" s="32"/>
      <c r="HVM225" s="20"/>
      <c r="HVN225" s="18"/>
      <c r="HVO225" s="19"/>
      <c r="HVP225" s="28"/>
      <c r="HVQ225" s="32"/>
      <c r="HVR225" s="20"/>
      <c r="HVS225" s="18"/>
      <c r="HVT225" s="19"/>
      <c r="HVU225" s="28"/>
      <c r="HVV225" s="32"/>
      <c r="HVW225" s="20"/>
      <c r="HVX225" s="18"/>
      <c r="HVY225" s="19"/>
      <c r="HVZ225" s="28"/>
      <c r="HWA225" s="32"/>
      <c r="HWB225" s="20"/>
      <c r="HWC225" s="18"/>
      <c r="HWD225" s="19"/>
      <c r="HWE225" s="28"/>
      <c r="HWF225" s="32"/>
      <c r="HWG225" s="20"/>
      <c r="HWH225" s="18"/>
      <c r="HWI225" s="19"/>
      <c r="HWJ225" s="28"/>
      <c r="HWK225" s="32"/>
      <c r="HWL225" s="20"/>
      <c r="HWM225" s="18"/>
      <c r="HWN225" s="19"/>
      <c r="HWO225" s="28"/>
      <c r="HWP225" s="32"/>
      <c r="HWQ225" s="20"/>
      <c r="HWR225" s="18"/>
      <c r="HWS225" s="19"/>
      <c r="HWT225" s="28"/>
      <c r="HWU225" s="32"/>
      <c r="HWV225" s="20"/>
      <c r="HWW225" s="18"/>
      <c r="HWX225" s="19"/>
      <c r="HWY225" s="28"/>
      <c r="HWZ225" s="32"/>
      <c r="HXA225" s="20"/>
      <c r="HXB225" s="18"/>
      <c r="HXC225" s="19"/>
      <c r="HXD225" s="28"/>
      <c r="HXE225" s="32"/>
      <c r="HXF225" s="20"/>
      <c r="HXG225" s="18"/>
      <c r="HXH225" s="19"/>
      <c r="HXI225" s="28"/>
      <c r="HXJ225" s="32"/>
      <c r="HXK225" s="20"/>
      <c r="HXL225" s="18"/>
      <c r="HXM225" s="19"/>
      <c r="HXN225" s="28"/>
      <c r="HXO225" s="32"/>
      <c r="HXP225" s="20"/>
      <c r="HXQ225" s="18"/>
      <c r="HXR225" s="19"/>
      <c r="HXS225" s="28"/>
      <c r="HXT225" s="32"/>
      <c r="HXU225" s="20"/>
      <c r="HXV225" s="18"/>
      <c r="HXW225" s="19"/>
      <c r="HXX225" s="28"/>
      <c r="HXY225" s="32"/>
      <c r="HXZ225" s="20"/>
      <c r="HYA225" s="18"/>
      <c r="HYB225" s="19"/>
      <c r="HYC225" s="28"/>
      <c r="HYD225" s="32"/>
      <c r="HYE225" s="20"/>
      <c r="HYF225" s="18"/>
      <c r="HYG225" s="19"/>
      <c r="HYH225" s="28"/>
      <c r="HYI225" s="32"/>
      <c r="HYJ225" s="20"/>
      <c r="HYK225" s="18"/>
      <c r="HYL225" s="19"/>
      <c r="HYM225" s="28"/>
      <c r="HYN225" s="32"/>
      <c r="HYO225" s="20"/>
      <c r="HYP225" s="18"/>
      <c r="HYQ225" s="19"/>
      <c r="HYR225" s="28"/>
      <c r="HYS225" s="32"/>
      <c r="HYT225" s="20"/>
      <c r="HYU225" s="18"/>
      <c r="HYV225" s="19"/>
      <c r="HYW225" s="28"/>
      <c r="HYX225" s="32"/>
      <c r="HYY225" s="20"/>
      <c r="HYZ225" s="18"/>
      <c r="HZA225" s="19"/>
      <c r="HZB225" s="28"/>
      <c r="HZC225" s="32"/>
      <c r="HZD225" s="20"/>
      <c r="HZE225" s="18"/>
      <c r="HZF225" s="19"/>
      <c r="HZG225" s="28"/>
      <c r="HZH225" s="32"/>
      <c r="HZI225" s="20"/>
      <c r="HZJ225" s="18"/>
      <c r="HZK225" s="19"/>
      <c r="HZL225" s="28"/>
      <c r="HZM225" s="32"/>
      <c r="HZN225" s="20"/>
      <c r="HZO225" s="18"/>
      <c r="HZP225" s="19"/>
      <c r="HZQ225" s="28"/>
      <c r="HZR225" s="32"/>
      <c r="HZS225" s="20"/>
      <c r="HZT225" s="18"/>
      <c r="HZU225" s="19"/>
      <c r="HZV225" s="28"/>
      <c r="HZW225" s="32"/>
      <c r="HZX225" s="20"/>
      <c r="HZY225" s="18"/>
      <c r="HZZ225" s="19"/>
      <c r="IAA225" s="28"/>
      <c r="IAB225" s="32"/>
      <c r="IAC225" s="20"/>
      <c r="IAD225" s="18"/>
      <c r="IAE225" s="19"/>
      <c r="IAF225" s="28"/>
      <c r="IAG225" s="32"/>
      <c r="IAH225" s="20"/>
      <c r="IAI225" s="18"/>
      <c r="IAJ225" s="19"/>
      <c r="IAK225" s="28"/>
      <c r="IAL225" s="32"/>
      <c r="IAM225" s="20"/>
      <c r="IAN225" s="18"/>
      <c r="IAO225" s="19"/>
      <c r="IAP225" s="28"/>
      <c r="IAQ225" s="32"/>
      <c r="IAR225" s="20"/>
      <c r="IAS225" s="18"/>
      <c r="IAT225" s="19"/>
      <c r="IAU225" s="28"/>
      <c r="IAV225" s="32"/>
      <c r="IAW225" s="20"/>
      <c r="IAX225" s="18"/>
      <c r="IAY225" s="19"/>
      <c r="IAZ225" s="28"/>
      <c r="IBA225" s="32"/>
      <c r="IBB225" s="20"/>
      <c r="IBC225" s="18"/>
      <c r="IBD225" s="19"/>
      <c r="IBE225" s="28"/>
      <c r="IBF225" s="32"/>
      <c r="IBG225" s="20"/>
      <c r="IBH225" s="18"/>
      <c r="IBI225" s="19"/>
      <c r="IBJ225" s="28"/>
      <c r="IBK225" s="32"/>
      <c r="IBL225" s="20"/>
      <c r="IBM225" s="18"/>
      <c r="IBN225" s="19"/>
      <c r="IBO225" s="28"/>
      <c r="IBP225" s="32"/>
      <c r="IBQ225" s="20"/>
      <c r="IBR225" s="18"/>
      <c r="IBS225" s="19"/>
      <c r="IBT225" s="28"/>
      <c r="IBU225" s="32"/>
      <c r="IBV225" s="20"/>
      <c r="IBW225" s="18"/>
      <c r="IBX225" s="19"/>
      <c r="IBY225" s="28"/>
      <c r="IBZ225" s="32"/>
      <c r="ICA225" s="20"/>
      <c r="ICB225" s="18"/>
      <c r="ICC225" s="19"/>
      <c r="ICD225" s="28"/>
      <c r="ICE225" s="32"/>
      <c r="ICF225" s="20"/>
      <c r="ICG225" s="18"/>
      <c r="ICH225" s="19"/>
      <c r="ICI225" s="28"/>
      <c r="ICJ225" s="32"/>
      <c r="ICK225" s="20"/>
      <c r="ICL225" s="18"/>
      <c r="ICM225" s="19"/>
      <c r="ICN225" s="28"/>
      <c r="ICO225" s="32"/>
      <c r="ICP225" s="20"/>
      <c r="ICQ225" s="18"/>
      <c r="ICR225" s="19"/>
      <c r="ICS225" s="28"/>
      <c r="ICT225" s="32"/>
      <c r="ICU225" s="20"/>
      <c r="ICV225" s="18"/>
      <c r="ICW225" s="19"/>
      <c r="ICX225" s="28"/>
      <c r="ICY225" s="32"/>
      <c r="ICZ225" s="20"/>
      <c r="IDA225" s="18"/>
      <c r="IDB225" s="19"/>
      <c r="IDC225" s="28"/>
      <c r="IDD225" s="32"/>
      <c r="IDE225" s="20"/>
      <c r="IDF225" s="18"/>
      <c r="IDG225" s="19"/>
      <c r="IDH225" s="28"/>
      <c r="IDI225" s="32"/>
      <c r="IDJ225" s="20"/>
      <c r="IDK225" s="18"/>
      <c r="IDL225" s="19"/>
      <c r="IDM225" s="28"/>
      <c r="IDN225" s="32"/>
      <c r="IDO225" s="20"/>
      <c r="IDP225" s="18"/>
      <c r="IDQ225" s="19"/>
      <c r="IDR225" s="28"/>
      <c r="IDS225" s="32"/>
      <c r="IDT225" s="20"/>
      <c r="IDU225" s="18"/>
      <c r="IDV225" s="19"/>
      <c r="IDW225" s="28"/>
      <c r="IDX225" s="32"/>
      <c r="IDY225" s="20"/>
      <c r="IDZ225" s="18"/>
      <c r="IEA225" s="19"/>
      <c r="IEB225" s="28"/>
      <c r="IEC225" s="32"/>
      <c r="IED225" s="20"/>
      <c r="IEE225" s="18"/>
      <c r="IEF225" s="19"/>
      <c r="IEG225" s="28"/>
      <c r="IEH225" s="32"/>
      <c r="IEI225" s="20"/>
      <c r="IEJ225" s="18"/>
      <c r="IEK225" s="19"/>
      <c r="IEL225" s="28"/>
      <c r="IEM225" s="32"/>
      <c r="IEN225" s="20"/>
      <c r="IEO225" s="18"/>
      <c r="IEP225" s="19"/>
      <c r="IEQ225" s="28"/>
      <c r="IER225" s="32"/>
      <c r="IES225" s="20"/>
      <c r="IET225" s="18"/>
      <c r="IEU225" s="19"/>
      <c r="IEV225" s="28"/>
      <c r="IEW225" s="32"/>
      <c r="IEX225" s="20"/>
      <c r="IEY225" s="18"/>
      <c r="IEZ225" s="19"/>
      <c r="IFA225" s="28"/>
      <c r="IFB225" s="32"/>
      <c r="IFC225" s="20"/>
      <c r="IFD225" s="18"/>
      <c r="IFE225" s="19"/>
      <c r="IFF225" s="28"/>
      <c r="IFG225" s="32"/>
      <c r="IFH225" s="20"/>
      <c r="IFI225" s="18"/>
      <c r="IFJ225" s="19"/>
      <c r="IFK225" s="28"/>
      <c r="IFL225" s="32"/>
      <c r="IFM225" s="20"/>
      <c r="IFN225" s="18"/>
      <c r="IFO225" s="19"/>
      <c r="IFP225" s="28"/>
      <c r="IFQ225" s="32"/>
      <c r="IFR225" s="20"/>
      <c r="IFS225" s="18"/>
      <c r="IFT225" s="19"/>
      <c r="IFU225" s="28"/>
      <c r="IFV225" s="32"/>
      <c r="IFW225" s="20"/>
      <c r="IFX225" s="18"/>
      <c r="IFY225" s="19"/>
      <c r="IFZ225" s="28"/>
      <c r="IGA225" s="32"/>
      <c r="IGB225" s="20"/>
      <c r="IGC225" s="18"/>
      <c r="IGD225" s="19"/>
      <c r="IGE225" s="28"/>
      <c r="IGF225" s="32"/>
      <c r="IGG225" s="20"/>
      <c r="IGH225" s="18"/>
      <c r="IGI225" s="19"/>
      <c r="IGJ225" s="28"/>
      <c r="IGK225" s="32"/>
      <c r="IGL225" s="20"/>
      <c r="IGM225" s="18"/>
      <c r="IGN225" s="19"/>
      <c r="IGO225" s="28"/>
      <c r="IGP225" s="32"/>
      <c r="IGQ225" s="20"/>
      <c r="IGR225" s="18"/>
      <c r="IGS225" s="19"/>
      <c r="IGT225" s="28"/>
      <c r="IGU225" s="32"/>
      <c r="IGV225" s="20"/>
      <c r="IGW225" s="18"/>
      <c r="IGX225" s="19"/>
      <c r="IGY225" s="28"/>
      <c r="IGZ225" s="32"/>
      <c r="IHA225" s="20"/>
      <c r="IHB225" s="18"/>
      <c r="IHC225" s="19"/>
      <c r="IHD225" s="28"/>
      <c r="IHE225" s="32"/>
      <c r="IHF225" s="20"/>
      <c r="IHG225" s="18"/>
      <c r="IHH225" s="19"/>
      <c r="IHI225" s="28"/>
      <c r="IHJ225" s="32"/>
      <c r="IHK225" s="20"/>
      <c r="IHL225" s="18"/>
      <c r="IHM225" s="19"/>
      <c r="IHN225" s="28"/>
      <c r="IHO225" s="32"/>
      <c r="IHP225" s="20"/>
      <c r="IHQ225" s="18"/>
      <c r="IHR225" s="19"/>
      <c r="IHS225" s="28"/>
      <c r="IHT225" s="32"/>
      <c r="IHU225" s="20"/>
      <c r="IHV225" s="18"/>
      <c r="IHW225" s="19"/>
      <c r="IHX225" s="28"/>
      <c r="IHY225" s="32"/>
      <c r="IHZ225" s="20"/>
      <c r="IIA225" s="18"/>
      <c r="IIB225" s="19"/>
      <c r="IIC225" s="28"/>
      <c r="IID225" s="32"/>
      <c r="IIE225" s="20"/>
      <c r="IIF225" s="18"/>
      <c r="IIG225" s="19"/>
      <c r="IIH225" s="28"/>
      <c r="III225" s="32"/>
      <c r="IIJ225" s="20"/>
      <c r="IIK225" s="18"/>
      <c r="IIL225" s="19"/>
      <c r="IIM225" s="28"/>
      <c r="IIN225" s="32"/>
      <c r="IIO225" s="20"/>
      <c r="IIP225" s="18"/>
      <c r="IIQ225" s="19"/>
      <c r="IIR225" s="28"/>
      <c r="IIS225" s="32"/>
      <c r="IIT225" s="20"/>
      <c r="IIU225" s="18"/>
      <c r="IIV225" s="19"/>
      <c r="IIW225" s="28"/>
      <c r="IIX225" s="32"/>
      <c r="IIY225" s="20"/>
      <c r="IIZ225" s="18"/>
      <c r="IJA225" s="19"/>
      <c r="IJB225" s="28"/>
      <c r="IJC225" s="32"/>
      <c r="IJD225" s="20"/>
      <c r="IJE225" s="18"/>
      <c r="IJF225" s="19"/>
      <c r="IJG225" s="28"/>
      <c r="IJH225" s="32"/>
      <c r="IJI225" s="20"/>
      <c r="IJJ225" s="18"/>
      <c r="IJK225" s="19"/>
      <c r="IJL225" s="28"/>
      <c r="IJM225" s="32"/>
      <c r="IJN225" s="20"/>
      <c r="IJO225" s="18"/>
      <c r="IJP225" s="19"/>
      <c r="IJQ225" s="28"/>
      <c r="IJR225" s="32"/>
      <c r="IJS225" s="20"/>
      <c r="IJT225" s="18"/>
      <c r="IJU225" s="19"/>
      <c r="IJV225" s="28"/>
      <c r="IJW225" s="32"/>
      <c r="IJX225" s="20"/>
      <c r="IJY225" s="18"/>
      <c r="IJZ225" s="19"/>
      <c r="IKA225" s="28"/>
      <c r="IKB225" s="32"/>
      <c r="IKC225" s="20"/>
      <c r="IKD225" s="18"/>
      <c r="IKE225" s="19"/>
      <c r="IKF225" s="28"/>
      <c r="IKG225" s="32"/>
      <c r="IKH225" s="20"/>
      <c r="IKI225" s="18"/>
      <c r="IKJ225" s="19"/>
      <c r="IKK225" s="28"/>
      <c r="IKL225" s="32"/>
      <c r="IKM225" s="20"/>
      <c r="IKN225" s="18"/>
      <c r="IKO225" s="19"/>
      <c r="IKP225" s="28"/>
      <c r="IKQ225" s="32"/>
      <c r="IKR225" s="20"/>
      <c r="IKS225" s="18"/>
      <c r="IKT225" s="19"/>
      <c r="IKU225" s="28"/>
      <c r="IKV225" s="32"/>
      <c r="IKW225" s="20"/>
      <c r="IKX225" s="18"/>
      <c r="IKY225" s="19"/>
      <c r="IKZ225" s="28"/>
      <c r="ILA225" s="32"/>
      <c r="ILB225" s="20"/>
      <c r="ILC225" s="18"/>
      <c r="ILD225" s="19"/>
      <c r="ILE225" s="28"/>
      <c r="ILF225" s="32"/>
      <c r="ILG225" s="20"/>
      <c r="ILH225" s="18"/>
      <c r="ILI225" s="19"/>
      <c r="ILJ225" s="28"/>
      <c r="ILK225" s="32"/>
      <c r="ILL225" s="20"/>
      <c r="ILM225" s="18"/>
      <c r="ILN225" s="19"/>
      <c r="ILO225" s="28"/>
      <c r="ILP225" s="32"/>
      <c r="ILQ225" s="20"/>
      <c r="ILR225" s="18"/>
      <c r="ILS225" s="19"/>
      <c r="ILT225" s="28"/>
      <c r="ILU225" s="32"/>
      <c r="ILV225" s="20"/>
      <c r="ILW225" s="18"/>
      <c r="ILX225" s="19"/>
      <c r="ILY225" s="28"/>
      <c r="ILZ225" s="32"/>
      <c r="IMA225" s="20"/>
      <c r="IMB225" s="18"/>
      <c r="IMC225" s="19"/>
      <c r="IMD225" s="28"/>
      <c r="IME225" s="32"/>
      <c r="IMF225" s="20"/>
      <c r="IMG225" s="18"/>
      <c r="IMH225" s="19"/>
      <c r="IMI225" s="28"/>
      <c r="IMJ225" s="32"/>
      <c r="IMK225" s="20"/>
      <c r="IML225" s="18"/>
      <c r="IMM225" s="19"/>
      <c r="IMN225" s="28"/>
      <c r="IMO225" s="32"/>
      <c r="IMP225" s="20"/>
      <c r="IMQ225" s="18"/>
      <c r="IMR225" s="19"/>
      <c r="IMS225" s="28"/>
      <c r="IMT225" s="32"/>
      <c r="IMU225" s="20"/>
      <c r="IMV225" s="18"/>
      <c r="IMW225" s="19"/>
      <c r="IMX225" s="28"/>
      <c r="IMY225" s="32"/>
      <c r="IMZ225" s="20"/>
      <c r="INA225" s="18"/>
      <c r="INB225" s="19"/>
      <c r="INC225" s="28"/>
      <c r="IND225" s="32"/>
      <c r="INE225" s="20"/>
      <c r="INF225" s="18"/>
      <c r="ING225" s="19"/>
      <c r="INH225" s="28"/>
      <c r="INI225" s="32"/>
      <c r="INJ225" s="20"/>
      <c r="INK225" s="18"/>
      <c r="INL225" s="19"/>
      <c r="INM225" s="28"/>
      <c r="INN225" s="32"/>
      <c r="INO225" s="20"/>
      <c r="INP225" s="18"/>
      <c r="INQ225" s="19"/>
      <c r="INR225" s="28"/>
      <c r="INS225" s="32"/>
      <c r="INT225" s="20"/>
      <c r="INU225" s="18"/>
      <c r="INV225" s="19"/>
      <c r="INW225" s="28"/>
      <c r="INX225" s="32"/>
      <c r="INY225" s="20"/>
      <c r="INZ225" s="18"/>
      <c r="IOA225" s="19"/>
      <c r="IOB225" s="28"/>
      <c r="IOC225" s="32"/>
      <c r="IOD225" s="20"/>
      <c r="IOE225" s="18"/>
      <c r="IOF225" s="19"/>
      <c r="IOG225" s="28"/>
      <c r="IOH225" s="32"/>
      <c r="IOI225" s="20"/>
      <c r="IOJ225" s="18"/>
      <c r="IOK225" s="19"/>
      <c r="IOL225" s="28"/>
      <c r="IOM225" s="32"/>
      <c r="ION225" s="20"/>
      <c r="IOO225" s="18"/>
      <c r="IOP225" s="19"/>
      <c r="IOQ225" s="28"/>
      <c r="IOR225" s="32"/>
      <c r="IOS225" s="20"/>
      <c r="IOT225" s="18"/>
      <c r="IOU225" s="19"/>
      <c r="IOV225" s="28"/>
      <c r="IOW225" s="32"/>
      <c r="IOX225" s="20"/>
      <c r="IOY225" s="18"/>
      <c r="IOZ225" s="19"/>
      <c r="IPA225" s="28"/>
      <c r="IPB225" s="32"/>
      <c r="IPC225" s="20"/>
      <c r="IPD225" s="18"/>
      <c r="IPE225" s="19"/>
      <c r="IPF225" s="28"/>
      <c r="IPG225" s="32"/>
      <c r="IPH225" s="20"/>
      <c r="IPI225" s="18"/>
      <c r="IPJ225" s="19"/>
      <c r="IPK225" s="28"/>
      <c r="IPL225" s="32"/>
      <c r="IPM225" s="20"/>
      <c r="IPN225" s="18"/>
      <c r="IPO225" s="19"/>
      <c r="IPP225" s="28"/>
      <c r="IPQ225" s="32"/>
      <c r="IPR225" s="20"/>
      <c r="IPS225" s="18"/>
      <c r="IPT225" s="19"/>
      <c r="IPU225" s="28"/>
      <c r="IPV225" s="32"/>
      <c r="IPW225" s="20"/>
      <c r="IPX225" s="18"/>
      <c r="IPY225" s="19"/>
      <c r="IPZ225" s="28"/>
      <c r="IQA225" s="32"/>
      <c r="IQB225" s="20"/>
      <c r="IQC225" s="18"/>
      <c r="IQD225" s="19"/>
      <c r="IQE225" s="28"/>
      <c r="IQF225" s="32"/>
      <c r="IQG225" s="20"/>
      <c r="IQH225" s="18"/>
      <c r="IQI225" s="19"/>
      <c r="IQJ225" s="28"/>
      <c r="IQK225" s="32"/>
      <c r="IQL225" s="20"/>
      <c r="IQM225" s="18"/>
      <c r="IQN225" s="19"/>
      <c r="IQO225" s="28"/>
      <c r="IQP225" s="32"/>
      <c r="IQQ225" s="20"/>
      <c r="IQR225" s="18"/>
      <c r="IQS225" s="19"/>
      <c r="IQT225" s="28"/>
      <c r="IQU225" s="32"/>
      <c r="IQV225" s="20"/>
      <c r="IQW225" s="18"/>
      <c r="IQX225" s="19"/>
      <c r="IQY225" s="28"/>
      <c r="IQZ225" s="32"/>
      <c r="IRA225" s="20"/>
      <c r="IRB225" s="18"/>
      <c r="IRC225" s="19"/>
      <c r="IRD225" s="28"/>
      <c r="IRE225" s="32"/>
      <c r="IRF225" s="20"/>
      <c r="IRG225" s="18"/>
      <c r="IRH225" s="19"/>
      <c r="IRI225" s="28"/>
      <c r="IRJ225" s="32"/>
      <c r="IRK225" s="20"/>
      <c r="IRL225" s="18"/>
      <c r="IRM225" s="19"/>
      <c r="IRN225" s="28"/>
      <c r="IRO225" s="32"/>
      <c r="IRP225" s="20"/>
      <c r="IRQ225" s="18"/>
      <c r="IRR225" s="19"/>
      <c r="IRS225" s="28"/>
      <c r="IRT225" s="32"/>
      <c r="IRU225" s="20"/>
      <c r="IRV225" s="18"/>
      <c r="IRW225" s="19"/>
      <c r="IRX225" s="28"/>
      <c r="IRY225" s="32"/>
      <c r="IRZ225" s="20"/>
      <c r="ISA225" s="18"/>
      <c r="ISB225" s="19"/>
      <c r="ISC225" s="28"/>
      <c r="ISD225" s="32"/>
      <c r="ISE225" s="20"/>
      <c r="ISF225" s="18"/>
      <c r="ISG225" s="19"/>
      <c r="ISH225" s="28"/>
      <c r="ISI225" s="32"/>
      <c r="ISJ225" s="20"/>
      <c r="ISK225" s="18"/>
      <c r="ISL225" s="19"/>
      <c r="ISM225" s="28"/>
      <c r="ISN225" s="32"/>
      <c r="ISO225" s="20"/>
      <c r="ISP225" s="18"/>
      <c r="ISQ225" s="19"/>
      <c r="ISR225" s="28"/>
      <c r="ISS225" s="32"/>
      <c r="IST225" s="20"/>
      <c r="ISU225" s="18"/>
      <c r="ISV225" s="19"/>
      <c r="ISW225" s="28"/>
      <c r="ISX225" s="32"/>
      <c r="ISY225" s="20"/>
      <c r="ISZ225" s="18"/>
      <c r="ITA225" s="19"/>
      <c r="ITB225" s="28"/>
      <c r="ITC225" s="32"/>
      <c r="ITD225" s="20"/>
      <c r="ITE225" s="18"/>
      <c r="ITF225" s="19"/>
      <c r="ITG225" s="28"/>
      <c r="ITH225" s="32"/>
      <c r="ITI225" s="20"/>
      <c r="ITJ225" s="18"/>
      <c r="ITK225" s="19"/>
      <c r="ITL225" s="28"/>
      <c r="ITM225" s="32"/>
      <c r="ITN225" s="20"/>
      <c r="ITO225" s="18"/>
      <c r="ITP225" s="19"/>
      <c r="ITQ225" s="28"/>
      <c r="ITR225" s="32"/>
      <c r="ITS225" s="20"/>
      <c r="ITT225" s="18"/>
      <c r="ITU225" s="19"/>
      <c r="ITV225" s="28"/>
      <c r="ITW225" s="32"/>
      <c r="ITX225" s="20"/>
      <c r="ITY225" s="18"/>
      <c r="ITZ225" s="19"/>
      <c r="IUA225" s="28"/>
      <c r="IUB225" s="32"/>
      <c r="IUC225" s="20"/>
      <c r="IUD225" s="18"/>
      <c r="IUE225" s="19"/>
      <c r="IUF225" s="28"/>
      <c r="IUG225" s="32"/>
      <c r="IUH225" s="20"/>
      <c r="IUI225" s="18"/>
      <c r="IUJ225" s="19"/>
      <c r="IUK225" s="28"/>
      <c r="IUL225" s="32"/>
      <c r="IUM225" s="20"/>
      <c r="IUN225" s="18"/>
      <c r="IUO225" s="19"/>
      <c r="IUP225" s="28"/>
      <c r="IUQ225" s="32"/>
      <c r="IUR225" s="20"/>
      <c r="IUS225" s="18"/>
      <c r="IUT225" s="19"/>
      <c r="IUU225" s="28"/>
      <c r="IUV225" s="32"/>
      <c r="IUW225" s="20"/>
      <c r="IUX225" s="18"/>
      <c r="IUY225" s="19"/>
      <c r="IUZ225" s="28"/>
      <c r="IVA225" s="32"/>
      <c r="IVB225" s="20"/>
      <c r="IVC225" s="18"/>
      <c r="IVD225" s="19"/>
      <c r="IVE225" s="28"/>
      <c r="IVF225" s="32"/>
      <c r="IVG225" s="20"/>
      <c r="IVH225" s="18"/>
      <c r="IVI225" s="19"/>
      <c r="IVJ225" s="28"/>
      <c r="IVK225" s="32"/>
      <c r="IVL225" s="20"/>
      <c r="IVM225" s="18"/>
      <c r="IVN225" s="19"/>
      <c r="IVO225" s="28"/>
      <c r="IVP225" s="32"/>
      <c r="IVQ225" s="20"/>
      <c r="IVR225" s="18"/>
      <c r="IVS225" s="19"/>
      <c r="IVT225" s="28"/>
      <c r="IVU225" s="32"/>
      <c r="IVV225" s="20"/>
      <c r="IVW225" s="18"/>
      <c r="IVX225" s="19"/>
      <c r="IVY225" s="28"/>
      <c r="IVZ225" s="32"/>
      <c r="IWA225" s="20"/>
      <c r="IWB225" s="18"/>
      <c r="IWC225" s="19"/>
      <c r="IWD225" s="28"/>
      <c r="IWE225" s="32"/>
      <c r="IWF225" s="20"/>
      <c r="IWG225" s="18"/>
      <c r="IWH225" s="19"/>
      <c r="IWI225" s="28"/>
      <c r="IWJ225" s="32"/>
      <c r="IWK225" s="20"/>
      <c r="IWL225" s="18"/>
      <c r="IWM225" s="19"/>
      <c r="IWN225" s="28"/>
      <c r="IWO225" s="32"/>
      <c r="IWP225" s="20"/>
      <c r="IWQ225" s="18"/>
      <c r="IWR225" s="19"/>
      <c r="IWS225" s="28"/>
      <c r="IWT225" s="32"/>
      <c r="IWU225" s="20"/>
      <c r="IWV225" s="18"/>
      <c r="IWW225" s="19"/>
      <c r="IWX225" s="28"/>
      <c r="IWY225" s="32"/>
      <c r="IWZ225" s="20"/>
      <c r="IXA225" s="18"/>
      <c r="IXB225" s="19"/>
      <c r="IXC225" s="28"/>
      <c r="IXD225" s="32"/>
      <c r="IXE225" s="20"/>
      <c r="IXF225" s="18"/>
      <c r="IXG225" s="19"/>
      <c r="IXH225" s="28"/>
      <c r="IXI225" s="32"/>
      <c r="IXJ225" s="20"/>
      <c r="IXK225" s="18"/>
      <c r="IXL225" s="19"/>
      <c r="IXM225" s="28"/>
      <c r="IXN225" s="32"/>
      <c r="IXO225" s="20"/>
      <c r="IXP225" s="18"/>
      <c r="IXQ225" s="19"/>
      <c r="IXR225" s="28"/>
      <c r="IXS225" s="32"/>
      <c r="IXT225" s="20"/>
      <c r="IXU225" s="18"/>
      <c r="IXV225" s="19"/>
      <c r="IXW225" s="28"/>
      <c r="IXX225" s="32"/>
      <c r="IXY225" s="20"/>
      <c r="IXZ225" s="18"/>
      <c r="IYA225" s="19"/>
      <c r="IYB225" s="28"/>
      <c r="IYC225" s="32"/>
      <c r="IYD225" s="20"/>
      <c r="IYE225" s="18"/>
      <c r="IYF225" s="19"/>
      <c r="IYG225" s="28"/>
      <c r="IYH225" s="32"/>
      <c r="IYI225" s="20"/>
      <c r="IYJ225" s="18"/>
      <c r="IYK225" s="19"/>
      <c r="IYL225" s="28"/>
      <c r="IYM225" s="32"/>
      <c r="IYN225" s="20"/>
      <c r="IYO225" s="18"/>
      <c r="IYP225" s="19"/>
      <c r="IYQ225" s="28"/>
      <c r="IYR225" s="32"/>
      <c r="IYS225" s="20"/>
      <c r="IYT225" s="18"/>
      <c r="IYU225" s="19"/>
      <c r="IYV225" s="28"/>
      <c r="IYW225" s="32"/>
      <c r="IYX225" s="20"/>
      <c r="IYY225" s="18"/>
      <c r="IYZ225" s="19"/>
      <c r="IZA225" s="28"/>
      <c r="IZB225" s="32"/>
      <c r="IZC225" s="20"/>
      <c r="IZD225" s="18"/>
      <c r="IZE225" s="19"/>
      <c r="IZF225" s="28"/>
      <c r="IZG225" s="32"/>
      <c r="IZH225" s="20"/>
      <c r="IZI225" s="18"/>
      <c r="IZJ225" s="19"/>
      <c r="IZK225" s="28"/>
      <c r="IZL225" s="32"/>
      <c r="IZM225" s="20"/>
      <c r="IZN225" s="18"/>
      <c r="IZO225" s="19"/>
      <c r="IZP225" s="28"/>
      <c r="IZQ225" s="32"/>
      <c r="IZR225" s="20"/>
      <c r="IZS225" s="18"/>
      <c r="IZT225" s="19"/>
      <c r="IZU225" s="28"/>
      <c r="IZV225" s="32"/>
      <c r="IZW225" s="20"/>
      <c r="IZX225" s="18"/>
      <c r="IZY225" s="19"/>
      <c r="IZZ225" s="28"/>
      <c r="JAA225" s="32"/>
      <c r="JAB225" s="20"/>
      <c r="JAC225" s="18"/>
      <c r="JAD225" s="19"/>
      <c r="JAE225" s="28"/>
      <c r="JAF225" s="32"/>
      <c r="JAG225" s="20"/>
      <c r="JAH225" s="18"/>
      <c r="JAI225" s="19"/>
      <c r="JAJ225" s="28"/>
      <c r="JAK225" s="32"/>
      <c r="JAL225" s="20"/>
      <c r="JAM225" s="18"/>
      <c r="JAN225" s="19"/>
      <c r="JAO225" s="28"/>
      <c r="JAP225" s="32"/>
      <c r="JAQ225" s="20"/>
      <c r="JAR225" s="18"/>
      <c r="JAS225" s="19"/>
      <c r="JAT225" s="28"/>
      <c r="JAU225" s="32"/>
      <c r="JAV225" s="20"/>
      <c r="JAW225" s="18"/>
      <c r="JAX225" s="19"/>
      <c r="JAY225" s="28"/>
      <c r="JAZ225" s="32"/>
      <c r="JBA225" s="20"/>
      <c r="JBB225" s="18"/>
      <c r="JBC225" s="19"/>
      <c r="JBD225" s="28"/>
      <c r="JBE225" s="32"/>
      <c r="JBF225" s="20"/>
      <c r="JBG225" s="18"/>
      <c r="JBH225" s="19"/>
      <c r="JBI225" s="28"/>
      <c r="JBJ225" s="32"/>
      <c r="JBK225" s="20"/>
      <c r="JBL225" s="18"/>
      <c r="JBM225" s="19"/>
      <c r="JBN225" s="28"/>
      <c r="JBO225" s="32"/>
      <c r="JBP225" s="20"/>
      <c r="JBQ225" s="18"/>
      <c r="JBR225" s="19"/>
      <c r="JBS225" s="28"/>
      <c r="JBT225" s="32"/>
      <c r="JBU225" s="20"/>
      <c r="JBV225" s="18"/>
      <c r="JBW225" s="19"/>
      <c r="JBX225" s="28"/>
      <c r="JBY225" s="32"/>
      <c r="JBZ225" s="20"/>
      <c r="JCA225" s="18"/>
      <c r="JCB225" s="19"/>
      <c r="JCC225" s="28"/>
      <c r="JCD225" s="32"/>
      <c r="JCE225" s="20"/>
      <c r="JCF225" s="18"/>
      <c r="JCG225" s="19"/>
      <c r="JCH225" s="28"/>
      <c r="JCI225" s="32"/>
      <c r="JCJ225" s="20"/>
      <c r="JCK225" s="18"/>
      <c r="JCL225" s="19"/>
      <c r="JCM225" s="28"/>
      <c r="JCN225" s="32"/>
      <c r="JCO225" s="20"/>
      <c r="JCP225" s="18"/>
      <c r="JCQ225" s="19"/>
      <c r="JCR225" s="28"/>
      <c r="JCS225" s="32"/>
      <c r="JCT225" s="20"/>
      <c r="JCU225" s="18"/>
      <c r="JCV225" s="19"/>
      <c r="JCW225" s="28"/>
      <c r="JCX225" s="32"/>
      <c r="JCY225" s="20"/>
      <c r="JCZ225" s="18"/>
      <c r="JDA225" s="19"/>
      <c r="JDB225" s="28"/>
      <c r="JDC225" s="32"/>
      <c r="JDD225" s="20"/>
      <c r="JDE225" s="18"/>
      <c r="JDF225" s="19"/>
      <c r="JDG225" s="28"/>
      <c r="JDH225" s="32"/>
      <c r="JDI225" s="20"/>
      <c r="JDJ225" s="18"/>
      <c r="JDK225" s="19"/>
      <c r="JDL225" s="28"/>
      <c r="JDM225" s="32"/>
      <c r="JDN225" s="20"/>
      <c r="JDO225" s="18"/>
      <c r="JDP225" s="19"/>
      <c r="JDQ225" s="28"/>
      <c r="JDR225" s="32"/>
      <c r="JDS225" s="20"/>
      <c r="JDT225" s="18"/>
      <c r="JDU225" s="19"/>
      <c r="JDV225" s="28"/>
      <c r="JDW225" s="32"/>
      <c r="JDX225" s="20"/>
      <c r="JDY225" s="18"/>
      <c r="JDZ225" s="19"/>
      <c r="JEA225" s="28"/>
      <c r="JEB225" s="32"/>
      <c r="JEC225" s="20"/>
      <c r="JED225" s="18"/>
      <c r="JEE225" s="19"/>
      <c r="JEF225" s="28"/>
      <c r="JEG225" s="32"/>
      <c r="JEH225" s="20"/>
      <c r="JEI225" s="18"/>
      <c r="JEJ225" s="19"/>
      <c r="JEK225" s="28"/>
      <c r="JEL225" s="32"/>
      <c r="JEM225" s="20"/>
      <c r="JEN225" s="18"/>
      <c r="JEO225" s="19"/>
      <c r="JEP225" s="28"/>
      <c r="JEQ225" s="32"/>
      <c r="JER225" s="20"/>
      <c r="JES225" s="18"/>
      <c r="JET225" s="19"/>
      <c r="JEU225" s="28"/>
      <c r="JEV225" s="32"/>
      <c r="JEW225" s="20"/>
      <c r="JEX225" s="18"/>
      <c r="JEY225" s="19"/>
      <c r="JEZ225" s="28"/>
      <c r="JFA225" s="32"/>
      <c r="JFB225" s="20"/>
      <c r="JFC225" s="18"/>
      <c r="JFD225" s="19"/>
      <c r="JFE225" s="28"/>
      <c r="JFF225" s="32"/>
      <c r="JFG225" s="20"/>
      <c r="JFH225" s="18"/>
      <c r="JFI225" s="19"/>
      <c r="JFJ225" s="28"/>
      <c r="JFK225" s="32"/>
      <c r="JFL225" s="20"/>
      <c r="JFM225" s="18"/>
      <c r="JFN225" s="19"/>
      <c r="JFO225" s="28"/>
      <c r="JFP225" s="32"/>
      <c r="JFQ225" s="20"/>
      <c r="JFR225" s="18"/>
      <c r="JFS225" s="19"/>
      <c r="JFT225" s="28"/>
      <c r="JFU225" s="32"/>
      <c r="JFV225" s="20"/>
      <c r="JFW225" s="18"/>
      <c r="JFX225" s="19"/>
      <c r="JFY225" s="28"/>
      <c r="JFZ225" s="32"/>
      <c r="JGA225" s="20"/>
      <c r="JGB225" s="18"/>
      <c r="JGC225" s="19"/>
      <c r="JGD225" s="28"/>
      <c r="JGE225" s="32"/>
      <c r="JGF225" s="20"/>
      <c r="JGG225" s="18"/>
      <c r="JGH225" s="19"/>
      <c r="JGI225" s="28"/>
      <c r="JGJ225" s="32"/>
      <c r="JGK225" s="20"/>
      <c r="JGL225" s="18"/>
      <c r="JGM225" s="19"/>
      <c r="JGN225" s="28"/>
      <c r="JGO225" s="32"/>
      <c r="JGP225" s="20"/>
      <c r="JGQ225" s="18"/>
      <c r="JGR225" s="19"/>
      <c r="JGS225" s="28"/>
      <c r="JGT225" s="32"/>
      <c r="JGU225" s="20"/>
      <c r="JGV225" s="18"/>
      <c r="JGW225" s="19"/>
      <c r="JGX225" s="28"/>
      <c r="JGY225" s="32"/>
      <c r="JGZ225" s="20"/>
      <c r="JHA225" s="18"/>
      <c r="JHB225" s="19"/>
      <c r="JHC225" s="28"/>
      <c r="JHD225" s="32"/>
      <c r="JHE225" s="20"/>
      <c r="JHF225" s="18"/>
      <c r="JHG225" s="19"/>
      <c r="JHH225" s="28"/>
      <c r="JHI225" s="32"/>
      <c r="JHJ225" s="20"/>
      <c r="JHK225" s="18"/>
      <c r="JHL225" s="19"/>
      <c r="JHM225" s="28"/>
      <c r="JHN225" s="32"/>
      <c r="JHO225" s="20"/>
      <c r="JHP225" s="18"/>
      <c r="JHQ225" s="19"/>
      <c r="JHR225" s="28"/>
      <c r="JHS225" s="32"/>
      <c r="JHT225" s="20"/>
      <c r="JHU225" s="18"/>
      <c r="JHV225" s="19"/>
      <c r="JHW225" s="28"/>
      <c r="JHX225" s="32"/>
      <c r="JHY225" s="20"/>
      <c r="JHZ225" s="18"/>
      <c r="JIA225" s="19"/>
      <c r="JIB225" s="28"/>
      <c r="JIC225" s="32"/>
      <c r="JID225" s="20"/>
      <c r="JIE225" s="18"/>
      <c r="JIF225" s="19"/>
      <c r="JIG225" s="28"/>
      <c r="JIH225" s="32"/>
      <c r="JII225" s="20"/>
      <c r="JIJ225" s="18"/>
      <c r="JIK225" s="19"/>
      <c r="JIL225" s="28"/>
      <c r="JIM225" s="32"/>
      <c r="JIN225" s="20"/>
      <c r="JIO225" s="18"/>
      <c r="JIP225" s="19"/>
      <c r="JIQ225" s="28"/>
      <c r="JIR225" s="32"/>
      <c r="JIS225" s="20"/>
      <c r="JIT225" s="18"/>
      <c r="JIU225" s="19"/>
      <c r="JIV225" s="28"/>
      <c r="JIW225" s="32"/>
      <c r="JIX225" s="20"/>
      <c r="JIY225" s="18"/>
      <c r="JIZ225" s="19"/>
      <c r="JJA225" s="28"/>
      <c r="JJB225" s="32"/>
      <c r="JJC225" s="20"/>
      <c r="JJD225" s="18"/>
      <c r="JJE225" s="19"/>
      <c r="JJF225" s="28"/>
      <c r="JJG225" s="32"/>
      <c r="JJH225" s="20"/>
      <c r="JJI225" s="18"/>
      <c r="JJJ225" s="19"/>
      <c r="JJK225" s="28"/>
      <c r="JJL225" s="32"/>
      <c r="JJM225" s="20"/>
      <c r="JJN225" s="18"/>
      <c r="JJO225" s="19"/>
      <c r="JJP225" s="28"/>
      <c r="JJQ225" s="32"/>
      <c r="JJR225" s="20"/>
      <c r="JJS225" s="18"/>
      <c r="JJT225" s="19"/>
      <c r="JJU225" s="28"/>
      <c r="JJV225" s="32"/>
      <c r="JJW225" s="20"/>
      <c r="JJX225" s="18"/>
      <c r="JJY225" s="19"/>
      <c r="JJZ225" s="28"/>
      <c r="JKA225" s="32"/>
      <c r="JKB225" s="20"/>
      <c r="JKC225" s="18"/>
      <c r="JKD225" s="19"/>
      <c r="JKE225" s="28"/>
      <c r="JKF225" s="32"/>
      <c r="JKG225" s="20"/>
      <c r="JKH225" s="18"/>
      <c r="JKI225" s="19"/>
      <c r="JKJ225" s="28"/>
      <c r="JKK225" s="32"/>
      <c r="JKL225" s="20"/>
      <c r="JKM225" s="18"/>
      <c r="JKN225" s="19"/>
      <c r="JKO225" s="28"/>
      <c r="JKP225" s="32"/>
      <c r="JKQ225" s="20"/>
      <c r="JKR225" s="18"/>
      <c r="JKS225" s="19"/>
      <c r="JKT225" s="28"/>
      <c r="JKU225" s="32"/>
      <c r="JKV225" s="20"/>
      <c r="JKW225" s="18"/>
      <c r="JKX225" s="19"/>
      <c r="JKY225" s="28"/>
      <c r="JKZ225" s="32"/>
      <c r="JLA225" s="20"/>
      <c r="JLB225" s="18"/>
      <c r="JLC225" s="19"/>
      <c r="JLD225" s="28"/>
      <c r="JLE225" s="32"/>
      <c r="JLF225" s="20"/>
      <c r="JLG225" s="18"/>
      <c r="JLH225" s="19"/>
      <c r="JLI225" s="28"/>
      <c r="JLJ225" s="32"/>
      <c r="JLK225" s="20"/>
      <c r="JLL225" s="18"/>
      <c r="JLM225" s="19"/>
      <c r="JLN225" s="28"/>
      <c r="JLO225" s="32"/>
      <c r="JLP225" s="20"/>
      <c r="JLQ225" s="18"/>
      <c r="JLR225" s="19"/>
      <c r="JLS225" s="28"/>
      <c r="JLT225" s="32"/>
      <c r="JLU225" s="20"/>
      <c r="JLV225" s="18"/>
      <c r="JLW225" s="19"/>
      <c r="JLX225" s="28"/>
      <c r="JLY225" s="32"/>
      <c r="JLZ225" s="20"/>
      <c r="JMA225" s="18"/>
      <c r="JMB225" s="19"/>
      <c r="JMC225" s="28"/>
      <c r="JMD225" s="32"/>
      <c r="JME225" s="20"/>
      <c r="JMF225" s="18"/>
      <c r="JMG225" s="19"/>
      <c r="JMH225" s="28"/>
      <c r="JMI225" s="32"/>
      <c r="JMJ225" s="20"/>
      <c r="JMK225" s="18"/>
      <c r="JML225" s="19"/>
      <c r="JMM225" s="28"/>
      <c r="JMN225" s="32"/>
      <c r="JMO225" s="20"/>
      <c r="JMP225" s="18"/>
      <c r="JMQ225" s="19"/>
      <c r="JMR225" s="28"/>
      <c r="JMS225" s="32"/>
      <c r="JMT225" s="20"/>
      <c r="JMU225" s="18"/>
      <c r="JMV225" s="19"/>
      <c r="JMW225" s="28"/>
      <c r="JMX225" s="32"/>
      <c r="JMY225" s="20"/>
      <c r="JMZ225" s="18"/>
      <c r="JNA225" s="19"/>
      <c r="JNB225" s="28"/>
      <c r="JNC225" s="32"/>
      <c r="JND225" s="20"/>
      <c r="JNE225" s="18"/>
      <c r="JNF225" s="19"/>
      <c r="JNG225" s="28"/>
      <c r="JNH225" s="32"/>
      <c r="JNI225" s="20"/>
      <c r="JNJ225" s="18"/>
      <c r="JNK225" s="19"/>
      <c r="JNL225" s="28"/>
      <c r="JNM225" s="32"/>
      <c r="JNN225" s="20"/>
      <c r="JNO225" s="18"/>
      <c r="JNP225" s="19"/>
      <c r="JNQ225" s="28"/>
      <c r="JNR225" s="32"/>
      <c r="JNS225" s="20"/>
      <c r="JNT225" s="18"/>
      <c r="JNU225" s="19"/>
      <c r="JNV225" s="28"/>
      <c r="JNW225" s="32"/>
      <c r="JNX225" s="20"/>
      <c r="JNY225" s="18"/>
      <c r="JNZ225" s="19"/>
      <c r="JOA225" s="28"/>
      <c r="JOB225" s="32"/>
      <c r="JOC225" s="20"/>
      <c r="JOD225" s="18"/>
      <c r="JOE225" s="19"/>
      <c r="JOF225" s="28"/>
      <c r="JOG225" s="32"/>
      <c r="JOH225" s="20"/>
      <c r="JOI225" s="18"/>
      <c r="JOJ225" s="19"/>
      <c r="JOK225" s="28"/>
      <c r="JOL225" s="32"/>
      <c r="JOM225" s="20"/>
      <c r="JON225" s="18"/>
      <c r="JOO225" s="19"/>
      <c r="JOP225" s="28"/>
      <c r="JOQ225" s="32"/>
      <c r="JOR225" s="20"/>
      <c r="JOS225" s="18"/>
      <c r="JOT225" s="19"/>
      <c r="JOU225" s="28"/>
      <c r="JOV225" s="32"/>
      <c r="JOW225" s="20"/>
      <c r="JOX225" s="18"/>
      <c r="JOY225" s="19"/>
      <c r="JOZ225" s="28"/>
      <c r="JPA225" s="32"/>
      <c r="JPB225" s="20"/>
      <c r="JPC225" s="18"/>
      <c r="JPD225" s="19"/>
      <c r="JPE225" s="28"/>
      <c r="JPF225" s="32"/>
      <c r="JPG225" s="20"/>
      <c r="JPH225" s="18"/>
      <c r="JPI225" s="19"/>
      <c r="JPJ225" s="28"/>
      <c r="JPK225" s="32"/>
      <c r="JPL225" s="20"/>
      <c r="JPM225" s="18"/>
      <c r="JPN225" s="19"/>
      <c r="JPO225" s="28"/>
      <c r="JPP225" s="32"/>
      <c r="JPQ225" s="20"/>
      <c r="JPR225" s="18"/>
      <c r="JPS225" s="19"/>
      <c r="JPT225" s="28"/>
      <c r="JPU225" s="32"/>
      <c r="JPV225" s="20"/>
      <c r="JPW225" s="18"/>
      <c r="JPX225" s="19"/>
      <c r="JPY225" s="28"/>
      <c r="JPZ225" s="32"/>
      <c r="JQA225" s="20"/>
      <c r="JQB225" s="18"/>
      <c r="JQC225" s="19"/>
      <c r="JQD225" s="28"/>
      <c r="JQE225" s="32"/>
      <c r="JQF225" s="20"/>
      <c r="JQG225" s="18"/>
      <c r="JQH225" s="19"/>
      <c r="JQI225" s="28"/>
      <c r="JQJ225" s="32"/>
      <c r="JQK225" s="20"/>
      <c r="JQL225" s="18"/>
      <c r="JQM225" s="19"/>
      <c r="JQN225" s="28"/>
      <c r="JQO225" s="32"/>
      <c r="JQP225" s="20"/>
      <c r="JQQ225" s="18"/>
      <c r="JQR225" s="19"/>
      <c r="JQS225" s="28"/>
      <c r="JQT225" s="32"/>
      <c r="JQU225" s="20"/>
      <c r="JQV225" s="18"/>
      <c r="JQW225" s="19"/>
      <c r="JQX225" s="28"/>
      <c r="JQY225" s="32"/>
      <c r="JQZ225" s="20"/>
      <c r="JRA225" s="18"/>
      <c r="JRB225" s="19"/>
      <c r="JRC225" s="28"/>
      <c r="JRD225" s="32"/>
      <c r="JRE225" s="20"/>
      <c r="JRF225" s="18"/>
      <c r="JRG225" s="19"/>
      <c r="JRH225" s="28"/>
      <c r="JRI225" s="32"/>
      <c r="JRJ225" s="20"/>
      <c r="JRK225" s="18"/>
      <c r="JRL225" s="19"/>
      <c r="JRM225" s="28"/>
      <c r="JRN225" s="32"/>
      <c r="JRO225" s="20"/>
      <c r="JRP225" s="18"/>
      <c r="JRQ225" s="19"/>
      <c r="JRR225" s="28"/>
      <c r="JRS225" s="32"/>
      <c r="JRT225" s="20"/>
      <c r="JRU225" s="18"/>
      <c r="JRV225" s="19"/>
      <c r="JRW225" s="28"/>
      <c r="JRX225" s="32"/>
      <c r="JRY225" s="20"/>
      <c r="JRZ225" s="18"/>
      <c r="JSA225" s="19"/>
      <c r="JSB225" s="28"/>
      <c r="JSC225" s="32"/>
      <c r="JSD225" s="20"/>
      <c r="JSE225" s="18"/>
      <c r="JSF225" s="19"/>
      <c r="JSG225" s="28"/>
      <c r="JSH225" s="32"/>
      <c r="JSI225" s="20"/>
      <c r="JSJ225" s="18"/>
      <c r="JSK225" s="19"/>
      <c r="JSL225" s="28"/>
      <c r="JSM225" s="32"/>
      <c r="JSN225" s="20"/>
      <c r="JSO225" s="18"/>
      <c r="JSP225" s="19"/>
      <c r="JSQ225" s="28"/>
      <c r="JSR225" s="32"/>
      <c r="JSS225" s="20"/>
      <c r="JST225" s="18"/>
      <c r="JSU225" s="19"/>
      <c r="JSV225" s="28"/>
      <c r="JSW225" s="32"/>
      <c r="JSX225" s="20"/>
      <c r="JSY225" s="18"/>
      <c r="JSZ225" s="19"/>
      <c r="JTA225" s="28"/>
      <c r="JTB225" s="32"/>
      <c r="JTC225" s="20"/>
      <c r="JTD225" s="18"/>
      <c r="JTE225" s="19"/>
      <c r="JTF225" s="28"/>
      <c r="JTG225" s="32"/>
      <c r="JTH225" s="20"/>
      <c r="JTI225" s="18"/>
      <c r="JTJ225" s="19"/>
      <c r="JTK225" s="28"/>
      <c r="JTL225" s="32"/>
      <c r="JTM225" s="20"/>
      <c r="JTN225" s="18"/>
      <c r="JTO225" s="19"/>
      <c r="JTP225" s="28"/>
      <c r="JTQ225" s="32"/>
      <c r="JTR225" s="20"/>
      <c r="JTS225" s="18"/>
      <c r="JTT225" s="19"/>
      <c r="JTU225" s="28"/>
      <c r="JTV225" s="32"/>
      <c r="JTW225" s="20"/>
      <c r="JTX225" s="18"/>
      <c r="JTY225" s="19"/>
      <c r="JTZ225" s="28"/>
      <c r="JUA225" s="32"/>
      <c r="JUB225" s="20"/>
      <c r="JUC225" s="18"/>
      <c r="JUD225" s="19"/>
      <c r="JUE225" s="28"/>
      <c r="JUF225" s="32"/>
      <c r="JUG225" s="20"/>
      <c r="JUH225" s="18"/>
      <c r="JUI225" s="19"/>
      <c r="JUJ225" s="28"/>
      <c r="JUK225" s="32"/>
      <c r="JUL225" s="20"/>
      <c r="JUM225" s="18"/>
      <c r="JUN225" s="19"/>
      <c r="JUO225" s="28"/>
      <c r="JUP225" s="32"/>
      <c r="JUQ225" s="20"/>
      <c r="JUR225" s="18"/>
      <c r="JUS225" s="19"/>
      <c r="JUT225" s="28"/>
      <c r="JUU225" s="32"/>
      <c r="JUV225" s="20"/>
      <c r="JUW225" s="18"/>
      <c r="JUX225" s="19"/>
      <c r="JUY225" s="28"/>
      <c r="JUZ225" s="32"/>
      <c r="JVA225" s="20"/>
      <c r="JVB225" s="18"/>
      <c r="JVC225" s="19"/>
      <c r="JVD225" s="28"/>
      <c r="JVE225" s="32"/>
      <c r="JVF225" s="20"/>
      <c r="JVG225" s="18"/>
      <c r="JVH225" s="19"/>
      <c r="JVI225" s="28"/>
      <c r="JVJ225" s="32"/>
      <c r="JVK225" s="20"/>
      <c r="JVL225" s="18"/>
      <c r="JVM225" s="19"/>
      <c r="JVN225" s="28"/>
      <c r="JVO225" s="32"/>
      <c r="JVP225" s="20"/>
      <c r="JVQ225" s="18"/>
      <c r="JVR225" s="19"/>
      <c r="JVS225" s="28"/>
      <c r="JVT225" s="32"/>
      <c r="JVU225" s="20"/>
      <c r="JVV225" s="18"/>
      <c r="JVW225" s="19"/>
      <c r="JVX225" s="28"/>
      <c r="JVY225" s="32"/>
      <c r="JVZ225" s="20"/>
      <c r="JWA225" s="18"/>
      <c r="JWB225" s="19"/>
      <c r="JWC225" s="28"/>
      <c r="JWD225" s="32"/>
      <c r="JWE225" s="20"/>
      <c r="JWF225" s="18"/>
      <c r="JWG225" s="19"/>
      <c r="JWH225" s="28"/>
      <c r="JWI225" s="32"/>
      <c r="JWJ225" s="20"/>
      <c r="JWK225" s="18"/>
      <c r="JWL225" s="19"/>
      <c r="JWM225" s="28"/>
      <c r="JWN225" s="32"/>
      <c r="JWO225" s="20"/>
      <c r="JWP225" s="18"/>
      <c r="JWQ225" s="19"/>
      <c r="JWR225" s="28"/>
      <c r="JWS225" s="32"/>
      <c r="JWT225" s="20"/>
      <c r="JWU225" s="18"/>
      <c r="JWV225" s="19"/>
      <c r="JWW225" s="28"/>
      <c r="JWX225" s="32"/>
      <c r="JWY225" s="20"/>
      <c r="JWZ225" s="18"/>
      <c r="JXA225" s="19"/>
      <c r="JXB225" s="28"/>
      <c r="JXC225" s="32"/>
      <c r="JXD225" s="20"/>
      <c r="JXE225" s="18"/>
      <c r="JXF225" s="19"/>
      <c r="JXG225" s="28"/>
      <c r="JXH225" s="32"/>
      <c r="JXI225" s="20"/>
      <c r="JXJ225" s="18"/>
      <c r="JXK225" s="19"/>
      <c r="JXL225" s="28"/>
      <c r="JXM225" s="32"/>
      <c r="JXN225" s="20"/>
      <c r="JXO225" s="18"/>
      <c r="JXP225" s="19"/>
      <c r="JXQ225" s="28"/>
      <c r="JXR225" s="32"/>
      <c r="JXS225" s="20"/>
      <c r="JXT225" s="18"/>
      <c r="JXU225" s="19"/>
      <c r="JXV225" s="28"/>
      <c r="JXW225" s="32"/>
      <c r="JXX225" s="20"/>
      <c r="JXY225" s="18"/>
      <c r="JXZ225" s="19"/>
      <c r="JYA225" s="28"/>
      <c r="JYB225" s="32"/>
      <c r="JYC225" s="20"/>
      <c r="JYD225" s="18"/>
      <c r="JYE225" s="19"/>
      <c r="JYF225" s="28"/>
      <c r="JYG225" s="32"/>
      <c r="JYH225" s="20"/>
      <c r="JYI225" s="18"/>
      <c r="JYJ225" s="19"/>
      <c r="JYK225" s="28"/>
      <c r="JYL225" s="32"/>
      <c r="JYM225" s="20"/>
      <c r="JYN225" s="18"/>
      <c r="JYO225" s="19"/>
      <c r="JYP225" s="28"/>
      <c r="JYQ225" s="32"/>
      <c r="JYR225" s="20"/>
      <c r="JYS225" s="18"/>
      <c r="JYT225" s="19"/>
      <c r="JYU225" s="28"/>
      <c r="JYV225" s="32"/>
      <c r="JYW225" s="20"/>
      <c r="JYX225" s="18"/>
      <c r="JYY225" s="19"/>
      <c r="JYZ225" s="28"/>
      <c r="JZA225" s="32"/>
      <c r="JZB225" s="20"/>
      <c r="JZC225" s="18"/>
      <c r="JZD225" s="19"/>
      <c r="JZE225" s="28"/>
      <c r="JZF225" s="32"/>
      <c r="JZG225" s="20"/>
      <c r="JZH225" s="18"/>
      <c r="JZI225" s="19"/>
      <c r="JZJ225" s="28"/>
      <c r="JZK225" s="32"/>
      <c r="JZL225" s="20"/>
      <c r="JZM225" s="18"/>
      <c r="JZN225" s="19"/>
      <c r="JZO225" s="28"/>
      <c r="JZP225" s="32"/>
      <c r="JZQ225" s="20"/>
      <c r="JZR225" s="18"/>
      <c r="JZS225" s="19"/>
      <c r="JZT225" s="28"/>
      <c r="JZU225" s="32"/>
      <c r="JZV225" s="20"/>
      <c r="JZW225" s="18"/>
      <c r="JZX225" s="19"/>
      <c r="JZY225" s="28"/>
      <c r="JZZ225" s="32"/>
      <c r="KAA225" s="20"/>
      <c r="KAB225" s="18"/>
      <c r="KAC225" s="19"/>
      <c r="KAD225" s="28"/>
      <c r="KAE225" s="32"/>
      <c r="KAF225" s="20"/>
      <c r="KAG225" s="18"/>
      <c r="KAH225" s="19"/>
      <c r="KAI225" s="28"/>
      <c r="KAJ225" s="32"/>
      <c r="KAK225" s="20"/>
      <c r="KAL225" s="18"/>
      <c r="KAM225" s="19"/>
      <c r="KAN225" s="28"/>
      <c r="KAO225" s="32"/>
      <c r="KAP225" s="20"/>
      <c r="KAQ225" s="18"/>
      <c r="KAR225" s="19"/>
      <c r="KAS225" s="28"/>
      <c r="KAT225" s="32"/>
      <c r="KAU225" s="20"/>
      <c r="KAV225" s="18"/>
      <c r="KAW225" s="19"/>
      <c r="KAX225" s="28"/>
      <c r="KAY225" s="32"/>
      <c r="KAZ225" s="20"/>
      <c r="KBA225" s="18"/>
      <c r="KBB225" s="19"/>
      <c r="KBC225" s="28"/>
      <c r="KBD225" s="32"/>
      <c r="KBE225" s="20"/>
      <c r="KBF225" s="18"/>
      <c r="KBG225" s="19"/>
      <c r="KBH225" s="28"/>
      <c r="KBI225" s="32"/>
      <c r="KBJ225" s="20"/>
      <c r="KBK225" s="18"/>
      <c r="KBL225" s="19"/>
      <c r="KBM225" s="28"/>
      <c r="KBN225" s="32"/>
      <c r="KBO225" s="20"/>
      <c r="KBP225" s="18"/>
      <c r="KBQ225" s="19"/>
      <c r="KBR225" s="28"/>
      <c r="KBS225" s="32"/>
      <c r="KBT225" s="20"/>
      <c r="KBU225" s="18"/>
      <c r="KBV225" s="19"/>
      <c r="KBW225" s="28"/>
      <c r="KBX225" s="32"/>
      <c r="KBY225" s="20"/>
      <c r="KBZ225" s="18"/>
      <c r="KCA225" s="19"/>
      <c r="KCB225" s="28"/>
      <c r="KCC225" s="32"/>
      <c r="KCD225" s="20"/>
      <c r="KCE225" s="18"/>
      <c r="KCF225" s="19"/>
      <c r="KCG225" s="28"/>
      <c r="KCH225" s="32"/>
      <c r="KCI225" s="20"/>
      <c r="KCJ225" s="18"/>
      <c r="KCK225" s="19"/>
      <c r="KCL225" s="28"/>
      <c r="KCM225" s="32"/>
      <c r="KCN225" s="20"/>
      <c r="KCO225" s="18"/>
      <c r="KCP225" s="19"/>
      <c r="KCQ225" s="28"/>
      <c r="KCR225" s="32"/>
      <c r="KCS225" s="20"/>
      <c r="KCT225" s="18"/>
      <c r="KCU225" s="19"/>
      <c r="KCV225" s="28"/>
      <c r="KCW225" s="32"/>
      <c r="KCX225" s="20"/>
      <c r="KCY225" s="18"/>
      <c r="KCZ225" s="19"/>
      <c r="KDA225" s="28"/>
      <c r="KDB225" s="32"/>
      <c r="KDC225" s="20"/>
      <c r="KDD225" s="18"/>
      <c r="KDE225" s="19"/>
      <c r="KDF225" s="28"/>
      <c r="KDG225" s="32"/>
      <c r="KDH225" s="20"/>
      <c r="KDI225" s="18"/>
      <c r="KDJ225" s="19"/>
      <c r="KDK225" s="28"/>
      <c r="KDL225" s="32"/>
      <c r="KDM225" s="20"/>
      <c r="KDN225" s="18"/>
      <c r="KDO225" s="19"/>
      <c r="KDP225" s="28"/>
      <c r="KDQ225" s="32"/>
      <c r="KDR225" s="20"/>
      <c r="KDS225" s="18"/>
      <c r="KDT225" s="19"/>
      <c r="KDU225" s="28"/>
      <c r="KDV225" s="32"/>
      <c r="KDW225" s="20"/>
      <c r="KDX225" s="18"/>
      <c r="KDY225" s="19"/>
      <c r="KDZ225" s="28"/>
      <c r="KEA225" s="32"/>
      <c r="KEB225" s="20"/>
      <c r="KEC225" s="18"/>
      <c r="KED225" s="19"/>
      <c r="KEE225" s="28"/>
      <c r="KEF225" s="32"/>
      <c r="KEG225" s="20"/>
      <c r="KEH225" s="18"/>
      <c r="KEI225" s="19"/>
      <c r="KEJ225" s="28"/>
      <c r="KEK225" s="32"/>
      <c r="KEL225" s="20"/>
      <c r="KEM225" s="18"/>
      <c r="KEN225" s="19"/>
      <c r="KEO225" s="28"/>
      <c r="KEP225" s="32"/>
      <c r="KEQ225" s="20"/>
      <c r="KER225" s="18"/>
      <c r="KES225" s="19"/>
      <c r="KET225" s="28"/>
      <c r="KEU225" s="32"/>
      <c r="KEV225" s="20"/>
      <c r="KEW225" s="18"/>
      <c r="KEX225" s="19"/>
      <c r="KEY225" s="28"/>
      <c r="KEZ225" s="32"/>
      <c r="KFA225" s="20"/>
      <c r="KFB225" s="18"/>
      <c r="KFC225" s="19"/>
      <c r="KFD225" s="28"/>
      <c r="KFE225" s="32"/>
      <c r="KFF225" s="20"/>
      <c r="KFG225" s="18"/>
      <c r="KFH225" s="19"/>
      <c r="KFI225" s="28"/>
      <c r="KFJ225" s="32"/>
      <c r="KFK225" s="20"/>
      <c r="KFL225" s="18"/>
      <c r="KFM225" s="19"/>
      <c r="KFN225" s="28"/>
      <c r="KFO225" s="32"/>
      <c r="KFP225" s="20"/>
      <c r="KFQ225" s="18"/>
      <c r="KFR225" s="19"/>
      <c r="KFS225" s="28"/>
      <c r="KFT225" s="32"/>
      <c r="KFU225" s="20"/>
      <c r="KFV225" s="18"/>
      <c r="KFW225" s="19"/>
      <c r="KFX225" s="28"/>
      <c r="KFY225" s="32"/>
      <c r="KFZ225" s="20"/>
      <c r="KGA225" s="18"/>
      <c r="KGB225" s="19"/>
      <c r="KGC225" s="28"/>
      <c r="KGD225" s="32"/>
      <c r="KGE225" s="20"/>
      <c r="KGF225" s="18"/>
      <c r="KGG225" s="19"/>
      <c r="KGH225" s="28"/>
      <c r="KGI225" s="32"/>
      <c r="KGJ225" s="20"/>
      <c r="KGK225" s="18"/>
      <c r="KGL225" s="19"/>
      <c r="KGM225" s="28"/>
      <c r="KGN225" s="32"/>
      <c r="KGO225" s="20"/>
      <c r="KGP225" s="18"/>
      <c r="KGQ225" s="19"/>
      <c r="KGR225" s="28"/>
      <c r="KGS225" s="32"/>
      <c r="KGT225" s="20"/>
      <c r="KGU225" s="18"/>
      <c r="KGV225" s="19"/>
      <c r="KGW225" s="28"/>
      <c r="KGX225" s="32"/>
      <c r="KGY225" s="20"/>
      <c r="KGZ225" s="18"/>
      <c r="KHA225" s="19"/>
      <c r="KHB225" s="28"/>
      <c r="KHC225" s="32"/>
      <c r="KHD225" s="20"/>
      <c r="KHE225" s="18"/>
      <c r="KHF225" s="19"/>
      <c r="KHG225" s="28"/>
      <c r="KHH225" s="32"/>
      <c r="KHI225" s="20"/>
      <c r="KHJ225" s="18"/>
      <c r="KHK225" s="19"/>
      <c r="KHL225" s="28"/>
      <c r="KHM225" s="32"/>
      <c r="KHN225" s="20"/>
      <c r="KHO225" s="18"/>
      <c r="KHP225" s="19"/>
      <c r="KHQ225" s="28"/>
      <c r="KHR225" s="32"/>
      <c r="KHS225" s="20"/>
      <c r="KHT225" s="18"/>
      <c r="KHU225" s="19"/>
      <c r="KHV225" s="28"/>
      <c r="KHW225" s="32"/>
      <c r="KHX225" s="20"/>
      <c r="KHY225" s="18"/>
      <c r="KHZ225" s="19"/>
      <c r="KIA225" s="28"/>
      <c r="KIB225" s="32"/>
      <c r="KIC225" s="20"/>
      <c r="KID225" s="18"/>
      <c r="KIE225" s="19"/>
      <c r="KIF225" s="28"/>
      <c r="KIG225" s="32"/>
      <c r="KIH225" s="20"/>
      <c r="KII225" s="18"/>
      <c r="KIJ225" s="19"/>
      <c r="KIK225" s="28"/>
      <c r="KIL225" s="32"/>
      <c r="KIM225" s="20"/>
      <c r="KIN225" s="18"/>
      <c r="KIO225" s="19"/>
      <c r="KIP225" s="28"/>
      <c r="KIQ225" s="32"/>
      <c r="KIR225" s="20"/>
      <c r="KIS225" s="18"/>
      <c r="KIT225" s="19"/>
      <c r="KIU225" s="28"/>
      <c r="KIV225" s="32"/>
      <c r="KIW225" s="20"/>
      <c r="KIX225" s="18"/>
      <c r="KIY225" s="19"/>
      <c r="KIZ225" s="28"/>
      <c r="KJA225" s="32"/>
      <c r="KJB225" s="20"/>
      <c r="KJC225" s="18"/>
      <c r="KJD225" s="19"/>
      <c r="KJE225" s="28"/>
      <c r="KJF225" s="32"/>
      <c r="KJG225" s="20"/>
      <c r="KJH225" s="18"/>
      <c r="KJI225" s="19"/>
      <c r="KJJ225" s="28"/>
      <c r="KJK225" s="32"/>
      <c r="KJL225" s="20"/>
      <c r="KJM225" s="18"/>
      <c r="KJN225" s="19"/>
      <c r="KJO225" s="28"/>
      <c r="KJP225" s="32"/>
      <c r="KJQ225" s="20"/>
      <c r="KJR225" s="18"/>
      <c r="KJS225" s="19"/>
      <c r="KJT225" s="28"/>
      <c r="KJU225" s="32"/>
      <c r="KJV225" s="20"/>
      <c r="KJW225" s="18"/>
      <c r="KJX225" s="19"/>
      <c r="KJY225" s="28"/>
      <c r="KJZ225" s="32"/>
      <c r="KKA225" s="20"/>
      <c r="KKB225" s="18"/>
      <c r="KKC225" s="19"/>
      <c r="KKD225" s="28"/>
      <c r="KKE225" s="32"/>
      <c r="KKF225" s="20"/>
      <c r="KKG225" s="18"/>
      <c r="KKH225" s="19"/>
      <c r="KKI225" s="28"/>
      <c r="KKJ225" s="32"/>
      <c r="KKK225" s="20"/>
      <c r="KKL225" s="18"/>
      <c r="KKM225" s="19"/>
      <c r="KKN225" s="28"/>
      <c r="KKO225" s="32"/>
      <c r="KKP225" s="20"/>
      <c r="KKQ225" s="18"/>
      <c r="KKR225" s="19"/>
      <c r="KKS225" s="28"/>
      <c r="KKT225" s="32"/>
      <c r="KKU225" s="20"/>
      <c r="KKV225" s="18"/>
      <c r="KKW225" s="19"/>
      <c r="KKX225" s="28"/>
      <c r="KKY225" s="32"/>
      <c r="KKZ225" s="20"/>
      <c r="KLA225" s="18"/>
      <c r="KLB225" s="19"/>
      <c r="KLC225" s="28"/>
      <c r="KLD225" s="32"/>
      <c r="KLE225" s="20"/>
      <c r="KLF225" s="18"/>
      <c r="KLG225" s="19"/>
      <c r="KLH225" s="28"/>
      <c r="KLI225" s="32"/>
      <c r="KLJ225" s="20"/>
      <c r="KLK225" s="18"/>
      <c r="KLL225" s="19"/>
      <c r="KLM225" s="28"/>
      <c r="KLN225" s="32"/>
      <c r="KLO225" s="20"/>
      <c r="KLP225" s="18"/>
      <c r="KLQ225" s="19"/>
      <c r="KLR225" s="28"/>
      <c r="KLS225" s="32"/>
      <c r="KLT225" s="20"/>
      <c r="KLU225" s="18"/>
      <c r="KLV225" s="19"/>
      <c r="KLW225" s="28"/>
      <c r="KLX225" s="32"/>
      <c r="KLY225" s="20"/>
      <c r="KLZ225" s="18"/>
      <c r="KMA225" s="19"/>
      <c r="KMB225" s="28"/>
      <c r="KMC225" s="32"/>
      <c r="KMD225" s="20"/>
      <c r="KME225" s="18"/>
      <c r="KMF225" s="19"/>
      <c r="KMG225" s="28"/>
      <c r="KMH225" s="32"/>
      <c r="KMI225" s="20"/>
      <c r="KMJ225" s="18"/>
      <c r="KMK225" s="19"/>
      <c r="KML225" s="28"/>
      <c r="KMM225" s="32"/>
      <c r="KMN225" s="20"/>
      <c r="KMO225" s="18"/>
      <c r="KMP225" s="19"/>
      <c r="KMQ225" s="28"/>
      <c r="KMR225" s="32"/>
      <c r="KMS225" s="20"/>
      <c r="KMT225" s="18"/>
      <c r="KMU225" s="19"/>
      <c r="KMV225" s="28"/>
      <c r="KMW225" s="32"/>
      <c r="KMX225" s="20"/>
      <c r="KMY225" s="18"/>
      <c r="KMZ225" s="19"/>
      <c r="KNA225" s="28"/>
      <c r="KNB225" s="32"/>
      <c r="KNC225" s="20"/>
      <c r="KND225" s="18"/>
      <c r="KNE225" s="19"/>
      <c r="KNF225" s="28"/>
      <c r="KNG225" s="32"/>
      <c r="KNH225" s="20"/>
      <c r="KNI225" s="18"/>
      <c r="KNJ225" s="19"/>
      <c r="KNK225" s="28"/>
      <c r="KNL225" s="32"/>
      <c r="KNM225" s="20"/>
      <c r="KNN225" s="18"/>
      <c r="KNO225" s="19"/>
      <c r="KNP225" s="28"/>
      <c r="KNQ225" s="32"/>
      <c r="KNR225" s="20"/>
      <c r="KNS225" s="18"/>
      <c r="KNT225" s="19"/>
      <c r="KNU225" s="28"/>
      <c r="KNV225" s="32"/>
      <c r="KNW225" s="20"/>
      <c r="KNX225" s="18"/>
      <c r="KNY225" s="19"/>
      <c r="KNZ225" s="28"/>
      <c r="KOA225" s="32"/>
      <c r="KOB225" s="20"/>
      <c r="KOC225" s="18"/>
      <c r="KOD225" s="19"/>
      <c r="KOE225" s="28"/>
      <c r="KOF225" s="32"/>
      <c r="KOG225" s="20"/>
      <c r="KOH225" s="18"/>
      <c r="KOI225" s="19"/>
      <c r="KOJ225" s="28"/>
      <c r="KOK225" s="32"/>
      <c r="KOL225" s="20"/>
      <c r="KOM225" s="18"/>
      <c r="KON225" s="19"/>
      <c r="KOO225" s="28"/>
      <c r="KOP225" s="32"/>
      <c r="KOQ225" s="20"/>
      <c r="KOR225" s="18"/>
      <c r="KOS225" s="19"/>
      <c r="KOT225" s="28"/>
      <c r="KOU225" s="32"/>
      <c r="KOV225" s="20"/>
      <c r="KOW225" s="18"/>
      <c r="KOX225" s="19"/>
      <c r="KOY225" s="28"/>
      <c r="KOZ225" s="32"/>
      <c r="KPA225" s="20"/>
      <c r="KPB225" s="18"/>
      <c r="KPC225" s="19"/>
      <c r="KPD225" s="28"/>
      <c r="KPE225" s="32"/>
      <c r="KPF225" s="20"/>
      <c r="KPG225" s="18"/>
      <c r="KPH225" s="19"/>
      <c r="KPI225" s="28"/>
      <c r="KPJ225" s="32"/>
      <c r="KPK225" s="20"/>
      <c r="KPL225" s="18"/>
      <c r="KPM225" s="19"/>
      <c r="KPN225" s="28"/>
      <c r="KPO225" s="32"/>
      <c r="KPP225" s="20"/>
      <c r="KPQ225" s="18"/>
      <c r="KPR225" s="19"/>
      <c r="KPS225" s="28"/>
      <c r="KPT225" s="32"/>
      <c r="KPU225" s="20"/>
      <c r="KPV225" s="18"/>
      <c r="KPW225" s="19"/>
      <c r="KPX225" s="28"/>
      <c r="KPY225" s="32"/>
      <c r="KPZ225" s="20"/>
      <c r="KQA225" s="18"/>
      <c r="KQB225" s="19"/>
      <c r="KQC225" s="28"/>
      <c r="KQD225" s="32"/>
      <c r="KQE225" s="20"/>
      <c r="KQF225" s="18"/>
      <c r="KQG225" s="19"/>
      <c r="KQH225" s="28"/>
      <c r="KQI225" s="32"/>
      <c r="KQJ225" s="20"/>
      <c r="KQK225" s="18"/>
      <c r="KQL225" s="19"/>
      <c r="KQM225" s="28"/>
      <c r="KQN225" s="32"/>
      <c r="KQO225" s="20"/>
      <c r="KQP225" s="18"/>
      <c r="KQQ225" s="19"/>
      <c r="KQR225" s="28"/>
      <c r="KQS225" s="32"/>
      <c r="KQT225" s="20"/>
      <c r="KQU225" s="18"/>
      <c r="KQV225" s="19"/>
      <c r="KQW225" s="28"/>
      <c r="KQX225" s="32"/>
      <c r="KQY225" s="20"/>
      <c r="KQZ225" s="18"/>
      <c r="KRA225" s="19"/>
      <c r="KRB225" s="28"/>
      <c r="KRC225" s="32"/>
      <c r="KRD225" s="20"/>
      <c r="KRE225" s="18"/>
      <c r="KRF225" s="19"/>
      <c r="KRG225" s="28"/>
      <c r="KRH225" s="32"/>
      <c r="KRI225" s="20"/>
      <c r="KRJ225" s="18"/>
      <c r="KRK225" s="19"/>
      <c r="KRL225" s="28"/>
      <c r="KRM225" s="32"/>
      <c r="KRN225" s="20"/>
      <c r="KRO225" s="18"/>
      <c r="KRP225" s="19"/>
      <c r="KRQ225" s="28"/>
      <c r="KRR225" s="32"/>
      <c r="KRS225" s="20"/>
      <c r="KRT225" s="18"/>
      <c r="KRU225" s="19"/>
      <c r="KRV225" s="28"/>
      <c r="KRW225" s="32"/>
      <c r="KRX225" s="20"/>
      <c r="KRY225" s="18"/>
      <c r="KRZ225" s="19"/>
      <c r="KSA225" s="28"/>
      <c r="KSB225" s="32"/>
      <c r="KSC225" s="20"/>
      <c r="KSD225" s="18"/>
      <c r="KSE225" s="19"/>
      <c r="KSF225" s="28"/>
      <c r="KSG225" s="32"/>
      <c r="KSH225" s="20"/>
      <c r="KSI225" s="18"/>
      <c r="KSJ225" s="19"/>
      <c r="KSK225" s="28"/>
      <c r="KSL225" s="32"/>
      <c r="KSM225" s="20"/>
      <c r="KSN225" s="18"/>
      <c r="KSO225" s="19"/>
      <c r="KSP225" s="28"/>
      <c r="KSQ225" s="32"/>
      <c r="KSR225" s="20"/>
      <c r="KSS225" s="18"/>
      <c r="KST225" s="19"/>
      <c r="KSU225" s="28"/>
      <c r="KSV225" s="32"/>
      <c r="KSW225" s="20"/>
      <c r="KSX225" s="18"/>
      <c r="KSY225" s="19"/>
      <c r="KSZ225" s="28"/>
      <c r="KTA225" s="32"/>
      <c r="KTB225" s="20"/>
      <c r="KTC225" s="18"/>
      <c r="KTD225" s="19"/>
      <c r="KTE225" s="28"/>
      <c r="KTF225" s="32"/>
      <c r="KTG225" s="20"/>
      <c r="KTH225" s="18"/>
      <c r="KTI225" s="19"/>
      <c r="KTJ225" s="28"/>
      <c r="KTK225" s="32"/>
      <c r="KTL225" s="20"/>
      <c r="KTM225" s="18"/>
      <c r="KTN225" s="19"/>
      <c r="KTO225" s="28"/>
      <c r="KTP225" s="32"/>
      <c r="KTQ225" s="20"/>
      <c r="KTR225" s="18"/>
      <c r="KTS225" s="19"/>
      <c r="KTT225" s="28"/>
      <c r="KTU225" s="32"/>
      <c r="KTV225" s="20"/>
      <c r="KTW225" s="18"/>
      <c r="KTX225" s="19"/>
      <c r="KTY225" s="28"/>
      <c r="KTZ225" s="32"/>
      <c r="KUA225" s="20"/>
      <c r="KUB225" s="18"/>
      <c r="KUC225" s="19"/>
      <c r="KUD225" s="28"/>
      <c r="KUE225" s="32"/>
      <c r="KUF225" s="20"/>
      <c r="KUG225" s="18"/>
      <c r="KUH225" s="19"/>
      <c r="KUI225" s="28"/>
      <c r="KUJ225" s="32"/>
      <c r="KUK225" s="20"/>
      <c r="KUL225" s="18"/>
      <c r="KUM225" s="19"/>
      <c r="KUN225" s="28"/>
      <c r="KUO225" s="32"/>
      <c r="KUP225" s="20"/>
      <c r="KUQ225" s="18"/>
      <c r="KUR225" s="19"/>
      <c r="KUS225" s="28"/>
      <c r="KUT225" s="32"/>
      <c r="KUU225" s="20"/>
      <c r="KUV225" s="18"/>
      <c r="KUW225" s="19"/>
      <c r="KUX225" s="28"/>
      <c r="KUY225" s="32"/>
      <c r="KUZ225" s="20"/>
      <c r="KVA225" s="18"/>
      <c r="KVB225" s="19"/>
      <c r="KVC225" s="28"/>
      <c r="KVD225" s="32"/>
      <c r="KVE225" s="20"/>
      <c r="KVF225" s="18"/>
      <c r="KVG225" s="19"/>
      <c r="KVH225" s="28"/>
      <c r="KVI225" s="32"/>
      <c r="KVJ225" s="20"/>
      <c r="KVK225" s="18"/>
      <c r="KVL225" s="19"/>
      <c r="KVM225" s="28"/>
      <c r="KVN225" s="32"/>
      <c r="KVO225" s="20"/>
      <c r="KVP225" s="18"/>
      <c r="KVQ225" s="19"/>
      <c r="KVR225" s="28"/>
      <c r="KVS225" s="32"/>
      <c r="KVT225" s="20"/>
      <c r="KVU225" s="18"/>
      <c r="KVV225" s="19"/>
      <c r="KVW225" s="28"/>
      <c r="KVX225" s="32"/>
      <c r="KVY225" s="20"/>
      <c r="KVZ225" s="18"/>
      <c r="KWA225" s="19"/>
      <c r="KWB225" s="28"/>
      <c r="KWC225" s="32"/>
      <c r="KWD225" s="20"/>
      <c r="KWE225" s="18"/>
      <c r="KWF225" s="19"/>
      <c r="KWG225" s="28"/>
      <c r="KWH225" s="32"/>
      <c r="KWI225" s="20"/>
      <c r="KWJ225" s="18"/>
      <c r="KWK225" s="19"/>
      <c r="KWL225" s="28"/>
      <c r="KWM225" s="32"/>
      <c r="KWN225" s="20"/>
      <c r="KWO225" s="18"/>
      <c r="KWP225" s="19"/>
      <c r="KWQ225" s="28"/>
      <c r="KWR225" s="32"/>
      <c r="KWS225" s="20"/>
      <c r="KWT225" s="18"/>
      <c r="KWU225" s="19"/>
      <c r="KWV225" s="28"/>
      <c r="KWW225" s="32"/>
      <c r="KWX225" s="20"/>
      <c r="KWY225" s="18"/>
      <c r="KWZ225" s="19"/>
      <c r="KXA225" s="28"/>
      <c r="KXB225" s="32"/>
      <c r="KXC225" s="20"/>
      <c r="KXD225" s="18"/>
      <c r="KXE225" s="19"/>
      <c r="KXF225" s="28"/>
      <c r="KXG225" s="32"/>
      <c r="KXH225" s="20"/>
      <c r="KXI225" s="18"/>
      <c r="KXJ225" s="19"/>
      <c r="KXK225" s="28"/>
      <c r="KXL225" s="32"/>
      <c r="KXM225" s="20"/>
      <c r="KXN225" s="18"/>
      <c r="KXO225" s="19"/>
      <c r="KXP225" s="28"/>
      <c r="KXQ225" s="32"/>
      <c r="KXR225" s="20"/>
      <c r="KXS225" s="18"/>
      <c r="KXT225" s="19"/>
      <c r="KXU225" s="28"/>
      <c r="KXV225" s="32"/>
      <c r="KXW225" s="20"/>
      <c r="KXX225" s="18"/>
      <c r="KXY225" s="19"/>
      <c r="KXZ225" s="28"/>
      <c r="KYA225" s="32"/>
      <c r="KYB225" s="20"/>
      <c r="KYC225" s="18"/>
      <c r="KYD225" s="19"/>
      <c r="KYE225" s="28"/>
      <c r="KYF225" s="32"/>
      <c r="KYG225" s="20"/>
      <c r="KYH225" s="18"/>
      <c r="KYI225" s="19"/>
      <c r="KYJ225" s="28"/>
      <c r="KYK225" s="32"/>
      <c r="KYL225" s="20"/>
      <c r="KYM225" s="18"/>
      <c r="KYN225" s="19"/>
      <c r="KYO225" s="28"/>
      <c r="KYP225" s="32"/>
      <c r="KYQ225" s="20"/>
      <c r="KYR225" s="18"/>
      <c r="KYS225" s="19"/>
      <c r="KYT225" s="28"/>
      <c r="KYU225" s="32"/>
      <c r="KYV225" s="20"/>
      <c r="KYW225" s="18"/>
      <c r="KYX225" s="19"/>
      <c r="KYY225" s="28"/>
      <c r="KYZ225" s="32"/>
      <c r="KZA225" s="20"/>
      <c r="KZB225" s="18"/>
      <c r="KZC225" s="19"/>
      <c r="KZD225" s="28"/>
      <c r="KZE225" s="32"/>
      <c r="KZF225" s="20"/>
      <c r="KZG225" s="18"/>
      <c r="KZH225" s="19"/>
      <c r="KZI225" s="28"/>
      <c r="KZJ225" s="32"/>
      <c r="KZK225" s="20"/>
      <c r="KZL225" s="18"/>
      <c r="KZM225" s="19"/>
      <c r="KZN225" s="28"/>
      <c r="KZO225" s="32"/>
      <c r="KZP225" s="20"/>
      <c r="KZQ225" s="18"/>
      <c r="KZR225" s="19"/>
      <c r="KZS225" s="28"/>
      <c r="KZT225" s="32"/>
      <c r="KZU225" s="20"/>
      <c r="KZV225" s="18"/>
      <c r="KZW225" s="19"/>
      <c r="KZX225" s="28"/>
      <c r="KZY225" s="32"/>
      <c r="KZZ225" s="20"/>
      <c r="LAA225" s="18"/>
      <c r="LAB225" s="19"/>
      <c r="LAC225" s="28"/>
      <c r="LAD225" s="32"/>
      <c r="LAE225" s="20"/>
      <c r="LAF225" s="18"/>
      <c r="LAG225" s="19"/>
      <c r="LAH225" s="28"/>
      <c r="LAI225" s="32"/>
      <c r="LAJ225" s="20"/>
      <c r="LAK225" s="18"/>
      <c r="LAL225" s="19"/>
      <c r="LAM225" s="28"/>
      <c r="LAN225" s="32"/>
      <c r="LAO225" s="20"/>
      <c r="LAP225" s="18"/>
      <c r="LAQ225" s="19"/>
      <c r="LAR225" s="28"/>
      <c r="LAS225" s="32"/>
      <c r="LAT225" s="20"/>
      <c r="LAU225" s="18"/>
      <c r="LAV225" s="19"/>
      <c r="LAW225" s="28"/>
      <c r="LAX225" s="32"/>
      <c r="LAY225" s="20"/>
      <c r="LAZ225" s="18"/>
      <c r="LBA225" s="19"/>
      <c r="LBB225" s="28"/>
      <c r="LBC225" s="32"/>
      <c r="LBD225" s="20"/>
      <c r="LBE225" s="18"/>
      <c r="LBF225" s="19"/>
      <c r="LBG225" s="28"/>
      <c r="LBH225" s="32"/>
      <c r="LBI225" s="20"/>
      <c r="LBJ225" s="18"/>
      <c r="LBK225" s="19"/>
      <c r="LBL225" s="28"/>
      <c r="LBM225" s="32"/>
      <c r="LBN225" s="20"/>
      <c r="LBO225" s="18"/>
      <c r="LBP225" s="19"/>
      <c r="LBQ225" s="28"/>
      <c r="LBR225" s="32"/>
      <c r="LBS225" s="20"/>
      <c r="LBT225" s="18"/>
      <c r="LBU225" s="19"/>
      <c r="LBV225" s="28"/>
      <c r="LBW225" s="32"/>
      <c r="LBX225" s="20"/>
      <c r="LBY225" s="18"/>
      <c r="LBZ225" s="19"/>
      <c r="LCA225" s="28"/>
      <c r="LCB225" s="32"/>
      <c r="LCC225" s="20"/>
      <c r="LCD225" s="18"/>
      <c r="LCE225" s="19"/>
      <c r="LCF225" s="28"/>
      <c r="LCG225" s="32"/>
      <c r="LCH225" s="20"/>
      <c r="LCI225" s="18"/>
      <c r="LCJ225" s="19"/>
      <c r="LCK225" s="28"/>
      <c r="LCL225" s="32"/>
      <c r="LCM225" s="20"/>
      <c r="LCN225" s="18"/>
      <c r="LCO225" s="19"/>
      <c r="LCP225" s="28"/>
      <c r="LCQ225" s="32"/>
      <c r="LCR225" s="20"/>
      <c r="LCS225" s="18"/>
      <c r="LCT225" s="19"/>
      <c r="LCU225" s="28"/>
      <c r="LCV225" s="32"/>
      <c r="LCW225" s="20"/>
      <c r="LCX225" s="18"/>
      <c r="LCY225" s="19"/>
      <c r="LCZ225" s="28"/>
      <c r="LDA225" s="32"/>
      <c r="LDB225" s="20"/>
      <c r="LDC225" s="18"/>
      <c r="LDD225" s="19"/>
      <c r="LDE225" s="28"/>
      <c r="LDF225" s="32"/>
      <c r="LDG225" s="20"/>
      <c r="LDH225" s="18"/>
      <c r="LDI225" s="19"/>
      <c r="LDJ225" s="28"/>
      <c r="LDK225" s="32"/>
      <c r="LDL225" s="20"/>
      <c r="LDM225" s="18"/>
      <c r="LDN225" s="19"/>
      <c r="LDO225" s="28"/>
      <c r="LDP225" s="32"/>
      <c r="LDQ225" s="20"/>
      <c r="LDR225" s="18"/>
      <c r="LDS225" s="19"/>
      <c r="LDT225" s="28"/>
      <c r="LDU225" s="32"/>
      <c r="LDV225" s="20"/>
      <c r="LDW225" s="18"/>
      <c r="LDX225" s="19"/>
      <c r="LDY225" s="28"/>
      <c r="LDZ225" s="32"/>
      <c r="LEA225" s="20"/>
      <c r="LEB225" s="18"/>
      <c r="LEC225" s="19"/>
      <c r="LED225" s="28"/>
      <c r="LEE225" s="32"/>
      <c r="LEF225" s="20"/>
      <c r="LEG225" s="18"/>
      <c r="LEH225" s="19"/>
      <c r="LEI225" s="28"/>
      <c r="LEJ225" s="32"/>
      <c r="LEK225" s="20"/>
      <c r="LEL225" s="18"/>
      <c r="LEM225" s="19"/>
      <c r="LEN225" s="28"/>
      <c r="LEO225" s="32"/>
      <c r="LEP225" s="20"/>
      <c r="LEQ225" s="18"/>
      <c r="LER225" s="19"/>
      <c r="LES225" s="28"/>
      <c r="LET225" s="32"/>
      <c r="LEU225" s="20"/>
      <c r="LEV225" s="18"/>
      <c r="LEW225" s="19"/>
      <c r="LEX225" s="28"/>
      <c r="LEY225" s="32"/>
      <c r="LEZ225" s="20"/>
      <c r="LFA225" s="18"/>
      <c r="LFB225" s="19"/>
      <c r="LFC225" s="28"/>
      <c r="LFD225" s="32"/>
      <c r="LFE225" s="20"/>
      <c r="LFF225" s="18"/>
      <c r="LFG225" s="19"/>
      <c r="LFH225" s="28"/>
      <c r="LFI225" s="32"/>
      <c r="LFJ225" s="20"/>
      <c r="LFK225" s="18"/>
      <c r="LFL225" s="19"/>
      <c r="LFM225" s="28"/>
      <c r="LFN225" s="32"/>
      <c r="LFO225" s="20"/>
      <c r="LFP225" s="18"/>
      <c r="LFQ225" s="19"/>
      <c r="LFR225" s="28"/>
      <c r="LFS225" s="32"/>
      <c r="LFT225" s="20"/>
      <c r="LFU225" s="18"/>
      <c r="LFV225" s="19"/>
      <c r="LFW225" s="28"/>
      <c r="LFX225" s="32"/>
      <c r="LFY225" s="20"/>
      <c r="LFZ225" s="18"/>
      <c r="LGA225" s="19"/>
      <c r="LGB225" s="28"/>
      <c r="LGC225" s="32"/>
      <c r="LGD225" s="20"/>
      <c r="LGE225" s="18"/>
      <c r="LGF225" s="19"/>
      <c r="LGG225" s="28"/>
      <c r="LGH225" s="32"/>
      <c r="LGI225" s="20"/>
      <c r="LGJ225" s="18"/>
      <c r="LGK225" s="19"/>
      <c r="LGL225" s="28"/>
      <c r="LGM225" s="32"/>
      <c r="LGN225" s="20"/>
      <c r="LGO225" s="18"/>
      <c r="LGP225" s="19"/>
      <c r="LGQ225" s="28"/>
      <c r="LGR225" s="32"/>
      <c r="LGS225" s="20"/>
      <c r="LGT225" s="18"/>
      <c r="LGU225" s="19"/>
      <c r="LGV225" s="28"/>
      <c r="LGW225" s="32"/>
      <c r="LGX225" s="20"/>
      <c r="LGY225" s="18"/>
      <c r="LGZ225" s="19"/>
      <c r="LHA225" s="28"/>
      <c r="LHB225" s="32"/>
      <c r="LHC225" s="20"/>
      <c r="LHD225" s="18"/>
      <c r="LHE225" s="19"/>
      <c r="LHF225" s="28"/>
      <c r="LHG225" s="32"/>
      <c r="LHH225" s="20"/>
      <c r="LHI225" s="18"/>
      <c r="LHJ225" s="19"/>
      <c r="LHK225" s="28"/>
      <c r="LHL225" s="32"/>
      <c r="LHM225" s="20"/>
      <c r="LHN225" s="18"/>
      <c r="LHO225" s="19"/>
      <c r="LHP225" s="28"/>
      <c r="LHQ225" s="32"/>
      <c r="LHR225" s="20"/>
      <c r="LHS225" s="18"/>
      <c r="LHT225" s="19"/>
      <c r="LHU225" s="28"/>
      <c r="LHV225" s="32"/>
      <c r="LHW225" s="20"/>
      <c r="LHX225" s="18"/>
      <c r="LHY225" s="19"/>
      <c r="LHZ225" s="28"/>
      <c r="LIA225" s="32"/>
      <c r="LIB225" s="20"/>
      <c r="LIC225" s="18"/>
      <c r="LID225" s="19"/>
      <c r="LIE225" s="28"/>
      <c r="LIF225" s="32"/>
      <c r="LIG225" s="20"/>
      <c r="LIH225" s="18"/>
      <c r="LII225" s="19"/>
      <c r="LIJ225" s="28"/>
      <c r="LIK225" s="32"/>
      <c r="LIL225" s="20"/>
      <c r="LIM225" s="18"/>
      <c r="LIN225" s="19"/>
      <c r="LIO225" s="28"/>
      <c r="LIP225" s="32"/>
      <c r="LIQ225" s="20"/>
      <c r="LIR225" s="18"/>
      <c r="LIS225" s="19"/>
      <c r="LIT225" s="28"/>
      <c r="LIU225" s="32"/>
      <c r="LIV225" s="20"/>
      <c r="LIW225" s="18"/>
      <c r="LIX225" s="19"/>
      <c r="LIY225" s="28"/>
      <c r="LIZ225" s="32"/>
      <c r="LJA225" s="20"/>
      <c r="LJB225" s="18"/>
      <c r="LJC225" s="19"/>
      <c r="LJD225" s="28"/>
      <c r="LJE225" s="32"/>
      <c r="LJF225" s="20"/>
      <c r="LJG225" s="18"/>
      <c r="LJH225" s="19"/>
      <c r="LJI225" s="28"/>
      <c r="LJJ225" s="32"/>
      <c r="LJK225" s="20"/>
      <c r="LJL225" s="18"/>
      <c r="LJM225" s="19"/>
      <c r="LJN225" s="28"/>
      <c r="LJO225" s="32"/>
      <c r="LJP225" s="20"/>
      <c r="LJQ225" s="18"/>
      <c r="LJR225" s="19"/>
      <c r="LJS225" s="28"/>
      <c r="LJT225" s="32"/>
      <c r="LJU225" s="20"/>
      <c r="LJV225" s="18"/>
      <c r="LJW225" s="19"/>
      <c r="LJX225" s="28"/>
      <c r="LJY225" s="32"/>
      <c r="LJZ225" s="20"/>
      <c r="LKA225" s="18"/>
      <c r="LKB225" s="19"/>
      <c r="LKC225" s="28"/>
      <c r="LKD225" s="32"/>
      <c r="LKE225" s="20"/>
      <c r="LKF225" s="18"/>
      <c r="LKG225" s="19"/>
      <c r="LKH225" s="28"/>
      <c r="LKI225" s="32"/>
      <c r="LKJ225" s="20"/>
      <c r="LKK225" s="18"/>
      <c r="LKL225" s="19"/>
      <c r="LKM225" s="28"/>
      <c r="LKN225" s="32"/>
      <c r="LKO225" s="20"/>
      <c r="LKP225" s="18"/>
      <c r="LKQ225" s="19"/>
      <c r="LKR225" s="28"/>
      <c r="LKS225" s="32"/>
      <c r="LKT225" s="20"/>
      <c r="LKU225" s="18"/>
      <c r="LKV225" s="19"/>
      <c r="LKW225" s="28"/>
      <c r="LKX225" s="32"/>
      <c r="LKY225" s="20"/>
      <c r="LKZ225" s="18"/>
      <c r="LLA225" s="19"/>
      <c r="LLB225" s="28"/>
      <c r="LLC225" s="32"/>
      <c r="LLD225" s="20"/>
      <c r="LLE225" s="18"/>
      <c r="LLF225" s="19"/>
      <c r="LLG225" s="28"/>
      <c r="LLH225" s="32"/>
      <c r="LLI225" s="20"/>
      <c r="LLJ225" s="18"/>
      <c r="LLK225" s="19"/>
      <c r="LLL225" s="28"/>
      <c r="LLM225" s="32"/>
      <c r="LLN225" s="20"/>
      <c r="LLO225" s="18"/>
      <c r="LLP225" s="19"/>
      <c r="LLQ225" s="28"/>
      <c r="LLR225" s="32"/>
      <c r="LLS225" s="20"/>
      <c r="LLT225" s="18"/>
      <c r="LLU225" s="19"/>
      <c r="LLV225" s="28"/>
      <c r="LLW225" s="32"/>
      <c r="LLX225" s="20"/>
      <c r="LLY225" s="18"/>
      <c r="LLZ225" s="19"/>
      <c r="LMA225" s="28"/>
      <c r="LMB225" s="32"/>
      <c r="LMC225" s="20"/>
      <c r="LMD225" s="18"/>
      <c r="LME225" s="19"/>
      <c r="LMF225" s="28"/>
      <c r="LMG225" s="32"/>
      <c r="LMH225" s="20"/>
      <c r="LMI225" s="18"/>
      <c r="LMJ225" s="19"/>
      <c r="LMK225" s="28"/>
      <c r="LML225" s="32"/>
      <c r="LMM225" s="20"/>
      <c r="LMN225" s="18"/>
      <c r="LMO225" s="19"/>
      <c r="LMP225" s="28"/>
      <c r="LMQ225" s="32"/>
      <c r="LMR225" s="20"/>
      <c r="LMS225" s="18"/>
      <c r="LMT225" s="19"/>
      <c r="LMU225" s="28"/>
      <c r="LMV225" s="32"/>
      <c r="LMW225" s="20"/>
      <c r="LMX225" s="18"/>
      <c r="LMY225" s="19"/>
      <c r="LMZ225" s="28"/>
      <c r="LNA225" s="32"/>
      <c r="LNB225" s="20"/>
      <c r="LNC225" s="18"/>
      <c r="LND225" s="19"/>
      <c r="LNE225" s="28"/>
      <c r="LNF225" s="32"/>
      <c r="LNG225" s="20"/>
      <c r="LNH225" s="18"/>
      <c r="LNI225" s="19"/>
      <c r="LNJ225" s="28"/>
      <c r="LNK225" s="32"/>
      <c r="LNL225" s="20"/>
      <c r="LNM225" s="18"/>
      <c r="LNN225" s="19"/>
      <c r="LNO225" s="28"/>
      <c r="LNP225" s="32"/>
      <c r="LNQ225" s="20"/>
      <c r="LNR225" s="18"/>
      <c r="LNS225" s="19"/>
      <c r="LNT225" s="28"/>
      <c r="LNU225" s="32"/>
      <c r="LNV225" s="20"/>
      <c r="LNW225" s="18"/>
      <c r="LNX225" s="19"/>
      <c r="LNY225" s="28"/>
      <c r="LNZ225" s="32"/>
      <c r="LOA225" s="20"/>
      <c r="LOB225" s="18"/>
      <c r="LOC225" s="19"/>
      <c r="LOD225" s="28"/>
      <c r="LOE225" s="32"/>
      <c r="LOF225" s="20"/>
      <c r="LOG225" s="18"/>
      <c r="LOH225" s="19"/>
      <c r="LOI225" s="28"/>
      <c r="LOJ225" s="32"/>
      <c r="LOK225" s="20"/>
      <c r="LOL225" s="18"/>
      <c r="LOM225" s="19"/>
      <c r="LON225" s="28"/>
      <c r="LOO225" s="32"/>
      <c r="LOP225" s="20"/>
      <c r="LOQ225" s="18"/>
      <c r="LOR225" s="19"/>
      <c r="LOS225" s="28"/>
      <c r="LOT225" s="32"/>
      <c r="LOU225" s="20"/>
      <c r="LOV225" s="18"/>
      <c r="LOW225" s="19"/>
      <c r="LOX225" s="28"/>
      <c r="LOY225" s="32"/>
      <c r="LOZ225" s="20"/>
      <c r="LPA225" s="18"/>
      <c r="LPB225" s="19"/>
      <c r="LPC225" s="28"/>
      <c r="LPD225" s="32"/>
      <c r="LPE225" s="20"/>
      <c r="LPF225" s="18"/>
      <c r="LPG225" s="19"/>
      <c r="LPH225" s="28"/>
      <c r="LPI225" s="32"/>
      <c r="LPJ225" s="20"/>
      <c r="LPK225" s="18"/>
      <c r="LPL225" s="19"/>
      <c r="LPM225" s="28"/>
      <c r="LPN225" s="32"/>
      <c r="LPO225" s="20"/>
      <c r="LPP225" s="18"/>
      <c r="LPQ225" s="19"/>
      <c r="LPR225" s="28"/>
      <c r="LPS225" s="32"/>
      <c r="LPT225" s="20"/>
      <c r="LPU225" s="18"/>
      <c r="LPV225" s="19"/>
      <c r="LPW225" s="28"/>
      <c r="LPX225" s="32"/>
      <c r="LPY225" s="20"/>
      <c r="LPZ225" s="18"/>
      <c r="LQA225" s="19"/>
      <c r="LQB225" s="28"/>
      <c r="LQC225" s="32"/>
      <c r="LQD225" s="20"/>
      <c r="LQE225" s="18"/>
      <c r="LQF225" s="19"/>
      <c r="LQG225" s="28"/>
      <c r="LQH225" s="32"/>
      <c r="LQI225" s="20"/>
      <c r="LQJ225" s="18"/>
      <c r="LQK225" s="19"/>
      <c r="LQL225" s="28"/>
      <c r="LQM225" s="32"/>
      <c r="LQN225" s="20"/>
      <c r="LQO225" s="18"/>
      <c r="LQP225" s="19"/>
      <c r="LQQ225" s="28"/>
      <c r="LQR225" s="32"/>
      <c r="LQS225" s="20"/>
      <c r="LQT225" s="18"/>
      <c r="LQU225" s="19"/>
      <c r="LQV225" s="28"/>
      <c r="LQW225" s="32"/>
      <c r="LQX225" s="20"/>
      <c r="LQY225" s="18"/>
      <c r="LQZ225" s="19"/>
      <c r="LRA225" s="28"/>
      <c r="LRB225" s="32"/>
      <c r="LRC225" s="20"/>
      <c r="LRD225" s="18"/>
      <c r="LRE225" s="19"/>
      <c r="LRF225" s="28"/>
      <c r="LRG225" s="32"/>
      <c r="LRH225" s="20"/>
      <c r="LRI225" s="18"/>
      <c r="LRJ225" s="19"/>
      <c r="LRK225" s="28"/>
      <c r="LRL225" s="32"/>
      <c r="LRM225" s="20"/>
      <c r="LRN225" s="18"/>
      <c r="LRO225" s="19"/>
      <c r="LRP225" s="28"/>
      <c r="LRQ225" s="32"/>
      <c r="LRR225" s="20"/>
      <c r="LRS225" s="18"/>
      <c r="LRT225" s="19"/>
      <c r="LRU225" s="28"/>
      <c r="LRV225" s="32"/>
      <c r="LRW225" s="20"/>
      <c r="LRX225" s="18"/>
      <c r="LRY225" s="19"/>
      <c r="LRZ225" s="28"/>
      <c r="LSA225" s="32"/>
      <c r="LSB225" s="20"/>
      <c r="LSC225" s="18"/>
      <c r="LSD225" s="19"/>
      <c r="LSE225" s="28"/>
      <c r="LSF225" s="32"/>
      <c r="LSG225" s="20"/>
      <c r="LSH225" s="18"/>
      <c r="LSI225" s="19"/>
      <c r="LSJ225" s="28"/>
      <c r="LSK225" s="32"/>
      <c r="LSL225" s="20"/>
      <c r="LSM225" s="18"/>
      <c r="LSN225" s="19"/>
      <c r="LSO225" s="28"/>
      <c r="LSP225" s="32"/>
      <c r="LSQ225" s="20"/>
      <c r="LSR225" s="18"/>
      <c r="LSS225" s="19"/>
      <c r="LST225" s="28"/>
      <c r="LSU225" s="32"/>
      <c r="LSV225" s="20"/>
      <c r="LSW225" s="18"/>
      <c r="LSX225" s="19"/>
      <c r="LSY225" s="28"/>
      <c r="LSZ225" s="32"/>
      <c r="LTA225" s="20"/>
      <c r="LTB225" s="18"/>
      <c r="LTC225" s="19"/>
      <c r="LTD225" s="28"/>
      <c r="LTE225" s="32"/>
      <c r="LTF225" s="20"/>
      <c r="LTG225" s="18"/>
      <c r="LTH225" s="19"/>
      <c r="LTI225" s="28"/>
      <c r="LTJ225" s="32"/>
      <c r="LTK225" s="20"/>
      <c r="LTL225" s="18"/>
      <c r="LTM225" s="19"/>
      <c r="LTN225" s="28"/>
      <c r="LTO225" s="32"/>
      <c r="LTP225" s="20"/>
      <c r="LTQ225" s="18"/>
      <c r="LTR225" s="19"/>
      <c r="LTS225" s="28"/>
      <c r="LTT225" s="32"/>
      <c r="LTU225" s="20"/>
      <c r="LTV225" s="18"/>
      <c r="LTW225" s="19"/>
      <c r="LTX225" s="28"/>
      <c r="LTY225" s="32"/>
      <c r="LTZ225" s="20"/>
      <c r="LUA225" s="18"/>
      <c r="LUB225" s="19"/>
      <c r="LUC225" s="28"/>
      <c r="LUD225" s="32"/>
      <c r="LUE225" s="20"/>
      <c r="LUF225" s="18"/>
      <c r="LUG225" s="19"/>
      <c r="LUH225" s="28"/>
      <c r="LUI225" s="32"/>
      <c r="LUJ225" s="20"/>
      <c r="LUK225" s="18"/>
      <c r="LUL225" s="19"/>
      <c r="LUM225" s="28"/>
      <c r="LUN225" s="32"/>
      <c r="LUO225" s="20"/>
      <c r="LUP225" s="18"/>
      <c r="LUQ225" s="19"/>
      <c r="LUR225" s="28"/>
      <c r="LUS225" s="32"/>
      <c r="LUT225" s="20"/>
      <c r="LUU225" s="18"/>
      <c r="LUV225" s="19"/>
      <c r="LUW225" s="28"/>
      <c r="LUX225" s="32"/>
      <c r="LUY225" s="20"/>
      <c r="LUZ225" s="18"/>
      <c r="LVA225" s="19"/>
      <c r="LVB225" s="28"/>
      <c r="LVC225" s="32"/>
      <c r="LVD225" s="20"/>
      <c r="LVE225" s="18"/>
      <c r="LVF225" s="19"/>
      <c r="LVG225" s="28"/>
      <c r="LVH225" s="32"/>
      <c r="LVI225" s="20"/>
      <c r="LVJ225" s="18"/>
      <c r="LVK225" s="19"/>
      <c r="LVL225" s="28"/>
      <c r="LVM225" s="32"/>
      <c r="LVN225" s="20"/>
      <c r="LVO225" s="18"/>
      <c r="LVP225" s="19"/>
      <c r="LVQ225" s="28"/>
      <c r="LVR225" s="32"/>
      <c r="LVS225" s="20"/>
      <c r="LVT225" s="18"/>
      <c r="LVU225" s="19"/>
      <c r="LVV225" s="28"/>
      <c r="LVW225" s="32"/>
      <c r="LVX225" s="20"/>
      <c r="LVY225" s="18"/>
      <c r="LVZ225" s="19"/>
      <c r="LWA225" s="28"/>
      <c r="LWB225" s="32"/>
      <c r="LWC225" s="20"/>
      <c r="LWD225" s="18"/>
      <c r="LWE225" s="19"/>
      <c r="LWF225" s="28"/>
      <c r="LWG225" s="32"/>
      <c r="LWH225" s="20"/>
      <c r="LWI225" s="18"/>
      <c r="LWJ225" s="19"/>
      <c r="LWK225" s="28"/>
      <c r="LWL225" s="32"/>
      <c r="LWM225" s="20"/>
      <c r="LWN225" s="18"/>
      <c r="LWO225" s="19"/>
      <c r="LWP225" s="28"/>
      <c r="LWQ225" s="32"/>
      <c r="LWR225" s="20"/>
      <c r="LWS225" s="18"/>
      <c r="LWT225" s="19"/>
      <c r="LWU225" s="28"/>
      <c r="LWV225" s="32"/>
      <c r="LWW225" s="20"/>
      <c r="LWX225" s="18"/>
      <c r="LWY225" s="19"/>
      <c r="LWZ225" s="28"/>
      <c r="LXA225" s="32"/>
      <c r="LXB225" s="20"/>
      <c r="LXC225" s="18"/>
      <c r="LXD225" s="19"/>
      <c r="LXE225" s="28"/>
      <c r="LXF225" s="32"/>
      <c r="LXG225" s="20"/>
      <c r="LXH225" s="18"/>
      <c r="LXI225" s="19"/>
      <c r="LXJ225" s="28"/>
      <c r="LXK225" s="32"/>
      <c r="LXL225" s="20"/>
      <c r="LXM225" s="18"/>
      <c r="LXN225" s="19"/>
      <c r="LXO225" s="28"/>
      <c r="LXP225" s="32"/>
      <c r="LXQ225" s="20"/>
      <c r="LXR225" s="18"/>
      <c r="LXS225" s="19"/>
      <c r="LXT225" s="28"/>
      <c r="LXU225" s="32"/>
      <c r="LXV225" s="20"/>
      <c r="LXW225" s="18"/>
      <c r="LXX225" s="19"/>
      <c r="LXY225" s="28"/>
      <c r="LXZ225" s="32"/>
      <c r="LYA225" s="20"/>
      <c r="LYB225" s="18"/>
      <c r="LYC225" s="19"/>
      <c r="LYD225" s="28"/>
      <c r="LYE225" s="32"/>
      <c r="LYF225" s="20"/>
      <c r="LYG225" s="18"/>
      <c r="LYH225" s="19"/>
      <c r="LYI225" s="28"/>
      <c r="LYJ225" s="32"/>
      <c r="LYK225" s="20"/>
      <c r="LYL225" s="18"/>
      <c r="LYM225" s="19"/>
      <c r="LYN225" s="28"/>
      <c r="LYO225" s="32"/>
      <c r="LYP225" s="20"/>
      <c r="LYQ225" s="18"/>
      <c r="LYR225" s="19"/>
      <c r="LYS225" s="28"/>
      <c r="LYT225" s="32"/>
      <c r="LYU225" s="20"/>
      <c r="LYV225" s="18"/>
      <c r="LYW225" s="19"/>
      <c r="LYX225" s="28"/>
      <c r="LYY225" s="32"/>
      <c r="LYZ225" s="20"/>
      <c r="LZA225" s="18"/>
      <c r="LZB225" s="19"/>
      <c r="LZC225" s="28"/>
      <c r="LZD225" s="32"/>
      <c r="LZE225" s="20"/>
      <c r="LZF225" s="18"/>
      <c r="LZG225" s="19"/>
      <c r="LZH225" s="28"/>
      <c r="LZI225" s="32"/>
      <c r="LZJ225" s="20"/>
      <c r="LZK225" s="18"/>
      <c r="LZL225" s="19"/>
      <c r="LZM225" s="28"/>
      <c r="LZN225" s="32"/>
      <c r="LZO225" s="20"/>
      <c r="LZP225" s="18"/>
      <c r="LZQ225" s="19"/>
      <c r="LZR225" s="28"/>
      <c r="LZS225" s="32"/>
      <c r="LZT225" s="20"/>
      <c r="LZU225" s="18"/>
      <c r="LZV225" s="19"/>
      <c r="LZW225" s="28"/>
      <c r="LZX225" s="32"/>
      <c r="LZY225" s="20"/>
      <c r="LZZ225" s="18"/>
      <c r="MAA225" s="19"/>
      <c r="MAB225" s="28"/>
      <c r="MAC225" s="32"/>
      <c r="MAD225" s="20"/>
      <c r="MAE225" s="18"/>
      <c r="MAF225" s="19"/>
      <c r="MAG225" s="28"/>
      <c r="MAH225" s="32"/>
      <c r="MAI225" s="20"/>
      <c r="MAJ225" s="18"/>
      <c r="MAK225" s="19"/>
      <c r="MAL225" s="28"/>
      <c r="MAM225" s="32"/>
      <c r="MAN225" s="20"/>
      <c r="MAO225" s="18"/>
      <c r="MAP225" s="19"/>
      <c r="MAQ225" s="28"/>
      <c r="MAR225" s="32"/>
      <c r="MAS225" s="20"/>
      <c r="MAT225" s="18"/>
      <c r="MAU225" s="19"/>
      <c r="MAV225" s="28"/>
      <c r="MAW225" s="32"/>
      <c r="MAX225" s="20"/>
      <c r="MAY225" s="18"/>
      <c r="MAZ225" s="19"/>
      <c r="MBA225" s="28"/>
      <c r="MBB225" s="32"/>
      <c r="MBC225" s="20"/>
      <c r="MBD225" s="18"/>
      <c r="MBE225" s="19"/>
      <c r="MBF225" s="28"/>
      <c r="MBG225" s="32"/>
      <c r="MBH225" s="20"/>
      <c r="MBI225" s="18"/>
      <c r="MBJ225" s="19"/>
      <c r="MBK225" s="28"/>
      <c r="MBL225" s="32"/>
      <c r="MBM225" s="20"/>
      <c r="MBN225" s="18"/>
      <c r="MBO225" s="19"/>
      <c r="MBP225" s="28"/>
      <c r="MBQ225" s="32"/>
      <c r="MBR225" s="20"/>
      <c r="MBS225" s="18"/>
      <c r="MBT225" s="19"/>
      <c r="MBU225" s="28"/>
      <c r="MBV225" s="32"/>
      <c r="MBW225" s="20"/>
      <c r="MBX225" s="18"/>
      <c r="MBY225" s="19"/>
      <c r="MBZ225" s="28"/>
      <c r="MCA225" s="32"/>
      <c r="MCB225" s="20"/>
      <c r="MCC225" s="18"/>
      <c r="MCD225" s="19"/>
      <c r="MCE225" s="28"/>
      <c r="MCF225" s="32"/>
      <c r="MCG225" s="20"/>
      <c r="MCH225" s="18"/>
      <c r="MCI225" s="19"/>
      <c r="MCJ225" s="28"/>
      <c r="MCK225" s="32"/>
      <c r="MCL225" s="20"/>
      <c r="MCM225" s="18"/>
      <c r="MCN225" s="19"/>
      <c r="MCO225" s="28"/>
      <c r="MCP225" s="32"/>
      <c r="MCQ225" s="20"/>
      <c r="MCR225" s="18"/>
      <c r="MCS225" s="19"/>
      <c r="MCT225" s="28"/>
      <c r="MCU225" s="32"/>
      <c r="MCV225" s="20"/>
      <c r="MCW225" s="18"/>
      <c r="MCX225" s="19"/>
      <c r="MCY225" s="28"/>
      <c r="MCZ225" s="32"/>
      <c r="MDA225" s="20"/>
      <c r="MDB225" s="18"/>
      <c r="MDC225" s="19"/>
      <c r="MDD225" s="28"/>
      <c r="MDE225" s="32"/>
      <c r="MDF225" s="20"/>
      <c r="MDG225" s="18"/>
      <c r="MDH225" s="19"/>
      <c r="MDI225" s="28"/>
      <c r="MDJ225" s="32"/>
      <c r="MDK225" s="20"/>
      <c r="MDL225" s="18"/>
      <c r="MDM225" s="19"/>
      <c r="MDN225" s="28"/>
      <c r="MDO225" s="32"/>
      <c r="MDP225" s="20"/>
      <c r="MDQ225" s="18"/>
      <c r="MDR225" s="19"/>
      <c r="MDS225" s="28"/>
      <c r="MDT225" s="32"/>
      <c r="MDU225" s="20"/>
      <c r="MDV225" s="18"/>
      <c r="MDW225" s="19"/>
      <c r="MDX225" s="28"/>
      <c r="MDY225" s="32"/>
      <c r="MDZ225" s="20"/>
      <c r="MEA225" s="18"/>
      <c r="MEB225" s="19"/>
      <c r="MEC225" s="28"/>
      <c r="MED225" s="32"/>
      <c r="MEE225" s="20"/>
      <c r="MEF225" s="18"/>
      <c r="MEG225" s="19"/>
      <c r="MEH225" s="28"/>
      <c r="MEI225" s="32"/>
      <c r="MEJ225" s="20"/>
      <c r="MEK225" s="18"/>
      <c r="MEL225" s="19"/>
      <c r="MEM225" s="28"/>
      <c r="MEN225" s="32"/>
      <c r="MEO225" s="20"/>
      <c r="MEP225" s="18"/>
      <c r="MEQ225" s="19"/>
      <c r="MER225" s="28"/>
      <c r="MES225" s="32"/>
      <c r="MET225" s="20"/>
      <c r="MEU225" s="18"/>
      <c r="MEV225" s="19"/>
      <c r="MEW225" s="28"/>
      <c r="MEX225" s="32"/>
      <c r="MEY225" s="20"/>
      <c r="MEZ225" s="18"/>
      <c r="MFA225" s="19"/>
      <c r="MFB225" s="28"/>
      <c r="MFC225" s="32"/>
      <c r="MFD225" s="20"/>
      <c r="MFE225" s="18"/>
      <c r="MFF225" s="19"/>
      <c r="MFG225" s="28"/>
      <c r="MFH225" s="32"/>
      <c r="MFI225" s="20"/>
      <c r="MFJ225" s="18"/>
      <c r="MFK225" s="19"/>
      <c r="MFL225" s="28"/>
      <c r="MFM225" s="32"/>
      <c r="MFN225" s="20"/>
      <c r="MFO225" s="18"/>
      <c r="MFP225" s="19"/>
      <c r="MFQ225" s="28"/>
      <c r="MFR225" s="32"/>
      <c r="MFS225" s="20"/>
      <c r="MFT225" s="18"/>
      <c r="MFU225" s="19"/>
      <c r="MFV225" s="28"/>
      <c r="MFW225" s="32"/>
      <c r="MFX225" s="20"/>
      <c r="MFY225" s="18"/>
      <c r="MFZ225" s="19"/>
      <c r="MGA225" s="28"/>
      <c r="MGB225" s="32"/>
      <c r="MGC225" s="20"/>
      <c r="MGD225" s="18"/>
      <c r="MGE225" s="19"/>
      <c r="MGF225" s="28"/>
      <c r="MGG225" s="32"/>
      <c r="MGH225" s="20"/>
      <c r="MGI225" s="18"/>
      <c r="MGJ225" s="19"/>
      <c r="MGK225" s="28"/>
      <c r="MGL225" s="32"/>
      <c r="MGM225" s="20"/>
      <c r="MGN225" s="18"/>
      <c r="MGO225" s="19"/>
      <c r="MGP225" s="28"/>
      <c r="MGQ225" s="32"/>
      <c r="MGR225" s="20"/>
      <c r="MGS225" s="18"/>
      <c r="MGT225" s="19"/>
      <c r="MGU225" s="28"/>
      <c r="MGV225" s="32"/>
      <c r="MGW225" s="20"/>
      <c r="MGX225" s="18"/>
      <c r="MGY225" s="19"/>
      <c r="MGZ225" s="28"/>
      <c r="MHA225" s="32"/>
      <c r="MHB225" s="20"/>
      <c r="MHC225" s="18"/>
      <c r="MHD225" s="19"/>
      <c r="MHE225" s="28"/>
      <c r="MHF225" s="32"/>
      <c r="MHG225" s="20"/>
      <c r="MHH225" s="18"/>
      <c r="MHI225" s="19"/>
      <c r="MHJ225" s="28"/>
      <c r="MHK225" s="32"/>
      <c r="MHL225" s="20"/>
      <c r="MHM225" s="18"/>
      <c r="MHN225" s="19"/>
      <c r="MHO225" s="28"/>
      <c r="MHP225" s="32"/>
      <c r="MHQ225" s="20"/>
      <c r="MHR225" s="18"/>
      <c r="MHS225" s="19"/>
      <c r="MHT225" s="28"/>
      <c r="MHU225" s="32"/>
      <c r="MHV225" s="20"/>
      <c r="MHW225" s="18"/>
      <c r="MHX225" s="19"/>
      <c r="MHY225" s="28"/>
      <c r="MHZ225" s="32"/>
      <c r="MIA225" s="20"/>
      <c r="MIB225" s="18"/>
      <c r="MIC225" s="19"/>
      <c r="MID225" s="28"/>
      <c r="MIE225" s="32"/>
      <c r="MIF225" s="20"/>
      <c r="MIG225" s="18"/>
      <c r="MIH225" s="19"/>
      <c r="MII225" s="28"/>
      <c r="MIJ225" s="32"/>
      <c r="MIK225" s="20"/>
      <c r="MIL225" s="18"/>
      <c r="MIM225" s="19"/>
      <c r="MIN225" s="28"/>
      <c r="MIO225" s="32"/>
      <c r="MIP225" s="20"/>
      <c r="MIQ225" s="18"/>
      <c r="MIR225" s="19"/>
      <c r="MIS225" s="28"/>
      <c r="MIT225" s="32"/>
      <c r="MIU225" s="20"/>
      <c r="MIV225" s="18"/>
      <c r="MIW225" s="19"/>
      <c r="MIX225" s="28"/>
      <c r="MIY225" s="32"/>
      <c r="MIZ225" s="20"/>
      <c r="MJA225" s="18"/>
      <c r="MJB225" s="19"/>
      <c r="MJC225" s="28"/>
      <c r="MJD225" s="32"/>
      <c r="MJE225" s="20"/>
      <c r="MJF225" s="18"/>
      <c r="MJG225" s="19"/>
      <c r="MJH225" s="28"/>
      <c r="MJI225" s="32"/>
      <c r="MJJ225" s="20"/>
      <c r="MJK225" s="18"/>
      <c r="MJL225" s="19"/>
      <c r="MJM225" s="28"/>
      <c r="MJN225" s="32"/>
      <c r="MJO225" s="20"/>
      <c r="MJP225" s="18"/>
      <c r="MJQ225" s="19"/>
      <c r="MJR225" s="28"/>
      <c r="MJS225" s="32"/>
      <c r="MJT225" s="20"/>
      <c r="MJU225" s="18"/>
      <c r="MJV225" s="19"/>
      <c r="MJW225" s="28"/>
      <c r="MJX225" s="32"/>
      <c r="MJY225" s="20"/>
      <c r="MJZ225" s="18"/>
      <c r="MKA225" s="19"/>
      <c r="MKB225" s="28"/>
      <c r="MKC225" s="32"/>
      <c r="MKD225" s="20"/>
      <c r="MKE225" s="18"/>
      <c r="MKF225" s="19"/>
      <c r="MKG225" s="28"/>
      <c r="MKH225" s="32"/>
      <c r="MKI225" s="20"/>
      <c r="MKJ225" s="18"/>
      <c r="MKK225" s="19"/>
      <c r="MKL225" s="28"/>
      <c r="MKM225" s="32"/>
      <c r="MKN225" s="20"/>
      <c r="MKO225" s="18"/>
      <c r="MKP225" s="19"/>
      <c r="MKQ225" s="28"/>
      <c r="MKR225" s="32"/>
      <c r="MKS225" s="20"/>
      <c r="MKT225" s="18"/>
      <c r="MKU225" s="19"/>
      <c r="MKV225" s="28"/>
      <c r="MKW225" s="32"/>
      <c r="MKX225" s="20"/>
      <c r="MKY225" s="18"/>
      <c r="MKZ225" s="19"/>
      <c r="MLA225" s="28"/>
      <c r="MLB225" s="32"/>
      <c r="MLC225" s="20"/>
      <c r="MLD225" s="18"/>
      <c r="MLE225" s="19"/>
      <c r="MLF225" s="28"/>
      <c r="MLG225" s="32"/>
      <c r="MLH225" s="20"/>
      <c r="MLI225" s="18"/>
      <c r="MLJ225" s="19"/>
      <c r="MLK225" s="28"/>
      <c r="MLL225" s="32"/>
      <c r="MLM225" s="20"/>
      <c r="MLN225" s="18"/>
      <c r="MLO225" s="19"/>
      <c r="MLP225" s="28"/>
      <c r="MLQ225" s="32"/>
      <c r="MLR225" s="20"/>
      <c r="MLS225" s="18"/>
      <c r="MLT225" s="19"/>
      <c r="MLU225" s="28"/>
      <c r="MLV225" s="32"/>
      <c r="MLW225" s="20"/>
      <c r="MLX225" s="18"/>
      <c r="MLY225" s="19"/>
      <c r="MLZ225" s="28"/>
      <c r="MMA225" s="32"/>
      <c r="MMB225" s="20"/>
      <c r="MMC225" s="18"/>
      <c r="MMD225" s="19"/>
      <c r="MME225" s="28"/>
      <c r="MMF225" s="32"/>
      <c r="MMG225" s="20"/>
      <c r="MMH225" s="18"/>
      <c r="MMI225" s="19"/>
      <c r="MMJ225" s="28"/>
      <c r="MMK225" s="32"/>
      <c r="MML225" s="20"/>
      <c r="MMM225" s="18"/>
      <c r="MMN225" s="19"/>
      <c r="MMO225" s="28"/>
      <c r="MMP225" s="32"/>
      <c r="MMQ225" s="20"/>
      <c r="MMR225" s="18"/>
      <c r="MMS225" s="19"/>
      <c r="MMT225" s="28"/>
      <c r="MMU225" s="32"/>
      <c r="MMV225" s="20"/>
      <c r="MMW225" s="18"/>
      <c r="MMX225" s="19"/>
      <c r="MMY225" s="28"/>
      <c r="MMZ225" s="32"/>
      <c r="MNA225" s="20"/>
      <c r="MNB225" s="18"/>
      <c r="MNC225" s="19"/>
      <c r="MND225" s="28"/>
      <c r="MNE225" s="32"/>
      <c r="MNF225" s="20"/>
      <c r="MNG225" s="18"/>
      <c r="MNH225" s="19"/>
      <c r="MNI225" s="28"/>
      <c r="MNJ225" s="32"/>
      <c r="MNK225" s="20"/>
      <c r="MNL225" s="18"/>
      <c r="MNM225" s="19"/>
      <c r="MNN225" s="28"/>
      <c r="MNO225" s="32"/>
      <c r="MNP225" s="20"/>
      <c r="MNQ225" s="18"/>
      <c r="MNR225" s="19"/>
      <c r="MNS225" s="28"/>
      <c r="MNT225" s="32"/>
      <c r="MNU225" s="20"/>
      <c r="MNV225" s="18"/>
      <c r="MNW225" s="19"/>
      <c r="MNX225" s="28"/>
      <c r="MNY225" s="32"/>
      <c r="MNZ225" s="20"/>
      <c r="MOA225" s="18"/>
      <c r="MOB225" s="19"/>
      <c r="MOC225" s="28"/>
      <c r="MOD225" s="32"/>
      <c r="MOE225" s="20"/>
      <c r="MOF225" s="18"/>
      <c r="MOG225" s="19"/>
      <c r="MOH225" s="28"/>
      <c r="MOI225" s="32"/>
      <c r="MOJ225" s="20"/>
      <c r="MOK225" s="18"/>
      <c r="MOL225" s="19"/>
      <c r="MOM225" s="28"/>
      <c r="MON225" s="32"/>
      <c r="MOO225" s="20"/>
      <c r="MOP225" s="18"/>
      <c r="MOQ225" s="19"/>
      <c r="MOR225" s="28"/>
      <c r="MOS225" s="32"/>
      <c r="MOT225" s="20"/>
      <c r="MOU225" s="18"/>
      <c r="MOV225" s="19"/>
      <c r="MOW225" s="28"/>
      <c r="MOX225" s="32"/>
      <c r="MOY225" s="20"/>
      <c r="MOZ225" s="18"/>
      <c r="MPA225" s="19"/>
      <c r="MPB225" s="28"/>
      <c r="MPC225" s="32"/>
      <c r="MPD225" s="20"/>
      <c r="MPE225" s="18"/>
      <c r="MPF225" s="19"/>
      <c r="MPG225" s="28"/>
      <c r="MPH225" s="32"/>
      <c r="MPI225" s="20"/>
      <c r="MPJ225" s="18"/>
      <c r="MPK225" s="19"/>
      <c r="MPL225" s="28"/>
      <c r="MPM225" s="32"/>
      <c r="MPN225" s="20"/>
      <c r="MPO225" s="18"/>
      <c r="MPP225" s="19"/>
      <c r="MPQ225" s="28"/>
      <c r="MPR225" s="32"/>
      <c r="MPS225" s="20"/>
      <c r="MPT225" s="18"/>
      <c r="MPU225" s="19"/>
      <c r="MPV225" s="28"/>
      <c r="MPW225" s="32"/>
      <c r="MPX225" s="20"/>
      <c r="MPY225" s="18"/>
      <c r="MPZ225" s="19"/>
      <c r="MQA225" s="28"/>
      <c r="MQB225" s="32"/>
      <c r="MQC225" s="20"/>
      <c r="MQD225" s="18"/>
      <c r="MQE225" s="19"/>
      <c r="MQF225" s="28"/>
      <c r="MQG225" s="32"/>
      <c r="MQH225" s="20"/>
      <c r="MQI225" s="18"/>
      <c r="MQJ225" s="19"/>
      <c r="MQK225" s="28"/>
      <c r="MQL225" s="32"/>
      <c r="MQM225" s="20"/>
      <c r="MQN225" s="18"/>
      <c r="MQO225" s="19"/>
      <c r="MQP225" s="28"/>
      <c r="MQQ225" s="32"/>
      <c r="MQR225" s="20"/>
      <c r="MQS225" s="18"/>
      <c r="MQT225" s="19"/>
      <c r="MQU225" s="28"/>
      <c r="MQV225" s="32"/>
      <c r="MQW225" s="20"/>
      <c r="MQX225" s="18"/>
      <c r="MQY225" s="19"/>
      <c r="MQZ225" s="28"/>
      <c r="MRA225" s="32"/>
      <c r="MRB225" s="20"/>
      <c r="MRC225" s="18"/>
      <c r="MRD225" s="19"/>
      <c r="MRE225" s="28"/>
      <c r="MRF225" s="32"/>
      <c r="MRG225" s="20"/>
      <c r="MRH225" s="18"/>
      <c r="MRI225" s="19"/>
      <c r="MRJ225" s="28"/>
      <c r="MRK225" s="32"/>
      <c r="MRL225" s="20"/>
      <c r="MRM225" s="18"/>
      <c r="MRN225" s="19"/>
      <c r="MRO225" s="28"/>
      <c r="MRP225" s="32"/>
      <c r="MRQ225" s="20"/>
      <c r="MRR225" s="18"/>
      <c r="MRS225" s="19"/>
      <c r="MRT225" s="28"/>
      <c r="MRU225" s="32"/>
      <c r="MRV225" s="20"/>
      <c r="MRW225" s="18"/>
      <c r="MRX225" s="19"/>
      <c r="MRY225" s="28"/>
      <c r="MRZ225" s="32"/>
      <c r="MSA225" s="20"/>
      <c r="MSB225" s="18"/>
      <c r="MSC225" s="19"/>
      <c r="MSD225" s="28"/>
      <c r="MSE225" s="32"/>
      <c r="MSF225" s="20"/>
      <c r="MSG225" s="18"/>
      <c r="MSH225" s="19"/>
      <c r="MSI225" s="28"/>
      <c r="MSJ225" s="32"/>
      <c r="MSK225" s="20"/>
      <c r="MSL225" s="18"/>
      <c r="MSM225" s="19"/>
      <c r="MSN225" s="28"/>
      <c r="MSO225" s="32"/>
      <c r="MSP225" s="20"/>
      <c r="MSQ225" s="18"/>
      <c r="MSR225" s="19"/>
      <c r="MSS225" s="28"/>
      <c r="MST225" s="32"/>
      <c r="MSU225" s="20"/>
      <c r="MSV225" s="18"/>
      <c r="MSW225" s="19"/>
      <c r="MSX225" s="28"/>
      <c r="MSY225" s="32"/>
      <c r="MSZ225" s="20"/>
      <c r="MTA225" s="18"/>
      <c r="MTB225" s="19"/>
      <c r="MTC225" s="28"/>
      <c r="MTD225" s="32"/>
      <c r="MTE225" s="20"/>
      <c r="MTF225" s="18"/>
      <c r="MTG225" s="19"/>
      <c r="MTH225" s="28"/>
      <c r="MTI225" s="32"/>
      <c r="MTJ225" s="20"/>
      <c r="MTK225" s="18"/>
      <c r="MTL225" s="19"/>
      <c r="MTM225" s="28"/>
      <c r="MTN225" s="32"/>
      <c r="MTO225" s="20"/>
      <c r="MTP225" s="18"/>
      <c r="MTQ225" s="19"/>
      <c r="MTR225" s="28"/>
      <c r="MTS225" s="32"/>
      <c r="MTT225" s="20"/>
      <c r="MTU225" s="18"/>
      <c r="MTV225" s="19"/>
      <c r="MTW225" s="28"/>
      <c r="MTX225" s="32"/>
      <c r="MTY225" s="20"/>
      <c r="MTZ225" s="18"/>
      <c r="MUA225" s="19"/>
      <c r="MUB225" s="28"/>
      <c r="MUC225" s="32"/>
      <c r="MUD225" s="20"/>
      <c r="MUE225" s="18"/>
      <c r="MUF225" s="19"/>
      <c r="MUG225" s="28"/>
      <c r="MUH225" s="32"/>
      <c r="MUI225" s="20"/>
      <c r="MUJ225" s="18"/>
      <c r="MUK225" s="19"/>
      <c r="MUL225" s="28"/>
      <c r="MUM225" s="32"/>
      <c r="MUN225" s="20"/>
      <c r="MUO225" s="18"/>
      <c r="MUP225" s="19"/>
      <c r="MUQ225" s="28"/>
      <c r="MUR225" s="32"/>
      <c r="MUS225" s="20"/>
      <c r="MUT225" s="18"/>
      <c r="MUU225" s="19"/>
      <c r="MUV225" s="28"/>
      <c r="MUW225" s="32"/>
      <c r="MUX225" s="20"/>
      <c r="MUY225" s="18"/>
      <c r="MUZ225" s="19"/>
      <c r="MVA225" s="28"/>
      <c r="MVB225" s="32"/>
      <c r="MVC225" s="20"/>
      <c r="MVD225" s="18"/>
      <c r="MVE225" s="19"/>
      <c r="MVF225" s="28"/>
      <c r="MVG225" s="32"/>
      <c r="MVH225" s="20"/>
      <c r="MVI225" s="18"/>
      <c r="MVJ225" s="19"/>
      <c r="MVK225" s="28"/>
      <c r="MVL225" s="32"/>
      <c r="MVM225" s="20"/>
      <c r="MVN225" s="18"/>
      <c r="MVO225" s="19"/>
      <c r="MVP225" s="28"/>
      <c r="MVQ225" s="32"/>
      <c r="MVR225" s="20"/>
      <c r="MVS225" s="18"/>
      <c r="MVT225" s="19"/>
      <c r="MVU225" s="28"/>
      <c r="MVV225" s="32"/>
      <c r="MVW225" s="20"/>
      <c r="MVX225" s="18"/>
      <c r="MVY225" s="19"/>
      <c r="MVZ225" s="28"/>
      <c r="MWA225" s="32"/>
      <c r="MWB225" s="20"/>
      <c r="MWC225" s="18"/>
      <c r="MWD225" s="19"/>
      <c r="MWE225" s="28"/>
      <c r="MWF225" s="32"/>
      <c r="MWG225" s="20"/>
      <c r="MWH225" s="18"/>
      <c r="MWI225" s="19"/>
      <c r="MWJ225" s="28"/>
      <c r="MWK225" s="32"/>
      <c r="MWL225" s="20"/>
      <c r="MWM225" s="18"/>
      <c r="MWN225" s="19"/>
      <c r="MWO225" s="28"/>
      <c r="MWP225" s="32"/>
      <c r="MWQ225" s="20"/>
      <c r="MWR225" s="18"/>
      <c r="MWS225" s="19"/>
      <c r="MWT225" s="28"/>
      <c r="MWU225" s="32"/>
      <c r="MWV225" s="20"/>
      <c r="MWW225" s="18"/>
      <c r="MWX225" s="19"/>
      <c r="MWY225" s="28"/>
      <c r="MWZ225" s="32"/>
      <c r="MXA225" s="20"/>
      <c r="MXB225" s="18"/>
      <c r="MXC225" s="19"/>
      <c r="MXD225" s="28"/>
      <c r="MXE225" s="32"/>
      <c r="MXF225" s="20"/>
      <c r="MXG225" s="18"/>
      <c r="MXH225" s="19"/>
      <c r="MXI225" s="28"/>
      <c r="MXJ225" s="32"/>
      <c r="MXK225" s="20"/>
      <c r="MXL225" s="18"/>
      <c r="MXM225" s="19"/>
      <c r="MXN225" s="28"/>
      <c r="MXO225" s="32"/>
      <c r="MXP225" s="20"/>
      <c r="MXQ225" s="18"/>
      <c r="MXR225" s="19"/>
      <c r="MXS225" s="28"/>
      <c r="MXT225" s="32"/>
      <c r="MXU225" s="20"/>
      <c r="MXV225" s="18"/>
      <c r="MXW225" s="19"/>
      <c r="MXX225" s="28"/>
      <c r="MXY225" s="32"/>
      <c r="MXZ225" s="20"/>
      <c r="MYA225" s="18"/>
      <c r="MYB225" s="19"/>
      <c r="MYC225" s="28"/>
      <c r="MYD225" s="32"/>
      <c r="MYE225" s="20"/>
      <c r="MYF225" s="18"/>
      <c r="MYG225" s="19"/>
      <c r="MYH225" s="28"/>
      <c r="MYI225" s="32"/>
      <c r="MYJ225" s="20"/>
      <c r="MYK225" s="18"/>
      <c r="MYL225" s="19"/>
      <c r="MYM225" s="28"/>
      <c r="MYN225" s="32"/>
      <c r="MYO225" s="20"/>
      <c r="MYP225" s="18"/>
      <c r="MYQ225" s="19"/>
      <c r="MYR225" s="28"/>
      <c r="MYS225" s="32"/>
      <c r="MYT225" s="20"/>
      <c r="MYU225" s="18"/>
      <c r="MYV225" s="19"/>
      <c r="MYW225" s="28"/>
      <c r="MYX225" s="32"/>
      <c r="MYY225" s="20"/>
      <c r="MYZ225" s="18"/>
      <c r="MZA225" s="19"/>
      <c r="MZB225" s="28"/>
      <c r="MZC225" s="32"/>
      <c r="MZD225" s="20"/>
      <c r="MZE225" s="18"/>
      <c r="MZF225" s="19"/>
      <c r="MZG225" s="28"/>
      <c r="MZH225" s="32"/>
      <c r="MZI225" s="20"/>
      <c r="MZJ225" s="18"/>
      <c r="MZK225" s="19"/>
      <c r="MZL225" s="28"/>
      <c r="MZM225" s="32"/>
      <c r="MZN225" s="20"/>
      <c r="MZO225" s="18"/>
      <c r="MZP225" s="19"/>
      <c r="MZQ225" s="28"/>
      <c r="MZR225" s="32"/>
      <c r="MZS225" s="20"/>
      <c r="MZT225" s="18"/>
      <c r="MZU225" s="19"/>
      <c r="MZV225" s="28"/>
      <c r="MZW225" s="32"/>
      <c r="MZX225" s="20"/>
      <c r="MZY225" s="18"/>
      <c r="MZZ225" s="19"/>
      <c r="NAA225" s="28"/>
      <c r="NAB225" s="32"/>
      <c r="NAC225" s="20"/>
      <c r="NAD225" s="18"/>
      <c r="NAE225" s="19"/>
      <c r="NAF225" s="28"/>
      <c r="NAG225" s="32"/>
      <c r="NAH225" s="20"/>
      <c r="NAI225" s="18"/>
      <c r="NAJ225" s="19"/>
      <c r="NAK225" s="28"/>
      <c r="NAL225" s="32"/>
      <c r="NAM225" s="20"/>
      <c r="NAN225" s="18"/>
      <c r="NAO225" s="19"/>
      <c r="NAP225" s="28"/>
      <c r="NAQ225" s="32"/>
      <c r="NAR225" s="20"/>
      <c r="NAS225" s="18"/>
      <c r="NAT225" s="19"/>
      <c r="NAU225" s="28"/>
      <c r="NAV225" s="32"/>
      <c r="NAW225" s="20"/>
      <c r="NAX225" s="18"/>
      <c r="NAY225" s="19"/>
      <c r="NAZ225" s="28"/>
      <c r="NBA225" s="32"/>
      <c r="NBB225" s="20"/>
      <c r="NBC225" s="18"/>
      <c r="NBD225" s="19"/>
      <c r="NBE225" s="28"/>
      <c r="NBF225" s="32"/>
      <c r="NBG225" s="20"/>
      <c r="NBH225" s="18"/>
      <c r="NBI225" s="19"/>
      <c r="NBJ225" s="28"/>
      <c r="NBK225" s="32"/>
      <c r="NBL225" s="20"/>
      <c r="NBM225" s="18"/>
      <c r="NBN225" s="19"/>
      <c r="NBO225" s="28"/>
      <c r="NBP225" s="32"/>
      <c r="NBQ225" s="20"/>
      <c r="NBR225" s="18"/>
      <c r="NBS225" s="19"/>
      <c r="NBT225" s="28"/>
      <c r="NBU225" s="32"/>
      <c r="NBV225" s="20"/>
      <c r="NBW225" s="18"/>
      <c r="NBX225" s="19"/>
      <c r="NBY225" s="28"/>
      <c r="NBZ225" s="32"/>
      <c r="NCA225" s="20"/>
      <c r="NCB225" s="18"/>
      <c r="NCC225" s="19"/>
      <c r="NCD225" s="28"/>
      <c r="NCE225" s="32"/>
      <c r="NCF225" s="20"/>
      <c r="NCG225" s="18"/>
      <c r="NCH225" s="19"/>
      <c r="NCI225" s="28"/>
      <c r="NCJ225" s="32"/>
      <c r="NCK225" s="20"/>
      <c r="NCL225" s="18"/>
      <c r="NCM225" s="19"/>
      <c r="NCN225" s="28"/>
      <c r="NCO225" s="32"/>
      <c r="NCP225" s="20"/>
      <c r="NCQ225" s="18"/>
      <c r="NCR225" s="19"/>
      <c r="NCS225" s="28"/>
      <c r="NCT225" s="32"/>
      <c r="NCU225" s="20"/>
      <c r="NCV225" s="18"/>
      <c r="NCW225" s="19"/>
      <c r="NCX225" s="28"/>
      <c r="NCY225" s="32"/>
      <c r="NCZ225" s="20"/>
      <c r="NDA225" s="18"/>
      <c r="NDB225" s="19"/>
      <c r="NDC225" s="28"/>
      <c r="NDD225" s="32"/>
      <c r="NDE225" s="20"/>
      <c r="NDF225" s="18"/>
      <c r="NDG225" s="19"/>
      <c r="NDH225" s="28"/>
      <c r="NDI225" s="32"/>
      <c r="NDJ225" s="20"/>
      <c r="NDK225" s="18"/>
      <c r="NDL225" s="19"/>
      <c r="NDM225" s="28"/>
      <c r="NDN225" s="32"/>
      <c r="NDO225" s="20"/>
      <c r="NDP225" s="18"/>
      <c r="NDQ225" s="19"/>
      <c r="NDR225" s="28"/>
      <c r="NDS225" s="32"/>
      <c r="NDT225" s="20"/>
      <c r="NDU225" s="18"/>
      <c r="NDV225" s="19"/>
      <c r="NDW225" s="28"/>
      <c r="NDX225" s="32"/>
      <c r="NDY225" s="20"/>
      <c r="NDZ225" s="18"/>
      <c r="NEA225" s="19"/>
      <c r="NEB225" s="28"/>
      <c r="NEC225" s="32"/>
      <c r="NED225" s="20"/>
      <c r="NEE225" s="18"/>
      <c r="NEF225" s="19"/>
      <c r="NEG225" s="28"/>
      <c r="NEH225" s="32"/>
      <c r="NEI225" s="20"/>
      <c r="NEJ225" s="18"/>
      <c r="NEK225" s="19"/>
      <c r="NEL225" s="28"/>
      <c r="NEM225" s="32"/>
      <c r="NEN225" s="20"/>
      <c r="NEO225" s="18"/>
      <c r="NEP225" s="19"/>
      <c r="NEQ225" s="28"/>
      <c r="NER225" s="32"/>
      <c r="NES225" s="20"/>
      <c r="NET225" s="18"/>
      <c r="NEU225" s="19"/>
      <c r="NEV225" s="28"/>
      <c r="NEW225" s="32"/>
      <c r="NEX225" s="20"/>
      <c r="NEY225" s="18"/>
      <c r="NEZ225" s="19"/>
      <c r="NFA225" s="28"/>
      <c r="NFB225" s="32"/>
      <c r="NFC225" s="20"/>
      <c r="NFD225" s="18"/>
      <c r="NFE225" s="19"/>
      <c r="NFF225" s="28"/>
      <c r="NFG225" s="32"/>
      <c r="NFH225" s="20"/>
      <c r="NFI225" s="18"/>
      <c r="NFJ225" s="19"/>
      <c r="NFK225" s="28"/>
      <c r="NFL225" s="32"/>
      <c r="NFM225" s="20"/>
      <c r="NFN225" s="18"/>
      <c r="NFO225" s="19"/>
      <c r="NFP225" s="28"/>
      <c r="NFQ225" s="32"/>
      <c r="NFR225" s="20"/>
      <c r="NFS225" s="18"/>
      <c r="NFT225" s="19"/>
      <c r="NFU225" s="28"/>
      <c r="NFV225" s="32"/>
      <c r="NFW225" s="20"/>
      <c r="NFX225" s="18"/>
      <c r="NFY225" s="19"/>
      <c r="NFZ225" s="28"/>
      <c r="NGA225" s="32"/>
      <c r="NGB225" s="20"/>
      <c r="NGC225" s="18"/>
      <c r="NGD225" s="19"/>
      <c r="NGE225" s="28"/>
      <c r="NGF225" s="32"/>
      <c r="NGG225" s="20"/>
      <c r="NGH225" s="18"/>
      <c r="NGI225" s="19"/>
      <c r="NGJ225" s="28"/>
      <c r="NGK225" s="32"/>
      <c r="NGL225" s="20"/>
      <c r="NGM225" s="18"/>
      <c r="NGN225" s="19"/>
      <c r="NGO225" s="28"/>
      <c r="NGP225" s="32"/>
      <c r="NGQ225" s="20"/>
      <c r="NGR225" s="18"/>
      <c r="NGS225" s="19"/>
      <c r="NGT225" s="28"/>
      <c r="NGU225" s="32"/>
      <c r="NGV225" s="20"/>
      <c r="NGW225" s="18"/>
      <c r="NGX225" s="19"/>
      <c r="NGY225" s="28"/>
      <c r="NGZ225" s="32"/>
      <c r="NHA225" s="20"/>
      <c r="NHB225" s="18"/>
      <c r="NHC225" s="19"/>
      <c r="NHD225" s="28"/>
      <c r="NHE225" s="32"/>
      <c r="NHF225" s="20"/>
      <c r="NHG225" s="18"/>
      <c r="NHH225" s="19"/>
      <c r="NHI225" s="28"/>
      <c r="NHJ225" s="32"/>
      <c r="NHK225" s="20"/>
      <c r="NHL225" s="18"/>
      <c r="NHM225" s="19"/>
      <c r="NHN225" s="28"/>
      <c r="NHO225" s="32"/>
      <c r="NHP225" s="20"/>
      <c r="NHQ225" s="18"/>
      <c r="NHR225" s="19"/>
      <c r="NHS225" s="28"/>
      <c r="NHT225" s="32"/>
      <c r="NHU225" s="20"/>
      <c r="NHV225" s="18"/>
      <c r="NHW225" s="19"/>
      <c r="NHX225" s="28"/>
      <c r="NHY225" s="32"/>
      <c r="NHZ225" s="20"/>
      <c r="NIA225" s="18"/>
      <c r="NIB225" s="19"/>
      <c r="NIC225" s="28"/>
      <c r="NID225" s="32"/>
      <c r="NIE225" s="20"/>
      <c r="NIF225" s="18"/>
      <c r="NIG225" s="19"/>
      <c r="NIH225" s="28"/>
      <c r="NII225" s="32"/>
      <c r="NIJ225" s="20"/>
      <c r="NIK225" s="18"/>
      <c r="NIL225" s="19"/>
      <c r="NIM225" s="28"/>
      <c r="NIN225" s="32"/>
      <c r="NIO225" s="20"/>
      <c r="NIP225" s="18"/>
      <c r="NIQ225" s="19"/>
      <c r="NIR225" s="28"/>
      <c r="NIS225" s="32"/>
      <c r="NIT225" s="20"/>
      <c r="NIU225" s="18"/>
      <c r="NIV225" s="19"/>
      <c r="NIW225" s="28"/>
      <c r="NIX225" s="32"/>
      <c r="NIY225" s="20"/>
      <c r="NIZ225" s="18"/>
      <c r="NJA225" s="19"/>
      <c r="NJB225" s="28"/>
      <c r="NJC225" s="32"/>
      <c r="NJD225" s="20"/>
      <c r="NJE225" s="18"/>
      <c r="NJF225" s="19"/>
      <c r="NJG225" s="28"/>
      <c r="NJH225" s="32"/>
      <c r="NJI225" s="20"/>
      <c r="NJJ225" s="18"/>
      <c r="NJK225" s="19"/>
      <c r="NJL225" s="28"/>
      <c r="NJM225" s="32"/>
      <c r="NJN225" s="20"/>
      <c r="NJO225" s="18"/>
      <c r="NJP225" s="19"/>
      <c r="NJQ225" s="28"/>
      <c r="NJR225" s="32"/>
      <c r="NJS225" s="20"/>
      <c r="NJT225" s="18"/>
      <c r="NJU225" s="19"/>
      <c r="NJV225" s="28"/>
      <c r="NJW225" s="32"/>
      <c r="NJX225" s="20"/>
      <c r="NJY225" s="18"/>
      <c r="NJZ225" s="19"/>
      <c r="NKA225" s="28"/>
      <c r="NKB225" s="32"/>
      <c r="NKC225" s="20"/>
      <c r="NKD225" s="18"/>
      <c r="NKE225" s="19"/>
      <c r="NKF225" s="28"/>
      <c r="NKG225" s="32"/>
      <c r="NKH225" s="20"/>
      <c r="NKI225" s="18"/>
      <c r="NKJ225" s="19"/>
      <c r="NKK225" s="28"/>
      <c r="NKL225" s="32"/>
      <c r="NKM225" s="20"/>
      <c r="NKN225" s="18"/>
      <c r="NKO225" s="19"/>
      <c r="NKP225" s="28"/>
      <c r="NKQ225" s="32"/>
      <c r="NKR225" s="20"/>
      <c r="NKS225" s="18"/>
      <c r="NKT225" s="19"/>
      <c r="NKU225" s="28"/>
      <c r="NKV225" s="32"/>
      <c r="NKW225" s="20"/>
      <c r="NKX225" s="18"/>
      <c r="NKY225" s="19"/>
      <c r="NKZ225" s="28"/>
      <c r="NLA225" s="32"/>
      <c r="NLB225" s="20"/>
      <c r="NLC225" s="18"/>
      <c r="NLD225" s="19"/>
      <c r="NLE225" s="28"/>
      <c r="NLF225" s="32"/>
      <c r="NLG225" s="20"/>
      <c r="NLH225" s="18"/>
      <c r="NLI225" s="19"/>
      <c r="NLJ225" s="28"/>
      <c r="NLK225" s="32"/>
      <c r="NLL225" s="20"/>
      <c r="NLM225" s="18"/>
      <c r="NLN225" s="19"/>
      <c r="NLO225" s="28"/>
      <c r="NLP225" s="32"/>
      <c r="NLQ225" s="20"/>
      <c r="NLR225" s="18"/>
      <c r="NLS225" s="19"/>
      <c r="NLT225" s="28"/>
      <c r="NLU225" s="32"/>
      <c r="NLV225" s="20"/>
      <c r="NLW225" s="18"/>
      <c r="NLX225" s="19"/>
      <c r="NLY225" s="28"/>
      <c r="NLZ225" s="32"/>
      <c r="NMA225" s="20"/>
      <c r="NMB225" s="18"/>
      <c r="NMC225" s="19"/>
      <c r="NMD225" s="28"/>
      <c r="NME225" s="32"/>
      <c r="NMF225" s="20"/>
      <c r="NMG225" s="18"/>
      <c r="NMH225" s="19"/>
      <c r="NMI225" s="28"/>
      <c r="NMJ225" s="32"/>
      <c r="NMK225" s="20"/>
      <c r="NML225" s="18"/>
      <c r="NMM225" s="19"/>
      <c r="NMN225" s="28"/>
      <c r="NMO225" s="32"/>
      <c r="NMP225" s="20"/>
      <c r="NMQ225" s="18"/>
      <c r="NMR225" s="19"/>
      <c r="NMS225" s="28"/>
      <c r="NMT225" s="32"/>
      <c r="NMU225" s="20"/>
      <c r="NMV225" s="18"/>
      <c r="NMW225" s="19"/>
      <c r="NMX225" s="28"/>
      <c r="NMY225" s="32"/>
      <c r="NMZ225" s="20"/>
      <c r="NNA225" s="18"/>
      <c r="NNB225" s="19"/>
      <c r="NNC225" s="28"/>
      <c r="NND225" s="32"/>
      <c r="NNE225" s="20"/>
      <c r="NNF225" s="18"/>
      <c r="NNG225" s="19"/>
      <c r="NNH225" s="28"/>
      <c r="NNI225" s="32"/>
      <c r="NNJ225" s="20"/>
      <c r="NNK225" s="18"/>
      <c r="NNL225" s="19"/>
      <c r="NNM225" s="28"/>
      <c r="NNN225" s="32"/>
      <c r="NNO225" s="20"/>
      <c r="NNP225" s="18"/>
      <c r="NNQ225" s="19"/>
      <c r="NNR225" s="28"/>
      <c r="NNS225" s="32"/>
      <c r="NNT225" s="20"/>
      <c r="NNU225" s="18"/>
      <c r="NNV225" s="19"/>
      <c r="NNW225" s="28"/>
      <c r="NNX225" s="32"/>
      <c r="NNY225" s="20"/>
      <c r="NNZ225" s="18"/>
      <c r="NOA225" s="19"/>
      <c r="NOB225" s="28"/>
      <c r="NOC225" s="32"/>
      <c r="NOD225" s="20"/>
      <c r="NOE225" s="18"/>
      <c r="NOF225" s="19"/>
      <c r="NOG225" s="28"/>
      <c r="NOH225" s="32"/>
      <c r="NOI225" s="20"/>
      <c r="NOJ225" s="18"/>
      <c r="NOK225" s="19"/>
      <c r="NOL225" s="28"/>
      <c r="NOM225" s="32"/>
      <c r="NON225" s="20"/>
      <c r="NOO225" s="18"/>
      <c r="NOP225" s="19"/>
      <c r="NOQ225" s="28"/>
      <c r="NOR225" s="32"/>
      <c r="NOS225" s="20"/>
      <c r="NOT225" s="18"/>
      <c r="NOU225" s="19"/>
      <c r="NOV225" s="28"/>
      <c r="NOW225" s="32"/>
      <c r="NOX225" s="20"/>
      <c r="NOY225" s="18"/>
      <c r="NOZ225" s="19"/>
      <c r="NPA225" s="28"/>
      <c r="NPB225" s="32"/>
      <c r="NPC225" s="20"/>
      <c r="NPD225" s="18"/>
      <c r="NPE225" s="19"/>
      <c r="NPF225" s="28"/>
      <c r="NPG225" s="32"/>
      <c r="NPH225" s="20"/>
      <c r="NPI225" s="18"/>
      <c r="NPJ225" s="19"/>
      <c r="NPK225" s="28"/>
      <c r="NPL225" s="32"/>
      <c r="NPM225" s="20"/>
      <c r="NPN225" s="18"/>
      <c r="NPO225" s="19"/>
      <c r="NPP225" s="28"/>
      <c r="NPQ225" s="32"/>
      <c r="NPR225" s="20"/>
      <c r="NPS225" s="18"/>
      <c r="NPT225" s="19"/>
      <c r="NPU225" s="28"/>
      <c r="NPV225" s="32"/>
      <c r="NPW225" s="20"/>
      <c r="NPX225" s="18"/>
      <c r="NPY225" s="19"/>
      <c r="NPZ225" s="28"/>
      <c r="NQA225" s="32"/>
      <c r="NQB225" s="20"/>
      <c r="NQC225" s="18"/>
      <c r="NQD225" s="19"/>
      <c r="NQE225" s="28"/>
      <c r="NQF225" s="32"/>
      <c r="NQG225" s="20"/>
      <c r="NQH225" s="18"/>
      <c r="NQI225" s="19"/>
      <c r="NQJ225" s="28"/>
      <c r="NQK225" s="32"/>
      <c r="NQL225" s="20"/>
      <c r="NQM225" s="18"/>
      <c r="NQN225" s="19"/>
      <c r="NQO225" s="28"/>
      <c r="NQP225" s="32"/>
      <c r="NQQ225" s="20"/>
      <c r="NQR225" s="18"/>
      <c r="NQS225" s="19"/>
      <c r="NQT225" s="28"/>
      <c r="NQU225" s="32"/>
      <c r="NQV225" s="20"/>
      <c r="NQW225" s="18"/>
      <c r="NQX225" s="19"/>
      <c r="NQY225" s="28"/>
      <c r="NQZ225" s="32"/>
      <c r="NRA225" s="20"/>
      <c r="NRB225" s="18"/>
      <c r="NRC225" s="19"/>
      <c r="NRD225" s="28"/>
      <c r="NRE225" s="32"/>
      <c r="NRF225" s="20"/>
      <c r="NRG225" s="18"/>
      <c r="NRH225" s="19"/>
      <c r="NRI225" s="28"/>
      <c r="NRJ225" s="32"/>
      <c r="NRK225" s="20"/>
      <c r="NRL225" s="18"/>
      <c r="NRM225" s="19"/>
      <c r="NRN225" s="28"/>
      <c r="NRO225" s="32"/>
      <c r="NRP225" s="20"/>
      <c r="NRQ225" s="18"/>
      <c r="NRR225" s="19"/>
      <c r="NRS225" s="28"/>
      <c r="NRT225" s="32"/>
      <c r="NRU225" s="20"/>
      <c r="NRV225" s="18"/>
      <c r="NRW225" s="19"/>
      <c r="NRX225" s="28"/>
      <c r="NRY225" s="32"/>
      <c r="NRZ225" s="20"/>
      <c r="NSA225" s="18"/>
      <c r="NSB225" s="19"/>
      <c r="NSC225" s="28"/>
      <c r="NSD225" s="32"/>
      <c r="NSE225" s="20"/>
      <c r="NSF225" s="18"/>
      <c r="NSG225" s="19"/>
      <c r="NSH225" s="28"/>
      <c r="NSI225" s="32"/>
      <c r="NSJ225" s="20"/>
      <c r="NSK225" s="18"/>
      <c r="NSL225" s="19"/>
      <c r="NSM225" s="28"/>
      <c r="NSN225" s="32"/>
      <c r="NSO225" s="20"/>
      <c r="NSP225" s="18"/>
      <c r="NSQ225" s="19"/>
      <c r="NSR225" s="28"/>
      <c r="NSS225" s="32"/>
      <c r="NST225" s="20"/>
      <c r="NSU225" s="18"/>
      <c r="NSV225" s="19"/>
      <c r="NSW225" s="28"/>
      <c r="NSX225" s="32"/>
      <c r="NSY225" s="20"/>
      <c r="NSZ225" s="18"/>
      <c r="NTA225" s="19"/>
      <c r="NTB225" s="28"/>
      <c r="NTC225" s="32"/>
      <c r="NTD225" s="20"/>
      <c r="NTE225" s="18"/>
      <c r="NTF225" s="19"/>
      <c r="NTG225" s="28"/>
      <c r="NTH225" s="32"/>
      <c r="NTI225" s="20"/>
      <c r="NTJ225" s="18"/>
      <c r="NTK225" s="19"/>
      <c r="NTL225" s="28"/>
      <c r="NTM225" s="32"/>
      <c r="NTN225" s="20"/>
      <c r="NTO225" s="18"/>
      <c r="NTP225" s="19"/>
      <c r="NTQ225" s="28"/>
      <c r="NTR225" s="32"/>
      <c r="NTS225" s="20"/>
      <c r="NTT225" s="18"/>
      <c r="NTU225" s="19"/>
      <c r="NTV225" s="28"/>
      <c r="NTW225" s="32"/>
      <c r="NTX225" s="20"/>
      <c r="NTY225" s="18"/>
      <c r="NTZ225" s="19"/>
      <c r="NUA225" s="28"/>
      <c r="NUB225" s="32"/>
      <c r="NUC225" s="20"/>
      <c r="NUD225" s="18"/>
      <c r="NUE225" s="19"/>
      <c r="NUF225" s="28"/>
      <c r="NUG225" s="32"/>
      <c r="NUH225" s="20"/>
      <c r="NUI225" s="18"/>
      <c r="NUJ225" s="19"/>
      <c r="NUK225" s="28"/>
      <c r="NUL225" s="32"/>
      <c r="NUM225" s="20"/>
      <c r="NUN225" s="18"/>
      <c r="NUO225" s="19"/>
      <c r="NUP225" s="28"/>
      <c r="NUQ225" s="32"/>
      <c r="NUR225" s="20"/>
      <c r="NUS225" s="18"/>
      <c r="NUT225" s="19"/>
      <c r="NUU225" s="28"/>
      <c r="NUV225" s="32"/>
      <c r="NUW225" s="20"/>
      <c r="NUX225" s="18"/>
      <c r="NUY225" s="19"/>
      <c r="NUZ225" s="28"/>
      <c r="NVA225" s="32"/>
      <c r="NVB225" s="20"/>
      <c r="NVC225" s="18"/>
      <c r="NVD225" s="19"/>
      <c r="NVE225" s="28"/>
      <c r="NVF225" s="32"/>
      <c r="NVG225" s="20"/>
      <c r="NVH225" s="18"/>
      <c r="NVI225" s="19"/>
      <c r="NVJ225" s="28"/>
      <c r="NVK225" s="32"/>
      <c r="NVL225" s="20"/>
      <c r="NVM225" s="18"/>
      <c r="NVN225" s="19"/>
      <c r="NVO225" s="28"/>
      <c r="NVP225" s="32"/>
      <c r="NVQ225" s="20"/>
      <c r="NVR225" s="18"/>
      <c r="NVS225" s="19"/>
      <c r="NVT225" s="28"/>
      <c r="NVU225" s="32"/>
      <c r="NVV225" s="20"/>
      <c r="NVW225" s="18"/>
      <c r="NVX225" s="19"/>
      <c r="NVY225" s="28"/>
      <c r="NVZ225" s="32"/>
      <c r="NWA225" s="20"/>
      <c r="NWB225" s="18"/>
      <c r="NWC225" s="19"/>
      <c r="NWD225" s="28"/>
      <c r="NWE225" s="32"/>
      <c r="NWF225" s="20"/>
      <c r="NWG225" s="18"/>
      <c r="NWH225" s="19"/>
      <c r="NWI225" s="28"/>
      <c r="NWJ225" s="32"/>
      <c r="NWK225" s="20"/>
      <c r="NWL225" s="18"/>
      <c r="NWM225" s="19"/>
      <c r="NWN225" s="28"/>
      <c r="NWO225" s="32"/>
      <c r="NWP225" s="20"/>
      <c r="NWQ225" s="18"/>
      <c r="NWR225" s="19"/>
      <c r="NWS225" s="28"/>
      <c r="NWT225" s="32"/>
      <c r="NWU225" s="20"/>
      <c r="NWV225" s="18"/>
      <c r="NWW225" s="19"/>
      <c r="NWX225" s="28"/>
      <c r="NWY225" s="32"/>
      <c r="NWZ225" s="20"/>
      <c r="NXA225" s="18"/>
      <c r="NXB225" s="19"/>
      <c r="NXC225" s="28"/>
      <c r="NXD225" s="32"/>
      <c r="NXE225" s="20"/>
      <c r="NXF225" s="18"/>
      <c r="NXG225" s="19"/>
      <c r="NXH225" s="28"/>
      <c r="NXI225" s="32"/>
      <c r="NXJ225" s="20"/>
      <c r="NXK225" s="18"/>
      <c r="NXL225" s="19"/>
      <c r="NXM225" s="28"/>
      <c r="NXN225" s="32"/>
      <c r="NXO225" s="20"/>
      <c r="NXP225" s="18"/>
      <c r="NXQ225" s="19"/>
      <c r="NXR225" s="28"/>
      <c r="NXS225" s="32"/>
      <c r="NXT225" s="20"/>
      <c r="NXU225" s="18"/>
      <c r="NXV225" s="19"/>
      <c r="NXW225" s="28"/>
      <c r="NXX225" s="32"/>
      <c r="NXY225" s="20"/>
      <c r="NXZ225" s="18"/>
      <c r="NYA225" s="19"/>
      <c r="NYB225" s="28"/>
      <c r="NYC225" s="32"/>
      <c r="NYD225" s="20"/>
      <c r="NYE225" s="18"/>
      <c r="NYF225" s="19"/>
      <c r="NYG225" s="28"/>
      <c r="NYH225" s="32"/>
      <c r="NYI225" s="20"/>
      <c r="NYJ225" s="18"/>
      <c r="NYK225" s="19"/>
      <c r="NYL225" s="28"/>
      <c r="NYM225" s="32"/>
      <c r="NYN225" s="20"/>
      <c r="NYO225" s="18"/>
      <c r="NYP225" s="19"/>
      <c r="NYQ225" s="28"/>
      <c r="NYR225" s="32"/>
      <c r="NYS225" s="20"/>
      <c r="NYT225" s="18"/>
      <c r="NYU225" s="19"/>
      <c r="NYV225" s="28"/>
      <c r="NYW225" s="32"/>
      <c r="NYX225" s="20"/>
      <c r="NYY225" s="18"/>
      <c r="NYZ225" s="19"/>
      <c r="NZA225" s="28"/>
      <c r="NZB225" s="32"/>
      <c r="NZC225" s="20"/>
      <c r="NZD225" s="18"/>
      <c r="NZE225" s="19"/>
      <c r="NZF225" s="28"/>
      <c r="NZG225" s="32"/>
      <c r="NZH225" s="20"/>
      <c r="NZI225" s="18"/>
      <c r="NZJ225" s="19"/>
      <c r="NZK225" s="28"/>
      <c r="NZL225" s="32"/>
      <c r="NZM225" s="20"/>
      <c r="NZN225" s="18"/>
      <c r="NZO225" s="19"/>
      <c r="NZP225" s="28"/>
      <c r="NZQ225" s="32"/>
      <c r="NZR225" s="20"/>
      <c r="NZS225" s="18"/>
      <c r="NZT225" s="19"/>
      <c r="NZU225" s="28"/>
      <c r="NZV225" s="32"/>
      <c r="NZW225" s="20"/>
      <c r="NZX225" s="18"/>
      <c r="NZY225" s="19"/>
      <c r="NZZ225" s="28"/>
      <c r="OAA225" s="32"/>
      <c r="OAB225" s="20"/>
      <c r="OAC225" s="18"/>
      <c r="OAD225" s="19"/>
      <c r="OAE225" s="28"/>
      <c r="OAF225" s="32"/>
      <c r="OAG225" s="20"/>
      <c r="OAH225" s="18"/>
      <c r="OAI225" s="19"/>
      <c r="OAJ225" s="28"/>
      <c r="OAK225" s="32"/>
      <c r="OAL225" s="20"/>
      <c r="OAM225" s="18"/>
      <c r="OAN225" s="19"/>
      <c r="OAO225" s="28"/>
      <c r="OAP225" s="32"/>
      <c r="OAQ225" s="20"/>
      <c r="OAR225" s="18"/>
      <c r="OAS225" s="19"/>
      <c r="OAT225" s="28"/>
      <c r="OAU225" s="32"/>
      <c r="OAV225" s="20"/>
      <c r="OAW225" s="18"/>
      <c r="OAX225" s="19"/>
      <c r="OAY225" s="28"/>
      <c r="OAZ225" s="32"/>
      <c r="OBA225" s="20"/>
      <c r="OBB225" s="18"/>
      <c r="OBC225" s="19"/>
      <c r="OBD225" s="28"/>
      <c r="OBE225" s="32"/>
      <c r="OBF225" s="20"/>
      <c r="OBG225" s="18"/>
      <c r="OBH225" s="19"/>
      <c r="OBI225" s="28"/>
      <c r="OBJ225" s="32"/>
      <c r="OBK225" s="20"/>
      <c r="OBL225" s="18"/>
      <c r="OBM225" s="19"/>
      <c r="OBN225" s="28"/>
      <c r="OBO225" s="32"/>
      <c r="OBP225" s="20"/>
      <c r="OBQ225" s="18"/>
      <c r="OBR225" s="19"/>
      <c r="OBS225" s="28"/>
      <c r="OBT225" s="32"/>
      <c r="OBU225" s="20"/>
      <c r="OBV225" s="18"/>
      <c r="OBW225" s="19"/>
      <c r="OBX225" s="28"/>
      <c r="OBY225" s="32"/>
      <c r="OBZ225" s="20"/>
      <c r="OCA225" s="18"/>
      <c r="OCB225" s="19"/>
      <c r="OCC225" s="28"/>
      <c r="OCD225" s="32"/>
      <c r="OCE225" s="20"/>
      <c r="OCF225" s="18"/>
      <c r="OCG225" s="19"/>
      <c r="OCH225" s="28"/>
      <c r="OCI225" s="32"/>
      <c r="OCJ225" s="20"/>
      <c r="OCK225" s="18"/>
      <c r="OCL225" s="19"/>
      <c r="OCM225" s="28"/>
      <c r="OCN225" s="32"/>
      <c r="OCO225" s="20"/>
      <c r="OCP225" s="18"/>
      <c r="OCQ225" s="19"/>
      <c r="OCR225" s="28"/>
      <c r="OCS225" s="32"/>
      <c r="OCT225" s="20"/>
      <c r="OCU225" s="18"/>
      <c r="OCV225" s="19"/>
      <c r="OCW225" s="28"/>
      <c r="OCX225" s="32"/>
      <c r="OCY225" s="20"/>
      <c r="OCZ225" s="18"/>
      <c r="ODA225" s="19"/>
      <c r="ODB225" s="28"/>
      <c r="ODC225" s="32"/>
      <c r="ODD225" s="20"/>
      <c r="ODE225" s="18"/>
      <c r="ODF225" s="19"/>
      <c r="ODG225" s="28"/>
      <c r="ODH225" s="32"/>
      <c r="ODI225" s="20"/>
      <c r="ODJ225" s="18"/>
      <c r="ODK225" s="19"/>
      <c r="ODL225" s="28"/>
      <c r="ODM225" s="32"/>
      <c r="ODN225" s="20"/>
      <c r="ODO225" s="18"/>
      <c r="ODP225" s="19"/>
      <c r="ODQ225" s="28"/>
      <c r="ODR225" s="32"/>
      <c r="ODS225" s="20"/>
      <c r="ODT225" s="18"/>
      <c r="ODU225" s="19"/>
      <c r="ODV225" s="28"/>
      <c r="ODW225" s="32"/>
      <c r="ODX225" s="20"/>
      <c r="ODY225" s="18"/>
      <c r="ODZ225" s="19"/>
      <c r="OEA225" s="28"/>
      <c r="OEB225" s="32"/>
      <c r="OEC225" s="20"/>
      <c r="OED225" s="18"/>
      <c r="OEE225" s="19"/>
      <c r="OEF225" s="28"/>
      <c r="OEG225" s="32"/>
      <c r="OEH225" s="20"/>
      <c r="OEI225" s="18"/>
      <c r="OEJ225" s="19"/>
      <c r="OEK225" s="28"/>
      <c r="OEL225" s="32"/>
      <c r="OEM225" s="20"/>
      <c r="OEN225" s="18"/>
      <c r="OEO225" s="19"/>
      <c r="OEP225" s="28"/>
      <c r="OEQ225" s="32"/>
      <c r="OER225" s="20"/>
      <c r="OES225" s="18"/>
      <c r="OET225" s="19"/>
      <c r="OEU225" s="28"/>
      <c r="OEV225" s="32"/>
      <c r="OEW225" s="20"/>
      <c r="OEX225" s="18"/>
      <c r="OEY225" s="19"/>
      <c r="OEZ225" s="28"/>
      <c r="OFA225" s="32"/>
      <c r="OFB225" s="20"/>
      <c r="OFC225" s="18"/>
      <c r="OFD225" s="19"/>
      <c r="OFE225" s="28"/>
      <c r="OFF225" s="32"/>
      <c r="OFG225" s="20"/>
      <c r="OFH225" s="18"/>
      <c r="OFI225" s="19"/>
      <c r="OFJ225" s="28"/>
      <c r="OFK225" s="32"/>
      <c r="OFL225" s="20"/>
      <c r="OFM225" s="18"/>
      <c r="OFN225" s="19"/>
      <c r="OFO225" s="28"/>
      <c r="OFP225" s="32"/>
      <c r="OFQ225" s="20"/>
      <c r="OFR225" s="18"/>
      <c r="OFS225" s="19"/>
      <c r="OFT225" s="28"/>
      <c r="OFU225" s="32"/>
      <c r="OFV225" s="20"/>
      <c r="OFW225" s="18"/>
      <c r="OFX225" s="19"/>
      <c r="OFY225" s="28"/>
      <c r="OFZ225" s="32"/>
      <c r="OGA225" s="20"/>
      <c r="OGB225" s="18"/>
      <c r="OGC225" s="19"/>
      <c r="OGD225" s="28"/>
      <c r="OGE225" s="32"/>
      <c r="OGF225" s="20"/>
      <c r="OGG225" s="18"/>
      <c r="OGH225" s="19"/>
      <c r="OGI225" s="28"/>
      <c r="OGJ225" s="32"/>
      <c r="OGK225" s="20"/>
      <c r="OGL225" s="18"/>
      <c r="OGM225" s="19"/>
      <c r="OGN225" s="28"/>
      <c r="OGO225" s="32"/>
      <c r="OGP225" s="20"/>
      <c r="OGQ225" s="18"/>
      <c r="OGR225" s="19"/>
      <c r="OGS225" s="28"/>
      <c r="OGT225" s="32"/>
      <c r="OGU225" s="20"/>
      <c r="OGV225" s="18"/>
      <c r="OGW225" s="19"/>
      <c r="OGX225" s="28"/>
      <c r="OGY225" s="32"/>
      <c r="OGZ225" s="20"/>
      <c r="OHA225" s="18"/>
      <c r="OHB225" s="19"/>
      <c r="OHC225" s="28"/>
      <c r="OHD225" s="32"/>
      <c r="OHE225" s="20"/>
      <c r="OHF225" s="18"/>
      <c r="OHG225" s="19"/>
      <c r="OHH225" s="28"/>
      <c r="OHI225" s="32"/>
      <c r="OHJ225" s="20"/>
      <c r="OHK225" s="18"/>
      <c r="OHL225" s="19"/>
      <c r="OHM225" s="28"/>
      <c r="OHN225" s="32"/>
      <c r="OHO225" s="20"/>
      <c r="OHP225" s="18"/>
      <c r="OHQ225" s="19"/>
      <c r="OHR225" s="28"/>
      <c r="OHS225" s="32"/>
      <c r="OHT225" s="20"/>
      <c r="OHU225" s="18"/>
      <c r="OHV225" s="19"/>
      <c r="OHW225" s="28"/>
      <c r="OHX225" s="32"/>
      <c r="OHY225" s="20"/>
      <c r="OHZ225" s="18"/>
      <c r="OIA225" s="19"/>
      <c r="OIB225" s="28"/>
      <c r="OIC225" s="32"/>
      <c r="OID225" s="20"/>
      <c r="OIE225" s="18"/>
      <c r="OIF225" s="19"/>
      <c r="OIG225" s="28"/>
      <c r="OIH225" s="32"/>
      <c r="OII225" s="20"/>
      <c r="OIJ225" s="18"/>
      <c r="OIK225" s="19"/>
      <c r="OIL225" s="28"/>
      <c r="OIM225" s="32"/>
      <c r="OIN225" s="20"/>
      <c r="OIO225" s="18"/>
      <c r="OIP225" s="19"/>
      <c r="OIQ225" s="28"/>
      <c r="OIR225" s="32"/>
      <c r="OIS225" s="20"/>
      <c r="OIT225" s="18"/>
      <c r="OIU225" s="19"/>
      <c r="OIV225" s="28"/>
      <c r="OIW225" s="32"/>
      <c r="OIX225" s="20"/>
      <c r="OIY225" s="18"/>
      <c r="OIZ225" s="19"/>
      <c r="OJA225" s="28"/>
      <c r="OJB225" s="32"/>
      <c r="OJC225" s="20"/>
      <c r="OJD225" s="18"/>
      <c r="OJE225" s="19"/>
      <c r="OJF225" s="28"/>
      <c r="OJG225" s="32"/>
      <c r="OJH225" s="20"/>
      <c r="OJI225" s="18"/>
      <c r="OJJ225" s="19"/>
      <c r="OJK225" s="28"/>
      <c r="OJL225" s="32"/>
      <c r="OJM225" s="20"/>
      <c r="OJN225" s="18"/>
      <c r="OJO225" s="19"/>
      <c r="OJP225" s="28"/>
      <c r="OJQ225" s="32"/>
      <c r="OJR225" s="20"/>
      <c r="OJS225" s="18"/>
      <c r="OJT225" s="19"/>
      <c r="OJU225" s="28"/>
      <c r="OJV225" s="32"/>
      <c r="OJW225" s="20"/>
      <c r="OJX225" s="18"/>
      <c r="OJY225" s="19"/>
      <c r="OJZ225" s="28"/>
      <c r="OKA225" s="32"/>
      <c r="OKB225" s="20"/>
      <c r="OKC225" s="18"/>
      <c r="OKD225" s="19"/>
      <c r="OKE225" s="28"/>
      <c r="OKF225" s="32"/>
      <c r="OKG225" s="20"/>
      <c r="OKH225" s="18"/>
      <c r="OKI225" s="19"/>
      <c r="OKJ225" s="28"/>
      <c r="OKK225" s="32"/>
      <c r="OKL225" s="20"/>
      <c r="OKM225" s="18"/>
      <c r="OKN225" s="19"/>
      <c r="OKO225" s="28"/>
      <c r="OKP225" s="32"/>
      <c r="OKQ225" s="20"/>
      <c r="OKR225" s="18"/>
      <c r="OKS225" s="19"/>
      <c r="OKT225" s="28"/>
      <c r="OKU225" s="32"/>
      <c r="OKV225" s="20"/>
      <c r="OKW225" s="18"/>
      <c r="OKX225" s="19"/>
      <c r="OKY225" s="28"/>
      <c r="OKZ225" s="32"/>
      <c r="OLA225" s="20"/>
      <c r="OLB225" s="18"/>
      <c r="OLC225" s="19"/>
      <c r="OLD225" s="28"/>
      <c r="OLE225" s="32"/>
      <c r="OLF225" s="20"/>
      <c r="OLG225" s="18"/>
      <c r="OLH225" s="19"/>
      <c r="OLI225" s="28"/>
      <c r="OLJ225" s="32"/>
      <c r="OLK225" s="20"/>
      <c r="OLL225" s="18"/>
      <c r="OLM225" s="19"/>
      <c r="OLN225" s="28"/>
      <c r="OLO225" s="32"/>
      <c r="OLP225" s="20"/>
      <c r="OLQ225" s="18"/>
      <c r="OLR225" s="19"/>
      <c r="OLS225" s="28"/>
      <c r="OLT225" s="32"/>
      <c r="OLU225" s="20"/>
      <c r="OLV225" s="18"/>
      <c r="OLW225" s="19"/>
      <c r="OLX225" s="28"/>
      <c r="OLY225" s="32"/>
      <c r="OLZ225" s="20"/>
      <c r="OMA225" s="18"/>
      <c r="OMB225" s="19"/>
      <c r="OMC225" s="28"/>
      <c r="OMD225" s="32"/>
      <c r="OME225" s="20"/>
      <c r="OMF225" s="18"/>
      <c r="OMG225" s="19"/>
      <c r="OMH225" s="28"/>
      <c r="OMI225" s="32"/>
      <c r="OMJ225" s="20"/>
      <c r="OMK225" s="18"/>
      <c r="OML225" s="19"/>
      <c r="OMM225" s="28"/>
      <c r="OMN225" s="32"/>
      <c r="OMO225" s="20"/>
      <c r="OMP225" s="18"/>
      <c r="OMQ225" s="19"/>
      <c r="OMR225" s="28"/>
      <c r="OMS225" s="32"/>
      <c r="OMT225" s="20"/>
      <c r="OMU225" s="18"/>
      <c r="OMV225" s="19"/>
      <c r="OMW225" s="28"/>
      <c r="OMX225" s="32"/>
      <c r="OMY225" s="20"/>
      <c r="OMZ225" s="18"/>
      <c r="ONA225" s="19"/>
      <c r="ONB225" s="28"/>
      <c r="ONC225" s="32"/>
      <c r="OND225" s="20"/>
      <c r="ONE225" s="18"/>
      <c r="ONF225" s="19"/>
      <c r="ONG225" s="28"/>
      <c r="ONH225" s="32"/>
      <c r="ONI225" s="20"/>
      <c r="ONJ225" s="18"/>
      <c r="ONK225" s="19"/>
      <c r="ONL225" s="28"/>
      <c r="ONM225" s="32"/>
      <c r="ONN225" s="20"/>
      <c r="ONO225" s="18"/>
      <c r="ONP225" s="19"/>
      <c r="ONQ225" s="28"/>
      <c r="ONR225" s="32"/>
      <c r="ONS225" s="20"/>
      <c r="ONT225" s="18"/>
      <c r="ONU225" s="19"/>
      <c r="ONV225" s="28"/>
      <c r="ONW225" s="32"/>
      <c r="ONX225" s="20"/>
      <c r="ONY225" s="18"/>
      <c r="ONZ225" s="19"/>
      <c r="OOA225" s="28"/>
      <c r="OOB225" s="32"/>
      <c r="OOC225" s="20"/>
      <c r="OOD225" s="18"/>
      <c r="OOE225" s="19"/>
      <c r="OOF225" s="28"/>
      <c r="OOG225" s="32"/>
      <c r="OOH225" s="20"/>
      <c r="OOI225" s="18"/>
      <c r="OOJ225" s="19"/>
      <c r="OOK225" s="28"/>
      <c r="OOL225" s="32"/>
      <c r="OOM225" s="20"/>
      <c r="OON225" s="18"/>
      <c r="OOO225" s="19"/>
      <c r="OOP225" s="28"/>
      <c r="OOQ225" s="32"/>
      <c r="OOR225" s="20"/>
      <c r="OOS225" s="18"/>
      <c r="OOT225" s="19"/>
      <c r="OOU225" s="28"/>
      <c r="OOV225" s="32"/>
      <c r="OOW225" s="20"/>
      <c r="OOX225" s="18"/>
      <c r="OOY225" s="19"/>
      <c r="OOZ225" s="28"/>
      <c r="OPA225" s="32"/>
      <c r="OPB225" s="20"/>
      <c r="OPC225" s="18"/>
      <c r="OPD225" s="19"/>
      <c r="OPE225" s="28"/>
      <c r="OPF225" s="32"/>
      <c r="OPG225" s="20"/>
      <c r="OPH225" s="18"/>
      <c r="OPI225" s="19"/>
      <c r="OPJ225" s="28"/>
      <c r="OPK225" s="32"/>
      <c r="OPL225" s="20"/>
      <c r="OPM225" s="18"/>
      <c r="OPN225" s="19"/>
      <c r="OPO225" s="28"/>
      <c r="OPP225" s="32"/>
      <c r="OPQ225" s="20"/>
      <c r="OPR225" s="18"/>
      <c r="OPS225" s="19"/>
      <c r="OPT225" s="28"/>
      <c r="OPU225" s="32"/>
      <c r="OPV225" s="20"/>
      <c r="OPW225" s="18"/>
      <c r="OPX225" s="19"/>
      <c r="OPY225" s="28"/>
      <c r="OPZ225" s="32"/>
      <c r="OQA225" s="20"/>
      <c r="OQB225" s="18"/>
      <c r="OQC225" s="19"/>
      <c r="OQD225" s="28"/>
      <c r="OQE225" s="32"/>
      <c r="OQF225" s="20"/>
      <c r="OQG225" s="18"/>
      <c r="OQH225" s="19"/>
      <c r="OQI225" s="28"/>
      <c r="OQJ225" s="32"/>
      <c r="OQK225" s="20"/>
      <c r="OQL225" s="18"/>
      <c r="OQM225" s="19"/>
      <c r="OQN225" s="28"/>
      <c r="OQO225" s="32"/>
      <c r="OQP225" s="20"/>
      <c r="OQQ225" s="18"/>
      <c r="OQR225" s="19"/>
      <c r="OQS225" s="28"/>
      <c r="OQT225" s="32"/>
      <c r="OQU225" s="20"/>
      <c r="OQV225" s="18"/>
      <c r="OQW225" s="19"/>
      <c r="OQX225" s="28"/>
      <c r="OQY225" s="32"/>
      <c r="OQZ225" s="20"/>
      <c r="ORA225" s="18"/>
      <c r="ORB225" s="19"/>
      <c r="ORC225" s="28"/>
      <c r="ORD225" s="32"/>
      <c r="ORE225" s="20"/>
      <c r="ORF225" s="18"/>
      <c r="ORG225" s="19"/>
      <c r="ORH225" s="28"/>
      <c r="ORI225" s="32"/>
      <c r="ORJ225" s="20"/>
      <c r="ORK225" s="18"/>
      <c r="ORL225" s="19"/>
      <c r="ORM225" s="28"/>
      <c r="ORN225" s="32"/>
      <c r="ORO225" s="20"/>
      <c r="ORP225" s="18"/>
      <c r="ORQ225" s="19"/>
      <c r="ORR225" s="28"/>
      <c r="ORS225" s="32"/>
      <c r="ORT225" s="20"/>
      <c r="ORU225" s="18"/>
      <c r="ORV225" s="19"/>
      <c r="ORW225" s="28"/>
      <c r="ORX225" s="32"/>
      <c r="ORY225" s="20"/>
      <c r="ORZ225" s="18"/>
      <c r="OSA225" s="19"/>
      <c r="OSB225" s="28"/>
      <c r="OSC225" s="32"/>
      <c r="OSD225" s="20"/>
      <c r="OSE225" s="18"/>
      <c r="OSF225" s="19"/>
      <c r="OSG225" s="28"/>
      <c r="OSH225" s="32"/>
      <c r="OSI225" s="20"/>
      <c r="OSJ225" s="18"/>
      <c r="OSK225" s="19"/>
      <c r="OSL225" s="28"/>
      <c r="OSM225" s="32"/>
      <c r="OSN225" s="20"/>
      <c r="OSO225" s="18"/>
      <c r="OSP225" s="19"/>
      <c r="OSQ225" s="28"/>
      <c r="OSR225" s="32"/>
      <c r="OSS225" s="20"/>
      <c r="OST225" s="18"/>
      <c r="OSU225" s="19"/>
      <c r="OSV225" s="28"/>
      <c r="OSW225" s="32"/>
      <c r="OSX225" s="20"/>
      <c r="OSY225" s="18"/>
      <c r="OSZ225" s="19"/>
      <c r="OTA225" s="28"/>
      <c r="OTB225" s="32"/>
      <c r="OTC225" s="20"/>
      <c r="OTD225" s="18"/>
      <c r="OTE225" s="19"/>
      <c r="OTF225" s="28"/>
      <c r="OTG225" s="32"/>
      <c r="OTH225" s="20"/>
      <c r="OTI225" s="18"/>
      <c r="OTJ225" s="19"/>
      <c r="OTK225" s="28"/>
      <c r="OTL225" s="32"/>
      <c r="OTM225" s="20"/>
      <c r="OTN225" s="18"/>
      <c r="OTO225" s="19"/>
      <c r="OTP225" s="28"/>
      <c r="OTQ225" s="32"/>
      <c r="OTR225" s="20"/>
      <c r="OTS225" s="18"/>
      <c r="OTT225" s="19"/>
      <c r="OTU225" s="28"/>
      <c r="OTV225" s="32"/>
      <c r="OTW225" s="20"/>
      <c r="OTX225" s="18"/>
      <c r="OTY225" s="19"/>
      <c r="OTZ225" s="28"/>
      <c r="OUA225" s="32"/>
      <c r="OUB225" s="20"/>
      <c r="OUC225" s="18"/>
      <c r="OUD225" s="19"/>
      <c r="OUE225" s="28"/>
      <c r="OUF225" s="32"/>
      <c r="OUG225" s="20"/>
      <c r="OUH225" s="18"/>
      <c r="OUI225" s="19"/>
      <c r="OUJ225" s="28"/>
      <c r="OUK225" s="32"/>
      <c r="OUL225" s="20"/>
      <c r="OUM225" s="18"/>
      <c r="OUN225" s="19"/>
      <c r="OUO225" s="28"/>
      <c r="OUP225" s="32"/>
      <c r="OUQ225" s="20"/>
      <c r="OUR225" s="18"/>
      <c r="OUS225" s="19"/>
      <c r="OUT225" s="28"/>
      <c r="OUU225" s="32"/>
      <c r="OUV225" s="20"/>
      <c r="OUW225" s="18"/>
      <c r="OUX225" s="19"/>
      <c r="OUY225" s="28"/>
      <c r="OUZ225" s="32"/>
      <c r="OVA225" s="20"/>
      <c r="OVB225" s="18"/>
      <c r="OVC225" s="19"/>
      <c r="OVD225" s="28"/>
      <c r="OVE225" s="32"/>
      <c r="OVF225" s="20"/>
      <c r="OVG225" s="18"/>
      <c r="OVH225" s="19"/>
      <c r="OVI225" s="28"/>
      <c r="OVJ225" s="32"/>
      <c r="OVK225" s="20"/>
      <c r="OVL225" s="18"/>
      <c r="OVM225" s="19"/>
      <c r="OVN225" s="28"/>
      <c r="OVO225" s="32"/>
      <c r="OVP225" s="20"/>
      <c r="OVQ225" s="18"/>
      <c r="OVR225" s="19"/>
      <c r="OVS225" s="28"/>
      <c r="OVT225" s="32"/>
      <c r="OVU225" s="20"/>
      <c r="OVV225" s="18"/>
      <c r="OVW225" s="19"/>
      <c r="OVX225" s="28"/>
      <c r="OVY225" s="32"/>
      <c r="OVZ225" s="20"/>
      <c r="OWA225" s="18"/>
      <c r="OWB225" s="19"/>
      <c r="OWC225" s="28"/>
      <c r="OWD225" s="32"/>
      <c r="OWE225" s="20"/>
      <c r="OWF225" s="18"/>
      <c r="OWG225" s="19"/>
      <c r="OWH225" s="28"/>
      <c r="OWI225" s="32"/>
      <c r="OWJ225" s="20"/>
      <c r="OWK225" s="18"/>
      <c r="OWL225" s="19"/>
      <c r="OWM225" s="28"/>
      <c r="OWN225" s="32"/>
      <c r="OWO225" s="20"/>
      <c r="OWP225" s="18"/>
      <c r="OWQ225" s="19"/>
      <c r="OWR225" s="28"/>
      <c r="OWS225" s="32"/>
      <c r="OWT225" s="20"/>
      <c r="OWU225" s="18"/>
      <c r="OWV225" s="19"/>
      <c r="OWW225" s="28"/>
      <c r="OWX225" s="32"/>
      <c r="OWY225" s="20"/>
      <c r="OWZ225" s="18"/>
      <c r="OXA225" s="19"/>
      <c r="OXB225" s="28"/>
      <c r="OXC225" s="32"/>
      <c r="OXD225" s="20"/>
      <c r="OXE225" s="18"/>
      <c r="OXF225" s="19"/>
      <c r="OXG225" s="28"/>
      <c r="OXH225" s="32"/>
      <c r="OXI225" s="20"/>
      <c r="OXJ225" s="18"/>
      <c r="OXK225" s="19"/>
      <c r="OXL225" s="28"/>
      <c r="OXM225" s="32"/>
      <c r="OXN225" s="20"/>
      <c r="OXO225" s="18"/>
      <c r="OXP225" s="19"/>
      <c r="OXQ225" s="28"/>
      <c r="OXR225" s="32"/>
      <c r="OXS225" s="20"/>
      <c r="OXT225" s="18"/>
      <c r="OXU225" s="19"/>
      <c r="OXV225" s="28"/>
      <c r="OXW225" s="32"/>
      <c r="OXX225" s="20"/>
      <c r="OXY225" s="18"/>
      <c r="OXZ225" s="19"/>
      <c r="OYA225" s="28"/>
      <c r="OYB225" s="32"/>
      <c r="OYC225" s="20"/>
      <c r="OYD225" s="18"/>
      <c r="OYE225" s="19"/>
      <c r="OYF225" s="28"/>
      <c r="OYG225" s="32"/>
      <c r="OYH225" s="20"/>
      <c r="OYI225" s="18"/>
      <c r="OYJ225" s="19"/>
      <c r="OYK225" s="28"/>
      <c r="OYL225" s="32"/>
      <c r="OYM225" s="20"/>
      <c r="OYN225" s="18"/>
      <c r="OYO225" s="19"/>
      <c r="OYP225" s="28"/>
      <c r="OYQ225" s="32"/>
      <c r="OYR225" s="20"/>
      <c r="OYS225" s="18"/>
      <c r="OYT225" s="19"/>
      <c r="OYU225" s="28"/>
      <c r="OYV225" s="32"/>
      <c r="OYW225" s="20"/>
      <c r="OYX225" s="18"/>
      <c r="OYY225" s="19"/>
      <c r="OYZ225" s="28"/>
      <c r="OZA225" s="32"/>
      <c r="OZB225" s="20"/>
      <c r="OZC225" s="18"/>
      <c r="OZD225" s="19"/>
      <c r="OZE225" s="28"/>
      <c r="OZF225" s="32"/>
      <c r="OZG225" s="20"/>
      <c r="OZH225" s="18"/>
      <c r="OZI225" s="19"/>
      <c r="OZJ225" s="28"/>
      <c r="OZK225" s="32"/>
      <c r="OZL225" s="20"/>
      <c r="OZM225" s="18"/>
      <c r="OZN225" s="19"/>
      <c r="OZO225" s="28"/>
      <c r="OZP225" s="32"/>
      <c r="OZQ225" s="20"/>
      <c r="OZR225" s="18"/>
      <c r="OZS225" s="19"/>
      <c r="OZT225" s="28"/>
      <c r="OZU225" s="32"/>
      <c r="OZV225" s="20"/>
      <c r="OZW225" s="18"/>
      <c r="OZX225" s="19"/>
      <c r="OZY225" s="28"/>
      <c r="OZZ225" s="32"/>
      <c r="PAA225" s="20"/>
      <c r="PAB225" s="18"/>
      <c r="PAC225" s="19"/>
      <c r="PAD225" s="28"/>
      <c r="PAE225" s="32"/>
      <c r="PAF225" s="20"/>
      <c r="PAG225" s="18"/>
      <c r="PAH225" s="19"/>
      <c r="PAI225" s="28"/>
      <c r="PAJ225" s="32"/>
      <c r="PAK225" s="20"/>
      <c r="PAL225" s="18"/>
      <c r="PAM225" s="19"/>
      <c r="PAN225" s="28"/>
      <c r="PAO225" s="32"/>
      <c r="PAP225" s="20"/>
      <c r="PAQ225" s="18"/>
      <c r="PAR225" s="19"/>
      <c r="PAS225" s="28"/>
      <c r="PAT225" s="32"/>
      <c r="PAU225" s="20"/>
      <c r="PAV225" s="18"/>
      <c r="PAW225" s="19"/>
      <c r="PAX225" s="28"/>
      <c r="PAY225" s="32"/>
      <c r="PAZ225" s="20"/>
      <c r="PBA225" s="18"/>
      <c r="PBB225" s="19"/>
      <c r="PBC225" s="28"/>
      <c r="PBD225" s="32"/>
      <c r="PBE225" s="20"/>
      <c r="PBF225" s="18"/>
      <c r="PBG225" s="19"/>
      <c r="PBH225" s="28"/>
      <c r="PBI225" s="32"/>
      <c r="PBJ225" s="20"/>
      <c r="PBK225" s="18"/>
      <c r="PBL225" s="19"/>
      <c r="PBM225" s="28"/>
      <c r="PBN225" s="32"/>
      <c r="PBO225" s="20"/>
      <c r="PBP225" s="18"/>
      <c r="PBQ225" s="19"/>
      <c r="PBR225" s="28"/>
      <c r="PBS225" s="32"/>
      <c r="PBT225" s="20"/>
      <c r="PBU225" s="18"/>
      <c r="PBV225" s="19"/>
      <c r="PBW225" s="28"/>
      <c r="PBX225" s="32"/>
      <c r="PBY225" s="20"/>
      <c r="PBZ225" s="18"/>
      <c r="PCA225" s="19"/>
      <c r="PCB225" s="28"/>
      <c r="PCC225" s="32"/>
      <c r="PCD225" s="20"/>
      <c r="PCE225" s="18"/>
      <c r="PCF225" s="19"/>
      <c r="PCG225" s="28"/>
      <c r="PCH225" s="32"/>
      <c r="PCI225" s="20"/>
      <c r="PCJ225" s="18"/>
      <c r="PCK225" s="19"/>
      <c r="PCL225" s="28"/>
      <c r="PCM225" s="32"/>
      <c r="PCN225" s="20"/>
      <c r="PCO225" s="18"/>
      <c r="PCP225" s="19"/>
      <c r="PCQ225" s="28"/>
      <c r="PCR225" s="32"/>
      <c r="PCS225" s="20"/>
      <c r="PCT225" s="18"/>
      <c r="PCU225" s="19"/>
      <c r="PCV225" s="28"/>
      <c r="PCW225" s="32"/>
      <c r="PCX225" s="20"/>
      <c r="PCY225" s="18"/>
      <c r="PCZ225" s="19"/>
      <c r="PDA225" s="28"/>
      <c r="PDB225" s="32"/>
      <c r="PDC225" s="20"/>
      <c r="PDD225" s="18"/>
      <c r="PDE225" s="19"/>
      <c r="PDF225" s="28"/>
      <c r="PDG225" s="32"/>
      <c r="PDH225" s="20"/>
      <c r="PDI225" s="18"/>
      <c r="PDJ225" s="19"/>
      <c r="PDK225" s="28"/>
      <c r="PDL225" s="32"/>
      <c r="PDM225" s="20"/>
      <c r="PDN225" s="18"/>
      <c r="PDO225" s="19"/>
      <c r="PDP225" s="28"/>
      <c r="PDQ225" s="32"/>
      <c r="PDR225" s="20"/>
      <c r="PDS225" s="18"/>
      <c r="PDT225" s="19"/>
      <c r="PDU225" s="28"/>
      <c r="PDV225" s="32"/>
      <c r="PDW225" s="20"/>
      <c r="PDX225" s="18"/>
      <c r="PDY225" s="19"/>
      <c r="PDZ225" s="28"/>
      <c r="PEA225" s="32"/>
      <c r="PEB225" s="20"/>
      <c r="PEC225" s="18"/>
      <c r="PED225" s="19"/>
      <c r="PEE225" s="28"/>
      <c r="PEF225" s="32"/>
      <c r="PEG225" s="20"/>
      <c r="PEH225" s="18"/>
      <c r="PEI225" s="19"/>
      <c r="PEJ225" s="28"/>
      <c r="PEK225" s="32"/>
      <c r="PEL225" s="20"/>
      <c r="PEM225" s="18"/>
      <c r="PEN225" s="19"/>
      <c r="PEO225" s="28"/>
      <c r="PEP225" s="32"/>
      <c r="PEQ225" s="20"/>
      <c r="PER225" s="18"/>
      <c r="PES225" s="19"/>
      <c r="PET225" s="28"/>
      <c r="PEU225" s="32"/>
      <c r="PEV225" s="20"/>
      <c r="PEW225" s="18"/>
      <c r="PEX225" s="19"/>
      <c r="PEY225" s="28"/>
      <c r="PEZ225" s="32"/>
      <c r="PFA225" s="20"/>
      <c r="PFB225" s="18"/>
      <c r="PFC225" s="19"/>
      <c r="PFD225" s="28"/>
      <c r="PFE225" s="32"/>
      <c r="PFF225" s="20"/>
      <c r="PFG225" s="18"/>
      <c r="PFH225" s="19"/>
      <c r="PFI225" s="28"/>
      <c r="PFJ225" s="32"/>
      <c r="PFK225" s="20"/>
      <c r="PFL225" s="18"/>
      <c r="PFM225" s="19"/>
      <c r="PFN225" s="28"/>
      <c r="PFO225" s="32"/>
      <c r="PFP225" s="20"/>
      <c r="PFQ225" s="18"/>
      <c r="PFR225" s="19"/>
      <c r="PFS225" s="28"/>
      <c r="PFT225" s="32"/>
      <c r="PFU225" s="20"/>
      <c r="PFV225" s="18"/>
      <c r="PFW225" s="19"/>
      <c r="PFX225" s="28"/>
      <c r="PFY225" s="32"/>
      <c r="PFZ225" s="20"/>
      <c r="PGA225" s="18"/>
      <c r="PGB225" s="19"/>
      <c r="PGC225" s="28"/>
      <c r="PGD225" s="32"/>
      <c r="PGE225" s="20"/>
      <c r="PGF225" s="18"/>
      <c r="PGG225" s="19"/>
      <c r="PGH225" s="28"/>
      <c r="PGI225" s="32"/>
      <c r="PGJ225" s="20"/>
      <c r="PGK225" s="18"/>
      <c r="PGL225" s="19"/>
      <c r="PGM225" s="28"/>
      <c r="PGN225" s="32"/>
      <c r="PGO225" s="20"/>
      <c r="PGP225" s="18"/>
      <c r="PGQ225" s="19"/>
      <c r="PGR225" s="28"/>
      <c r="PGS225" s="32"/>
      <c r="PGT225" s="20"/>
      <c r="PGU225" s="18"/>
      <c r="PGV225" s="19"/>
      <c r="PGW225" s="28"/>
      <c r="PGX225" s="32"/>
      <c r="PGY225" s="20"/>
      <c r="PGZ225" s="18"/>
      <c r="PHA225" s="19"/>
      <c r="PHB225" s="28"/>
      <c r="PHC225" s="32"/>
      <c r="PHD225" s="20"/>
      <c r="PHE225" s="18"/>
      <c r="PHF225" s="19"/>
      <c r="PHG225" s="28"/>
      <c r="PHH225" s="32"/>
      <c r="PHI225" s="20"/>
      <c r="PHJ225" s="18"/>
      <c r="PHK225" s="19"/>
      <c r="PHL225" s="28"/>
      <c r="PHM225" s="32"/>
      <c r="PHN225" s="20"/>
      <c r="PHO225" s="18"/>
      <c r="PHP225" s="19"/>
      <c r="PHQ225" s="28"/>
      <c r="PHR225" s="32"/>
      <c r="PHS225" s="20"/>
      <c r="PHT225" s="18"/>
      <c r="PHU225" s="19"/>
      <c r="PHV225" s="28"/>
      <c r="PHW225" s="32"/>
      <c r="PHX225" s="20"/>
      <c r="PHY225" s="18"/>
      <c r="PHZ225" s="19"/>
      <c r="PIA225" s="28"/>
      <c r="PIB225" s="32"/>
      <c r="PIC225" s="20"/>
      <c r="PID225" s="18"/>
      <c r="PIE225" s="19"/>
      <c r="PIF225" s="28"/>
      <c r="PIG225" s="32"/>
      <c r="PIH225" s="20"/>
      <c r="PII225" s="18"/>
      <c r="PIJ225" s="19"/>
      <c r="PIK225" s="28"/>
      <c r="PIL225" s="32"/>
      <c r="PIM225" s="20"/>
      <c r="PIN225" s="18"/>
      <c r="PIO225" s="19"/>
      <c r="PIP225" s="28"/>
      <c r="PIQ225" s="32"/>
      <c r="PIR225" s="20"/>
      <c r="PIS225" s="18"/>
      <c r="PIT225" s="19"/>
      <c r="PIU225" s="28"/>
      <c r="PIV225" s="32"/>
      <c r="PIW225" s="20"/>
      <c r="PIX225" s="18"/>
      <c r="PIY225" s="19"/>
      <c r="PIZ225" s="28"/>
      <c r="PJA225" s="32"/>
      <c r="PJB225" s="20"/>
      <c r="PJC225" s="18"/>
      <c r="PJD225" s="19"/>
      <c r="PJE225" s="28"/>
      <c r="PJF225" s="32"/>
      <c r="PJG225" s="20"/>
      <c r="PJH225" s="18"/>
      <c r="PJI225" s="19"/>
      <c r="PJJ225" s="28"/>
      <c r="PJK225" s="32"/>
      <c r="PJL225" s="20"/>
      <c r="PJM225" s="18"/>
      <c r="PJN225" s="19"/>
      <c r="PJO225" s="28"/>
      <c r="PJP225" s="32"/>
      <c r="PJQ225" s="20"/>
      <c r="PJR225" s="18"/>
      <c r="PJS225" s="19"/>
      <c r="PJT225" s="28"/>
      <c r="PJU225" s="32"/>
      <c r="PJV225" s="20"/>
      <c r="PJW225" s="18"/>
      <c r="PJX225" s="19"/>
      <c r="PJY225" s="28"/>
      <c r="PJZ225" s="32"/>
      <c r="PKA225" s="20"/>
      <c r="PKB225" s="18"/>
      <c r="PKC225" s="19"/>
      <c r="PKD225" s="28"/>
      <c r="PKE225" s="32"/>
      <c r="PKF225" s="20"/>
      <c r="PKG225" s="18"/>
      <c r="PKH225" s="19"/>
      <c r="PKI225" s="28"/>
      <c r="PKJ225" s="32"/>
      <c r="PKK225" s="20"/>
      <c r="PKL225" s="18"/>
      <c r="PKM225" s="19"/>
      <c r="PKN225" s="28"/>
      <c r="PKO225" s="32"/>
      <c r="PKP225" s="20"/>
      <c r="PKQ225" s="18"/>
      <c r="PKR225" s="19"/>
      <c r="PKS225" s="28"/>
      <c r="PKT225" s="32"/>
      <c r="PKU225" s="20"/>
      <c r="PKV225" s="18"/>
      <c r="PKW225" s="19"/>
      <c r="PKX225" s="28"/>
      <c r="PKY225" s="32"/>
      <c r="PKZ225" s="20"/>
      <c r="PLA225" s="18"/>
      <c r="PLB225" s="19"/>
      <c r="PLC225" s="28"/>
      <c r="PLD225" s="32"/>
      <c r="PLE225" s="20"/>
      <c r="PLF225" s="18"/>
      <c r="PLG225" s="19"/>
      <c r="PLH225" s="28"/>
      <c r="PLI225" s="32"/>
      <c r="PLJ225" s="20"/>
      <c r="PLK225" s="18"/>
      <c r="PLL225" s="19"/>
      <c r="PLM225" s="28"/>
      <c r="PLN225" s="32"/>
      <c r="PLO225" s="20"/>
      <c r="PLP225" s="18"/>
      <c r="PLQ225" s="19"/>
      <c r="PLR225" s="28"/>
      <c r="PLS225" s="32"/>
      <c r="PLT225" s="20"/>
      <c r="PLU225" s="18"/>
      <c r="PLV225" s="19"/>
      <c r="PLW225" s="28"/>
      <c r="PLX225" s="32"/>
      <c r="PLY225" s="20"/>
      <c r="PLZ225" s="18"/>
      <c r="PMA225" s="19"/>
      <c r="PMB225" s="28"/>
      <c r="PMC225" s="32"/>
      <c r="PMD225" s="20"/>
      <c r="PME225" s="18"/>
      <c r="PMF225" s="19"/>
      <c r="PMG225" s="28"/>
      <c r="PMH225" s="32"/>
      <c r="PMI225" s="20"/>
      <c r="PMJ225" s="18"/>
      <c r="PMK225" s="19"/>
      <c r="PML225" s="28"/>
      <c r="PMM225" s="32"/>
      <c r="PMN225" s="20"/>
      <c r="PMO225" s="18"/>
      <c r="PMP225" s="19"/>
      <c r="PMQ225" s="28"/>
      <c r="PMR225" s="32"/>
      <c r="PMS225" s="20"/>
      <c r="PMT225" s="18"/>
      <c r="PMU225" s="19"/>
      <c r="PMV225" s="28"/>
      <c r="PMW225" s="32"/>
      <c r="PMX225" s="20"/>
      <c r="PMY225" s="18"/>
      <c r="PMZ225" s="19"/>
      <c r="PNA225" s="28"/>
      <c r="PNB225" s="32"/>
      <c r="PNC225" s="20"/>
      <c r="PND225" s="18"/>
      <c r="PNE225" s="19"/>
      <c r="PNF225" s="28"/>
      <c r="PNG225" s="32"/>
      <c r="PNH225" s="20"/>
      <c r="PNI225" s="18"/>
      <c r="PNJ225" s="19"/>
      <c r="PNK225" s="28"/>
      <c r="PNL225" s="32"/>
      <c r="PNM225" s="20"/>
      <c r="PNN225" s="18"/>
      <c r="PNO225" s="19"/>
      <c r="PNP225" s="28"/>
      <c r="PNQ225" s="32"/>
      <c r="PNR225" s="20"/>
      <c r="PNS225" s="18"/>
      <c r="PNT225" s="19"/>
      <c r="PNU225" s="28"/>
      <c r="PNV225" s="32"/>
      <c r="PNW225" s="20"/>
      <c r="PNX225" s="18"/>
      <c r="PNY225" s="19"/>
      <c r="PNZ225" s="28"/>
      <c r="POA225" s="32"/>
      <c r="POB225" s="20"/>
      <c r="POC225" s="18"/>
      <c r="POD225" s="19"/>
      <c r="POE225" s="28"/>
      <c r="POF225" s="32"/>
      <c r="POG225" s="20"/>
      <c r="POH225" s="18"/>
      <c r="POI225" s="19"/>
      <c r="POJ225" s="28"/>
      <c r="POK225" s="32"/>
      <c r="POL225" s="20"/>
      <c r="POM225" s="18"/>
      <c r="PON225" s="19"/>
      <c r="POO225" s="28"/>
      <c r="POP225" s="32"/>
      <c r="POQ225" s="20"/>
      <c r="POR225" s="18"/>
      <c r="POS225" s="19"/>
      <c r="POT225" s="28"/>
      <c r="POU225" s="32"/>
      <c r="POV225" s="20"/>
      <c r="POW225" s="18"/>
      <c r="POX225" s="19"/>
      <c r="POY225" s="28"/>
      <c r="POZ225" s="32"/>
      <c r="PPA225" s="20"/>
      <c r="PPB225" s="18"/>
      <c r="PPC225" s="19"/>
      <c r="PPD225" s="28"/>
      <c r="PPE225" s="32"/>
      <c r="PPF225" s="20"/>
      <c r="PPG225" s="18"/>
      <c r="PPH225" s="19"/>
      <c r="PPI225" s="28"/>
      <c r="PPJ225" s="32"/>
      <c r="PPK225" s="20"/>
      <c r="PPL225" s="18"/>
      <c r="PPM225" s="19"/>
      <c r="PPN225" s="28"/>
      <c r="PPO225" s="32"/>
      <c r="PPP225" s="20"/>
      <c r="PPQ225" s="18"/>
      <c r="PPR225" s="19"/>
      <c r="PPS225" s="28"/>
      <c r="PPT225" s="32"/>
      <c r="PPU225" s="20"/>
      <c r="PPV225" s="18"/>
      <c r="PPW225" s="19"/>
      <c r="PPX225" s="28"/>
      <c r="PPY225" s="32"/>
      <c r="PPZ225" s="20"/>
      <c r="PQA225" s="18"/>
      <c r="PQB225" s="19"/>
      <c r="PQC225" s="28"/>
      <c r="PQD225" s="32"/>
      <c r="PQE225" s="20"/>
      <c r="PQF225" s="18"/>
      <c r="PQG225" s="19"/>
      <c r="PQH225" s="28"/>
      <c r="PQI225" s="32"/>
      <c r="PQJ225" s="20"/>
      <c r="PQK225" s="18"/>
      <c r="PQL225" s="19"/>
      <c r="PQM225" s="28"/>
      <c r="PQN225" s="32"/>
      <c r="PQO225" s="20"/>
      <c r="PQP225" s="18"/>
      <c r="PQQ225" s="19"/>
      <c r="PQR225" s="28"/>
      <c r="PQS225" s="32"/>
      <c r="PQT225" s="20"/>
      <c r="PQU225" s="18"/>
      <c r="PQV225" s="19"/>
      <c r="PQW225" s="28"/>
      <c r="PQX225" s="32"/>
      <c r="PQY225" s="20"/>
      <c r="PQZ225" s="18"/>
      <c r="PRA225" s="19"/>
      <c r="PRB225" s="28"/>
      <c r="PRC225" s="32"/>
      <c r="PRD225" s="20"/>
      <c r="PRE225" s="18"/>
      <c r="PRF225" s="19"/>
      <c r="PRG225" s="28"/>
      <c r="PRH225" s="32"/>
      <c r="PRI225" s="20"/>
      <c r="PRJ225" s="18"/>
      <c r="PRK225" s="19"/>
      <c r="PRL225" s="28"/>
      <c r="PRM225" s="32"/>
      <c r="PRN225" s="20"/>
      <c r="PRO225" s="18"/>
      <c r="PRP225" s="19"/>
      <c r="PRQ225" s="28"/>
      <c r="PRR225" s="32"/>
      <c r="PRS225" s="20"/>
      <c r="PRT225" s="18"/>
      <c r="PRU225" s="19"/>
      <c r="PRV225" s="28"/>
      <c r="PRW225" s="32"/>
      <c r="PRX225" s="20"/>
      <c r="PRY225" s="18"/>
      <c r="PRZ225" s="19"/>
      <c r="PSA225" s="28"/>
      <c r="PSB225" s="32"/>
      <c r="PSC225" s="20"/>
      <c r="PSD225" s="18"/>
      <c r="PSE225" s="19"/>
      <c r="PSF225" s="28"/>
      <c r="PSG225" s="32"/>
      <c r="PSH225" s="20"/>
      <c r="PSI225" s="18"/>
      <c r="PSJ225" s="19"/>
      <c r="PSK225" s="28"/>
      <c r="PSL225" s="32"/>
      <c r="PSM225" s="20"/>
      <c r="PSN225" s="18"/>
      <c r="PSO225" s="19"/>
      <c r="PSP225" s="28"/>
      <c r="PSQ225" s="32"/>
      <c r="PSR225" s="20"/>
      <c r="PSS225" s="18"/>
      <c r="PST225" s="19"/>
      <c r="PSU225" s="28"/>
      <c r="PSV225" s="32"/>
      <c r="PSW225" s="20"/>
      <c r="PSX225" s="18"/>
      <c r="PSY225" s="19"/>
      <c r="PSZ225" s="28"/>
      <c r="PTA225" s="32"/>
      <c r="PTB225" s="20"/>
      <c r="PTC225" s="18"/>
      <c r="PTD225" s="19"/>
      <c r="PTE225" s="28"/>
      <c r="PTF225" s="32"/>
      <c r="PTG225" s="20"/>
      <c r="PTH225" s="18"/>
      <c r="PTI225" s="19"/>
      <c r="PTJ225" s="28"/>
      <c r="PTK225" s="32"/>
      <c r="PTL225" s="20"/>
      <c r="PTM225" s="18"/>
      <c r="PTN225" s="19"/>
      <c r="PTO225" s="28"/>
      <c r="PTP225" s="32"/>
      <c r="PTQ225" s="20"/>
      <c r="PTR225" s="18"/>
      <c r="PTS225" s="19"/>
      <c r="PTT225" s="28"/>
      <c r="PTU225" s="32"/>
      <c r="PTV225" s="20"/>
      <c r="PTW225" s="18"/>
      <c r="PTX225" s="19"/>
      <c r="PTY225" s="28"/>
      <c r="PTZ225" s="32"/>
      <c r="PUA225" s="20"/>
      <c r="PUB225" s="18"/>
      <c r="PUC225" s="19"/>
      <c r="PUD225" s="28"/>
      <c r="PUE225" s="32"/>
      <c r="PUF225" s="20"/>
      <c r="PUG225" s="18"/>
      <c r="PUH225" s="19"/>
      <c r="PUI225" s="28"/>
      <c r="PUJ225" s="32"/>
      <c r="PUK225" s="20"/>
      <c r="PUL225" s="18"/>
      <c r="PUM225" s="19"/>
      <c r="PUN225" s="28"/>
      <c r="PUO225" s="32"/>
      <c r="PUP225" s="20"/>
      <c r="PUQ225" s="18"/>
      <c r="PUR225" s="19"/>
      <c r="PUS225" s="28"/>
      <c r="PUT225" s="32"/>
      <c r="PUU225" s="20"/>
      <c r="PUV225" s="18"/>
      <c r="PUW225" s="19"/>
      <c r="PUX225" s="28"/>
      <c r="PUY225" s="32"/>
      <c r="PUZ225" s="20"/>
      <c r="PVA225" s="18"/>
      <c r="PVB225" s="19"/>
      <c r="PVC225" s="28"/>
      <c r="PVD225" s="32"/>
      <c r="PVE225" s="20"/>
      <c r="PVF225" s="18"/>
      <c r="PVG225" s="19"/>
      <c r="PVH225" s="28"/>
      <c r="PVI225" s="32"/>
      <c r="PVJ225" s="20"/>
      <c r="PVK225" s="18"/>
      <c r="PVL225" s="19"/>
      <c r="PVM225" s="28"/>
      <c r="PVN225" s="32"/>
      <c r="PVO225" s="20"/>
      <c r="PVP225" s="18"/>
      <c r="PVQ225" s="19"/>
      <c r="PVR225" s="28"/>
      <c r="PVS225" s="32"/>
      <c r="PVT225" s="20"/>
      <c r="PVU225" s="18"/>
      <c r="PVV225" s="19"/>
      <c r="PVW225" s="28"/>
      <c r="PVX225" s="32"/>
      <c r="PVY225" s="20"/>
      <c r="PVZ225" s="18"/>
      <c r="PWA225" s="19"/>
      <c r="PWB225" s="28"/>
      <c r="PWC225" s="32"/>
      <c r="PWD225" s="20"/>
      <c r="PWE225" s="18"/>
      <c r="PWF225" s="19"/>
      <c r="PWG225" s="28"/>
      <c r="PWH225" s="32"/>
      <c r="PWI225" s="20"/>
      <c r="PWJ225" s="18"/>
      <c r="PWK225" s="19"/>
      <c r="PWL225" s="28"/>
      <c r="PWM225" s="32"/>
      <c r="PWN225" s="20"/>
      <c r="PWO225" s="18"/>
      <c r="PWP225" s="19"/>
      <c r="PWQ225" s="28"/>
      <c r="PWR225" s="32"/>
      <c r="PWS225" s="20"/>
      <c r="PWT225" s="18"/>
      <c r="PWU225" s="19"/>
      <c r="PWV225" s="28"/>
      <c r="PWW225" s="32"/>
      <c r="PWX225" s="20"/>
      <c r="PWY225" s="18"/>
      <c r="PWZ225" s="19"/>
      <c r="PXA225" s="28"/>
      <c r="PXB225" s="32"/>
      <c r="PXC225" s="20"/>
      <c r="PXD225" s="18"/>
      <c r="PXE225" s="19"/>
      <c r="PXF225" s="28"/>
      <c r="PXG225" s="32"/>
      <c r="PXH225" s="20"/>
      <c r="PXI225" s="18"/>
      <c r="PXJ225" s="19"/>
      <c r="PXK225" s="28"/>
      <c r="PXL225" s="32"/>
      <c r="PXM225" s="20"/>
      <c r="PXN225" s="18"/>
      <c r="PXO225" s="19"/>
      <c r="PXP225" s="28"/>
      <c r="PXQ225" s="32"/>
      <c r="PXR225" s="20"/>
      <c r="PXS225" s="18"/>
      <c r="PXT225" s="19"/>
      <c r="PXU225" s="28"/>
      <c r="PXV225" s="32"/>
      <c r="PXW225" s="20"/>
      <c r="PXX225" s="18"/>
      <c r="PXY225" s="19"/>
      <c r="PXZ225" s="28"/>
      <c r="PYA225" s="32"/>
      <c r="PYB225" s="20"/>
      <c r="PYC225" s="18"/>
      <c r="PYD225" s="19"/>
      <c r="PYE225" s="28"/>
      <c r="PYF225" s="32"/>
      <c r="PYG225" s="20"/>
      <c r="PYH225" s="18"/>
      <c r="PYI225" s="19"/>
      <c r="PYJ225" s="28"/>
      <c r="PYK225" s="32"/>
      <c r="PYL225" s="20"/>
      <c r="PYM225" s="18"/>
      <c r="PYN225" s="19"/>
      <c r="PYO225" s="28"/>
      <c r="PYP225" s="32"/>
      <c r="PYQ225" s="20"/>
      <c r="PYR225" s="18"/>
      <c r="PYS225" s="19"/>
      <c r="PYT225" s="28"/>
      <c r="PYU225" s="32"/>
      <c r="PYV225" s="20"/>
      <c r="PYW225" s="18"/>
      <c r="PYX225" s="19"/>
      <c r="PYY225" s="28"/>
      <c r="PYZ225" s="32"/>
      <c r="PZA225" s="20"/>
      <c r="PZB225" s="18"/>
      <c r="PZC225" s="19"/>
      <c r="PZD225" s="28"/>
      <c r="PZE225" s="32"/>
      <c r="PZF225" s="20"/>
      <c r="PZG225" s="18"/>
      <c r="PZH225" s="19"/>
      <c r="PZI225" s="28"/>
      <c r="PZJ225" s="32"/>
      <c r="PZK225" s="20"/>
      <c r="PZL225" s="18"/>
      <c r="PZM225" s="19"/>
      <c r="PZN225" s="28"/>
      <c r="PZO225" s="32"/>
      <c r="PZP225" s="20"/>
      <c r="PZQ225" s="18"/>
      <c r="PZR225" s="19"/>
      <c r="PZS225" s="28"/>
      <c r="PZT225" s="32"/>
      <c r="PZU225" s="20"/>
      <c r="PZV225" s="18"/>
      <c r="PZW225" s="19"/>
      <c r="PZX225" s="28"/>
      <c r="PZY225" s="32"/>
      <c r="PZZ225" s="20"/>
      <c r="QAA225" s="18"/>
      <c r="QAB225" s="19"/>
      <c r="QAC225" s="28"/>
      <c r="QAD225" s="32"/>
      <c r="QAE225" s="20"/>
      <c r="QAF225" s="18"/>
      <c r="QAG225" s="19"/>
      <c r="QAH225" s="28"/>
      <c r="QAI225" s="32"/>
      <c r="QAJ225" s="20"/>
      <c r="QAK225" s="18"/>
      <c r="QAL225" s="19"/>
      <c r="QAM225" s="28"/>
      <c r="QAN225" s="32"/>
      <c r="QAO225" s="20"/>
      <c r="QAP225" s="18"/>
      <c r="QAQ225" s="19"/>
      <c r="QAR225" s="28"/>
      <c r="QAS225" s="32"/>
      <c r="QAT225" s="20"/>
      <c r="QAU225" s="18"/>
      <c r="QAV225" s="19"/>
      <c r="QAW225" s="28"/>
      <c r="QAX225" s="32"/>
      <c r="QAY225" s="20"/>
      <c r="QAZ225" s="18"/>
      <c r="QBA225" s="19"/>
      <c r="QBB225" s="28"/>
      <c r="QBC225" s="32"/>
      <c r="QBD225" s="20"/>
      <c r="QBE225" s="18"/>
      <c r="QBF225" s="19"/>
      <c r="QBG225" s="28"/>
      <c r="QBH225" s="32"/>
      <c r="QBI225" s="20"/>
      <c r="QBJ225" s="18"/>
      <c r="QBK225" s="19"/>
      <c r="QBL225" s="28"/>
      <c r="QBM225" s="32"/>
      <c r="QBN225" s="20"/>
      <c r="QBO225" s="18"/>
      <c r="QBP225" s="19"/>
      <c r="QBQ225" s="28"/>
      <c r="QBR225" s="32"/>
      <c r="QBS225" s="20"/>
      <c r="QBT225" s="18"/>
      <c r="QBU225" s="19"/>
      <c r="QBV225" s="28"/>
      <c r="QBW225" s="32"/>
      <c r="QBX225" s="20"/>
      <c r="QBY225" s="18"/>
      <c r="QBZ225" s="19"/>
      <c r="QCA225" s="28"/>
      <c r="QCB225" s="32"/>
      <c r="QCC225" s="20"/>
      <c r="QCD225" s="18"/>
      <c r="QCE225" s="19"/>
      <c r="QCF225" s="28"/>
      <c r="QCG225" s="32"/>
      <c r="QCH225" s="20"/>
      <c r="QCI225" s="18"/>
      <c r="QCJ225" s="19"/>
      <c r="QCK225" s="28"/>
      <c r="QCL225" s="32"/>
      <c r="QCM225" s="20"/>
      <c r="QCN225" s="18"/>
      <c r="QCO225" s="19"/>
      <c r="QCP225" s="28"/>
      <c r="QCQ225" s="32"/>
      <c r="QCR225" s="20"/>
      <c r="QCS225" s="18"/>
      <c r="QCT225" s="19"/>
      <c r="QCU225" s="28"/>
      <c r="QCV225" s="32"/>
      <c r="QCW225" s="20"/>
      <c r="QCX225" s="18"/>
      <c r="QCY225" s="19"/>
      <c r="QCZ225" s="28"/>
      <c r="QDA225" s="32"/>
      <c r="QDB225" s="20"/>
      <c r="QDC225" s="18"/>
      <c r="QDD225" s="19"/>
      <c r="QDE225" s="28"/>
      <c r="QDF225" s="32"/>
      <c r="QDG225" s="20"/>
      <c r="QDH225" s="18"/>
      <c r="QDI225" s="19"/>
      <c r="QDJ225" s="28"/>
      <c r="QDK225" s="32"/>
      <c r="QDL225" s="20"/>
      <c r="QDM225" s="18"/>
      <c r="QDN225" s="19"/>
      <c r="QDO225" s="28"/>
      <c r="QDP225" s="32"/>
      <c r="QDQ225" s="20"/>
      <c r="QDR225" s="18"/>
      <c r="QDS225" s="19"/>
      <c r="QDT225" s="28"/>
      <c r="QDU225" s="32"/>
      <c r="QDV225" s="20"/>
      <c r="QDW225" s="18"/>
      <c r="QDX225" s="19"/>
      <c r="QDY225" s="28"/>
      <c r="QDZ225" s="32"/>
      <c r="QEA225" s="20"/>
      <c r="QEB225" s="18"/>
      <c r="QEC225" s="19"/>
      <c r="QED225" s="28"/>
      <c r="QEE225" s="32"/>
      <c r="QEF225" s="20"/>
      <c r="QEG225" s="18"/>
      <c r="QEH225" s="19"/>
      <c r="QEI225" s="28"/>
      <c r="QEJ225" s="32"/>
      <c r="QEK225" s="20"/>
      <c r="QEL225" s="18"/>
      <c r="QEM225" s="19"/>
      <c r="QEN225" s="28"/>
      <c r="QEO225" s="32"/>
      <c r="QEP225" s="20"/>
      <c r="QEQ225" s="18"/>
      <c r="QER225" s="19"/>
      <c r="QES225" s="28"/>
      <c r="QET225" s="32"/>
      <c r="QEU225" s="20"/>
      <c r="QEV225" s="18"/>
      <c r="QEW225" s="19"/>
      <c r="QEX225" s="28"/>
      <c r="QEY225" s="32"/>
      <c r="QEZ225" s="20"/>
      <c r="QFA225" s="18"/>
      <c r="QFB225" s="19"/>
      <c r="QFC225" s="28"/>
      <c r="QFD225" s="32"/>
      <c r="QFE225" s="20"/>
      <c r="QFF225" s="18"/>
      <c r="QFG225" s="19"/>
      <c r="QFH225" s="28"/>
      <c r="QFI225" s="32"/>
      <c r="QFJ225" s="20"/>
      <c r="QFK225" s="18"/>
      <c r="QFL225" s="19"/>
      <c r="QFM225" s="28"/>
      <c r="QFN225" s="32"/>
      <c r="QFO225" s="20"/>
      <c r="QFP225" s="18"/>
      <c r="QFQ225" s="19"/>
      <c r="QFR225" s="28"/>
      <c r="QFS225" s="32"/>
      <c r="QFT225" s="20"/>
      <c r="QFU225" s="18"/>
      <c r="QFV225" s="19"/>
      <c r="QFW225" s="28"/>
      <c r="QFX225" s="32"/>
      <c r="QFY225" s="20"/>
      <c r="QFZ225" s="18"/>
      <c r="QGA225" s="19"/>
      <c r="QGB225" s="28"/>
      <c r="QGC225" s="32"/>
      <c r="QGD225" s="20"/>
      <c r="QGE225" s="18"/>
      <c r="QGF225" s="19"/>
      <c r="QGG225" s="28"/>
      <c r="QGH225" s="32"/>
      <c r="QGI225" s="20"/>
      <c r="QGJ225" s="18"/>
      <c r="QGK225" s="19"/>
      <c r="QGL225" s="28"/>
      <c r="QGM225" s="32"/>
      <c r="QGN225" s="20"/>
      <c r="QGO225" s="18"/>
      <c r="QGP225" s="19"/>
      <c r="QGQ225" s="28"/>
      <c r="QGR225" s="32"/>
      <c r="QGS225" s="20"/>
      <c r="QGT225" s="18"/>
      <c r="QGU225" s="19"/>
      <c r="QGV225" s="28"/>
      <c r="QGW225" s="32"/>
      <c r="QGX225" s="20"/>
      <c r="QGY225" s="18"/>
      <c r="QGZ225" s="19"/>
      <c r="QHA225" s="28"/>
      <c r="QHB225" s="32"/>
      <c r="QHC225" s="20"/>
      <c r="QHD225" s="18"/>
      <c r="QHE225" s="19"/>
      <c r="QHF225" s="28"/>
      <c r="QHG225" s="32"/>
      <c r="QHH225" s="20"/>
      <c r="QHI225" s="18"/>
      <c r="QHJ225" s="19"/>
      <c r="QHK225" s="28"/>
      <c r="QHL225" s="32"/>
      <c r="QHM225" s="20"/>
      <c r="QHN225" s="18"/>
      <c r="QHO225" s="19"/>
      <c r="QHP225" s="28"/>
      <c r="QHQ225" s="32"/>
      <c r="QHR225" s="20"/>
      <c r="QHS225" s="18"/>
      <c r="QHT225" s="19"/>
      <c r="QHU225" s="28"/>
      <c r="QHV225" s="32"/>
      <c r="QHW225" s="20"/>
      <c r="QHX225" s="18"/>
      <c r="QHY225" s="19"/>
      <c r="QHZ225" s="28"/>
      <c r="QIA225" s="32"/>
      <c r="QIB225" s="20"/>
      <c r="QIC225" s="18"/>
      <c r="QID225" s="19"/>
      <c r="QIE225" s="28"/>
      <c r="QIF225" s="32"/>
      <c r="QIG225" s="20"/>
      <c r="QIH225" s="18"/>
      <c r="QII225" s="19"/>
      <c r="QIJ225" s="28"/>
      <c r="QIK225" s="32"/>
      <c r="QIL225" s="20"/>
      <c r="QIM225" s="18"/>
      <c r="QIN225" s="19"/>
      <c r="QIO225" s="28"/>
      <c r="QIP225" s="32"/>
      <c r="QIQ225" s="20"/>
      <c r="QIR225" s="18"/>
      <c r="QIS225" s="19"/>
      <c r="QIT225" s="28"/>
      <c r="QIU225" s="32"/>
      <c r="QIV225" s="20"/>
      <c r="QIW225" s="18"/>
      <c r="QIX225" s="19"/>
      <c r="QIY225" s="28"/>
      <c r="QIZ225" s="32"/>
      <c r="QJA225" s="20"/>
      <c r="QJB225" s="18"/>
      <c r="QJC225" s="19"/>
      <c r="QJD225" s="28"/>
      <c r="QJE225" s="32"/>
      <c r="QJF225" s="20"/>
      <c r="QJG225" s="18"/>
      <c r="QJH225" s="19"/>
      <c r="QJI225" s="28"/>
      <c r="QJJ225" s="32"/>
      <c r="QJK225" s="20"/>
      <c r="QJL225" s="18"/>
      <c r="QJM225" s="19"/>
      <c r="QJN225" s="28"/>
      <c r="QJO225" s="32"/>
      <c r="QJP225" s="20"/>
      <c r="QJQ225" s="18"/>
      <c r="QJR225" s="19"/>
      <c r="QJS225" s="28"/>
      <c r="QJT225" s="32"/>
      <c r="QJU225" s="20"/>
      <c r="QJV225" s="18"/>
      <c r="QJW225" s="19"/>
      <c r="QJX225" s="28"/>
      <c r="QJY225" s="32"/>
      <c r="QJZ225" s="20"/>
      <c r="QKA225" s="18"/>
      <c r="QKB225" s="19"/>
      <c r="QKC225" s="28"/>
      <c r="QKD225" s="32"/>
      <c r="QKE225" s="20"/>
      <c r="QKF225" s="18"/>
      <c r="QKG225" s="19"/>
      <c r="QKH225" s="28"/>
      <c r="QKI225" s="32"/>
      <c r="QKJ225" s="20"/>
      <c r="QKK225" s="18"/>
      <c r="QKL225" s="19"/>
      <c r="QKM225" s="28"/>
      <c r="QKN225" s="32"/>
      <c r="QKO225" s="20"/>
      <c r="QKP225" s="18"/>
      <c r="QKQ225" s="19"/>
      <c r="QKR225" s="28"/>
      <c r="QKS225" s="32"/>
      <c r="QKT225" s="20"/>
      <c r="QKU225" s="18"/>
      <c r="QKV225" s="19"/>
      <c r="QKW225" s="28"/>
      <c r="QKX225" s="32"/>
      <c r="QKY225" s="20"/>
      <c r="QKZ225" s="18"/>
      <c r="QLA225" s="19"/>
      <c r="QLB225" s="28"/>
      <c r="QLC225" s="32"/>
      <c r="QLD225" s="20"/>
      <c r="QLE225" s="18"/>
      <c r="QLF225" s="19"/>
      <c r="QLG225" s="28"/>
      <c r="QLH225" s="32"/>
      <c r="QLI225" s="20"/>
      <c r="QLJ225" s="18"/>
      <c r="QLK225" s="19"/>
      <c r="QLL225" s="28"/>
      <c r="QLM225" s="32"/>
      <c r="QLN225" s="20"/>
      <c r="QLO225" s="18"/>
      <c r="QLP225" s="19"/>
      <c r="QLQ225" s="28"/>
      <c r="QLR225" s="32"/>
      <c r="QLS225" s="20"/>
      <c r="QLT225" s="18"/>
      <c r="QLU225" s="19"/>
      <c r="QLV225" s="28"/>
      <c r="QLW225" s="32"/>
      <c r="QLX225" s="20"/>
      <c r="QLY225" s="18"/>
      <c r="QLZ225" s="19"/>
      <c r="QMA225" s="28"/>
      <c r="QMB225" s="32"/>
      <c r="QMC225" s="20"/>
      <c r="QMD225" s="18"/>
      <c r="QME225" s="19"/>
      <c r="QMF225" s="28"/>
      <c r="QMG225" s="32"/>
      <c r="QMH225" s="20"/>
      <c r="QMI225" s="18"/>
      <c r="QMJ225" s="19"/>
      <c r="QMK225" s="28"/>
      <c r="QML225" s="32"/>
      <c r="QMM225" s="20"/>
      <c r="QMN225" s="18"/>
      <c r="QMO225" s="19"/>
      <c r="QMP225" s="28"/>
      <c r="QMQ225" s="32"/>
      <c r="QMR225" s="20"/>
      <c r="QMS225" s="18"/>
      <c r="QMT225" s="19"/>
      <c r="QMU225" s="28"/>
      <c r="QMV225" s="32"/>
      <c r="QMW225" s="20"/>
      <c r="QMX225" s="18"/>
      <c r="QMY225" s="19"/>
      <c r="QMZ225" s="28"/>
      <c r="QNA225" s="32"/>
      <c r="QNB225" s="20"/>
      <c r="QNC225" s="18"/>
      <c r="QND225" s="19"/>
      <c r="QNE225" s="28"/>
      <c r="QNF225" s="32"/>
      <c r="QNG225" s="20"/>
      <c r="QNH225" s="18"/>
      <c r="QNI225" s="19"/>
      <c r="QNJ225" s="28"/>
      <c r="QNK225" s="32"/>
      <c r="QNL225" s="20"/>
      <c r="QNM225" s="18"/>
      <c r="QNN225" s="19"/>
      <c r="QNO225" s="28"/>
      <c r="QNP225" s="32"/>
      <c r="QNQ225" s="20"/>
      <c r="QNR225" s="18"/>
      <c r="QNS225" s="19"/>
      <c r="QNT225" s="28"/>
      <c r="QNU225" s="32"/>
      <c r="QNV225" s="20"/>
      <c r="QNW225" s="18"/>
      <c r="QNX225" s="19"/>
      <c r="QNY225" s="28"/>
      <c r="QNZ225" s="32"/>
      <c r="QOA225" s="20"/>
      <c r="QOB225" s="18"/>
      <c r="QOC225" s="19"/>
      <c r="QOD225" s="28"/>
      <c r="QOE225" s="32"/>
      <c r="QOF225" s="20"/>
      <c r="QOG225" s="18"/>
      <c r="QOH225" s="19"/>
      <c r="QOI225" s="28"/>
      <c r="QOJ225" s="32"/>
      <c r="QOK225" s="20"/>
      <c r="QOL225" s="18"/>
      <c r="QOM225" s="19"/>
      <c r="QON225" s="28"/>
      <c r="QOO225" s="32"/>
      <c r="QOP225" s="20"/>
      <c r="QOQ225" s="18"/>
      <c r="QOR225" s="19"/>
      <c r="QOS225" s="28"/>
      <c r="QOT225" s="32"/>
      <c r="QOU225" s="20"/>
      <c r="QOV225" s="18"/>
      <c r="QOW225" s="19"/>
      <c r="QOX225" s="28"/>
      <c r="QOY225" s="32"/>
      <c r="QOZ225" s="20"/>
      <c r="QPA225" s="18"/>
      <c r="QPB225" s="19"/>
      <c r="QPC225" s="28"/>
      <c r="QPD225" s="32"/>
      <c r="QPE225" s="20"/>
      <c r="QPF225" s="18"/>
      <c r="QPG225" s="19"/>
      <c r="QPH225" s="28"/>
      <c r="QPI225" s="32"/>
      <c r="QPJ225" s="20"/>
      <c r="QPK225" s="18"/>
      <c r="QPL225" s="19"/>
      <c r="QPM225" s="28"/>
      <c r="QPN225" s="32"/>
      <c r="QPO225" s="20"/>
      <c r="QPP225" s="18"/>
      <c r="QPQ225" s="19"/>
      <c r="QPR225" s="28"/>
      <c r="QPS225" s="32"/>
      <c r="QPT225" s="20"/>
      <c r="QPU225" s="18"/>
      <c r="QPV225" s="19"/>
      <c r="QPW225" s="28"/>
      <c r="QPX225" s="32"/>
      <c r="QPY225" s="20"/>
      <c r="QPZ225" s="18"/>
      <c r="QQA225" s="19"/>
      <c r="QQB225" s="28"/>
      <c r="QQC225" s="32"/>
      <c r="QQD225" s="20"/>
      <c r="QQE225" s="18"/>
      <c r="QQF225" s="19"/>
      <c r="QQG225" s="28"/>
      <c r="QQH225" s="32"/>
      <c r="QQI225" s="20"/>
      <c r="QQJ225" s="18"/>
      <c r="QQK225" s="19"/>
      <c r="QQL225" s="28"/>
      <c r="QQM225" s="32"/>
      <c r="QQN225" s="20"/>
      <c r="QQO225" s="18"/>
      <c r="QQP225" s="19"/>
      <c r="QQQ225" s="28"/>
      <c r="QQR225" s="32"/>
      <c r="QQS225" s="20"/>
      <c r="QQT225" s="18"/>
      <c r="QQU225" s="19"/>
      <c r="QQV225" s="28"/>
      <c r="QQW225" s="32"/>
      <c r="QQX225" s="20"/>
      <c r="QQY225" s="18"/>
      <c r="QQZ225" s="19"/>
      <c r="QRA225" s="28"/>
      <c r="QRB225" s="32"/>
      <c r="QRC225" s="20"/>
      <c r="QRD225" s="18"/>
      <c r="QRE225" s="19"/>
      <c r="QRF225" s="28"/>
      <c r="QRG225" s="32"/>
      <c r="QRH225" s="20"/>
      <c r="QRI225" s="18"/>
      <c r="QRJ225" s="19"/>
      <c r="QRK225" s="28"/>
      <c r="QRL225" s="32"/>
      <c r="QRM225" s="20"/>
      <c r="QRN225" s="18"/>
      <c r="QRO225" s="19"/>
      <c r="QRP225" s="28"/>
      <c r="QRQ225" s="32"/>
      <c r="QRR225" s="20"/>
      <c r="QRS225" s="18"/>
      <c r="QRT225" s="19"/>
      <c r="QRU225" s="28"/>
      <c r="QRV225" s="32"/>
      <c r="QRW225" s="20"/>
      <c r="QRX225" s="18"/>
      <c r="QRY225" s="19"/>
      <c r="QRZ225" s="28"/>
      <c r="QSA225" s="32"/>
      <c r="QSB225" s="20"/>
      <c r="QSC225" s="18"/>
      <c r="QSD225" s="19"/>
      <c r="QSE225" s="28"/>
      <c r="QSF225" s="32"/>
      <c r="QSG225" s="20"/>
      <c r="QSH225" s="18"/>
      <c r="QSI225" s="19"/>
      <c r="QSJ225" s="28"/>
      <c r="QSK225" s="32"/>
      <c r="QSL225" s="20"/>
      <c r="QSM225" s="18"/>
      <c r="QSN225" s="19"/>
      <c r="QSO225" s="28"/>
      <c r="QSP225" s="32"/>
      <c r="QSQ225" s="20"/>
      <c r="QSR225" s="18"/>
      <c r="QSS225" s="19"/>
      <c r="QST225" s="28"/>
      <c r="QSU225" s="32"/>
      <c r="QSV225" s="20"/>
      <c r="QSW225" s="18"/>
      <c r="QSX225" s="19"/>
      <c r="QSY225" s="28"/>
      <c r="QSZ225" s="32"/>
      <c r="QTA225" s="20"/>
      <c r="QTB225" s="18"/>
      <c r="QTC225" s="19"/>
      <c r="QTD225" s="28"/>
      <c r="QTE225" s="32"/>
      <c r="QTF225" s="20"/>
      <c r="QTG225" s="18"/>
      <c r="QTH225" s="19"/>
      <c r="QTI225" s="28"/>
      <c r="QTJ225" s="32"/>
      <c r="QTK225" s="20"/>
      <c r="QTL225" s="18"/>
      <c r="QTM225" s="19"/>
      <c r="QTN225" s="28"/>
      <c r="QTO225" s="32"/>
      <c r="QTP225" s="20"/>
      <c r="QTQ225" s="18"/>
      <c r="QTR225" s="19"/>
      <c r="QTS225" s="28"/>
      <c r="QTT225" s="32"/>
      <c r="QTU225" s="20"/>
      <c r="QTV225" s="18"/>
      <c r="QTW225" s="19"/>
      <c r="QTX225" s="28"/>
      <c r="QTY225" s="32"/>
      <c r="QTZ225" s="20"/>
      <c r="QUA225" s="18"/>
      <c r="QUB225" s="19"/>
      <c r="QUC225" s="28"/>
      <c r="QUD225" s="32"/>
      <c r="QUE225" s="20"/>
      <c r="QUF225" s="18"/>
      <c r="QUG225" s="19"/>
      <c r="QUH225" s="28"/>
      <c r="QUI225" s="32"/>
      <c r="QUJ225" s="20"/>
      <c r="QUK225" s="18"/>
      <c r="QUL225" s="19"/>
      <c r="QUM225" s="28"/>
      <c r="QUN225" s="32"/>
      <c r="QUO225" s="20"/>
      <c r="QUP225" s="18"/>
      <c r="QUQ225" s="19"/>
      <c r="QUR225" s="28"/>
      <c r="QUS225" s="32"/>
      <c r="QUT225" s="20"/>
      <c r="QUU225" s="18"/>
      <c r="QUV225" s="19"/>
      <c r="QUW225" s="28"/>
      <c r="QUX225" s="32"/>
      <c r="QUY225" s="20"/>
      <c r="QUZ225" s="18"/>
      <c r="QVA225" s="19"/>
      <c r="QVB225" s="28"/>
      <c r="QVC225" s="32"/>
      <c r="QVD225" s="20"/>
      <c r="QVE225" s="18"/>
      <c r="QVF225" s="19"/>
      <c r="QVG225" s="28"/>
      <c r="QVH225" s="32"/>
      <c r="QVI225" s="20"/>
      <c r="QVJ225" s="18"/>
      <c r="QVK225" s="19"/>
      <c r="QVL225" s="28"/>
      <c r="QVM225" s="32"/>
      <c r="QVN225" s="20"/>
      <c r="QVO225" s="18"/>
      <c r="QVP225" s="19"/>
      <c r="QVQ225" s="28"/>
      <c r="QVR225" s="32"/>
      <c r="QVS225" s="20"/>
      <c r="QVT225" s="18"/>
      <c r="QVU225" s="19"/>
      <c r="QVV225" s="28"/>
      <c r="QVW225" s="32"/>
      <c r="QVX225" s="20"/>
      <c r="QVY225" s="18"/>
      <c r="QVZ225" s="19"/>
      <c r="QWA225" s="28"/>
      <c r="QWB225" s="32"/>
      <c r="QWC225" s="20"/>
      <c r="QWD225" s="18"/>
      <c r="QWE225" s="19"/>
      <c r="QWF225" s="28"/>
      <c r="QWG225" s="32"/>
      <c r="QWH225" s="20"/>
      <c r="QWI225" s="18"/>
      <c r="QWJ225" s="19"/>
      <c r="QWK225" s="28"/>
      <c r="QWL225" s="32"/>
      <c r="QWM225" s="20"/>
      <c r="QWN225" s="18"/>
      <c r="QWO225" s="19"/>
      <c r="QWP225" s="28"/>
      <c r="QWQ225" s="32"/>
      <c r="QWR225" s="20"/>
      <c r="QWS225" s="18"/>
      <c r="QWT225" s="19"/>
      <c r="QWU225" s="28"/>
      <c r="QWV225" s="32"/>
      <c r="QWW225" s="20"/>
      <c r="QWX225" s="18"/>
      <c r="QWY225" s="19"/>
      <c r="QWZ225" s="28"/>
      <c r="QXA225" s="32"/>
      <c r="QXB225" s="20"/>
      <c r="QXC225" s="18"/>
      <c r="QXD225" s="19"/>
      <c r="QXE225" s="28"/>
      <c r="QXF225" s="32"/>
      <c r="QXG225" s="20"/>
      <c r="QXH225" s="18"/>
      <c r="QXI225" s="19"/>
      <c r="QXJ225" s="28"/>
      <c r="QXK225" s="32"/>
      <c r="QXL225" s="20"/>
      <c r="QXM225" s="18"/>
      <c r="QXN225" s="19"/>
      <c r="QXO225" s="28"/>
      <c r="QXP225" s="32"/>
      <c r="QXQ225" s="20"/>
      <c r="QXR225" s="18"/>
      <c r="QXS225" s="19"/>
      <c r="QXT225" s="28"/>
      <c r="QXU225" s="32"/>
      <c r="QXV225" s="20"/>
      <c r="QXW225" s="18"/>
      <c r="QXX225" s="19"/>
      <c r="QXY225" s="28"/>
      <c r="QXZ225" s="32"/>
      <c r="QYA225" s="20"/>
      <c r="QYB225" s="18"/>
      <c r="QYC225" s="19"/>
      <c r="QYD225" s="28"/>
      <c r="QYE225" s="32"/>
      <c r="QYF225" s="20"/>
      <c r="QYG225" s="18"/>
      <c r="QYH225" s="19"/>
      <c r="QYI225" s="28"/>
      <c r="QYJ225" s="32"/>
      <c r="QYK225" s="20"/>
      <c r="QYL225" s="18"/>
      <c r="QYM225" s="19"/>
      <c r="QYN225" s="28"/>
      <c r="QYO225" s="32"/>
      <c r="QYP225" s="20"/>
      <c r="QYQ225" s="18"/>
      <c r="QYR225" s="19"/>
      <c r="QYS225" s="28"/>
      <c r="QYT225" s="32"/>
      <c r="QYU225" s="20"/>
      <c r="QYV225" s="18"/>
      <c r="QYW225" s="19"/>
      <c r="QYX225" s="28"/>
      <c r="QYY225" s="32"/>
      <c r="QYZ225" s="20"/>
      <c r="QZA225" s="18"/>
      <c r="QZB225" s="19"/>
      <c r="QZC225" s="28"/>
      <c r="QZD225" s="32"/>
      <c r="QZE225" s="20"/>
      <c r="QZF225" s="18"/>
      <c r="QZG225" s="19"/>
      <c r="QZH225" s="28"/>
      <c r="QZI225" s="32"/>
      <c r="QZJ225" s="20"/>
      <c r="QZK225" s="18"/>
      <c r="QZL225" s="19"/>
      <c r="QZM225" s="28"/>
      <c r="QZN225" s="32"/>
      <c r="QZO225" s="20"/>
      <c r="QZP225" s="18"/>
      <c r="QZQ225" s="19"/>
      <c r="QZR225" s="28"/>
      <c r="QZS225" s="32"/>
      <c r="QZT225" s="20"/>
      <c r="QZU225" s="18"/>
      <c r="QZV225" s="19"/>
      <c r="QZW225" s="28"/>
      <c r="QZX225" s="32"/>
      <c r="QZY225" s="20"/>
      <c r="QZZ225" s="18"/>
      <c r="RAA225" s="19"/>
      <c r="RAB225" s="28"/>
      <c r="RAC225" s="32"/>
      <c r="RAD225" s="20"/>
      <c r="RAE225" s="18"/>
      <c r="RAF225" s="19"/>
      <c r="RAG225" s="28"/>
      <c r="RAH225" s="32"/>
      <c r="RAI225" s="20"/>
      <c r="RAJ225" s="18"/>
      <c r="RAK225" s="19"/>
      <c r="RAL225" s="28"/>
      <c r="RAM225" s="32"/>
      <c r="RAN225" s="20"/>
      <c r="RAO225" s="18"/>
      <c r="RAP225" s="19"/>
      <c r="RAQ225" s="28"/>
      <c r="RAR225" s="32"/>
      <c r="RAS225" s="20"/>
      <c r="RAT225" s="18"/>
      <c r="RAU225" s="19"/>
      <c r="RAV225" s="28"/>
      <c r="RAW225" s="32"/>
      <c r="RAX225" s="20"/>
      <c r="RAY225" s="18"/>
      <c r="RAZ225" s="19"/>
      <c r="RBA225" s="28"/>
      <c r="RBB225" s="32"/>
      <c r="RBC225" s="20"/>
      <c r="RBD225" s="18"/>
      <c r="RBE225" s="19"/>
      <c r="RBF225" s="28"/>
      <c r="RBG225" s="32"/>
      <c r="RBH225" s="20"/>
      <c r="RBI225" s="18"/>
      <c r="RBJ225" s="19"/>
      <c r="RBK225" s="28"/>
      <c r="RBL225" s="32"/>
      <c r="RBM225" s="20"/>
      <c r="RBN225" s="18"/>
      <c r="RBO225" s="19"/>
      <c r="RBP225" s="28"/>
      <c r="RBQ225" s="32"/>
      <c r="RBR225" s="20"/>
      <c r="RBS225" s="18"/>
      <c r="RBT225" s="19"/>
      <c r="RBU225" s="28"/>
      <c r="RBV225" s="32"/>
      <c r="RBW225" s="20"/>
      <c r="RBX225" s="18"/>
      <c r="RBY225" s="19"/>
      <c r="RBZ225" s="28"/>
      <c r="RCA225" s="32"/>
      <c r="RCB225" s="20"/>
      <c r="RCC225" s="18"/>
      <c r="RCD225" s="19"/>
      <c r="RCE225" s="28"/>
      <c r="RCF225" s="32"/>
      <c r="RCG225" s="20"/>
      <c r="RCH225" s="18"/>
      <c r="RCI225" s="19"/>
      <c r="RCJ225" s="28"/>
      <c r="RCK225" s="32"/>
      <c r="RCL225" s="20"/>
      <c r="RCM225" s="18"/>
      <c r="RCN225" s="19"/>
      <c r="RCO225" s="28"/>
      <c r="RCP225" s="32"/>
      <c r="RCQ225" s="20"/>
      <c r="RCR225" s="18"/>
      <c r="RCS225" s="19"/>
      <c r="RCT225" s="28"/>
      <c r="RCU225" s="32"/>
      <c r="RCV225" s="20"/>
      <c r="RCW225" s="18"/>
      <c r="RCX225" s="19"/>
      <c r="RCY225" s="28"/>
      <c r="RCZ225" s="32"/>
      <c r="RDA225" s="20"/>
      <c r="RDB225" s="18"/>
      <c r="RDC225" s="19"/>
      <c r="RDD225" s="28"/>
      <c r="RDE225" s="32"/>
      <c r="RDF225" s="20"/>
      <c r="RDG225" s="18"/>
      <c r="RDH225" s="19"/>
      <c r="RDI225" s="28"/>
      <c r="RDJ225" s="32"/>
      <c r="RDK225" s="20"/>
      <c r="RDL225" s="18"/>
      <c r="RDM225" s="19"/>
      <c r="RDN225" s="28"/>
      <c r="RDO225" s="32"/>
      <c r="RDP225" s="20"/>
      <c r="RDQ225" s="18"/>
      <c r="RDR225" s="19"/>
      <c r="RDS225" s="28"/>
      <c r="RDT225" s="32"/>
      <c r="RDU225" s="20"/>
      <c r="RDV225" s="18"/>
      <c r="RDW225" s="19"/>
      <c r="RDX225" s="28"/>
      <c r="RDY225" s="32"/>
      <c r="RDZ225" s="20"/>
      <c r="REA225" s="18"/>
      <c r="REB225" s="19"/>
      <c r="REC225" s="28"/>
      <c r="RED225" s="32"/>
      <c r="REE225" s="20"/>
      <c r="REF225" s="18"/>
      <c r="REG225" s="19"/>
      <c r="REH225" s="28"/>
      <c r="REI225" s="32"/>
      <c r="REJ225" s="20"/>
      <c r="REK225" s="18"/>
      <c r="REL225" s="19"/>
      <c r="REM225" s="28"/>
      <c r="REN225" s="32"/>
      <c r="REO225" s="20"/>
      <c r="REP225" s="18"/>
      <c r="REQ225" s="19"/>
      <c r="RER225" s="28"/>
      <c r="RES225" s="32"/>
      <c r="RET225" s="20"/>
      <c r="REU225" s="18"/>
      <c r="REV225" s="19"/>
      <c r="REW225" s="28"/>
      <c r="REX225" s="32"/>
      <c r="REY225" s="20"/>
      <c r="REZ225" s="18"/>
      <c r="RFA225" s="19"/>
      <c r="RFB225" s="28"/>
      <c r="RFC225" s="32"/>
      <c r="RFD225" s="20"/>
      <c r="RFE225" s="18"/>
      <c r="RFF225" s="19"/>
      <c r="RFG225" s="28"/>
      <c r="RFH225" s="32"/>
      <c r="RFI225" s="20"/>
      <c r="RFJ225" s="18"/>
      <c r="RFK225" s="19"/>
      <c r="RFL225" s="28"/>
      <c r="RFM225" s="32"/>
      <c r="RFN225" s="20"/>
      <c r="RFO225" s="18"/>
      <c r="RFP225" s="19"/>
      <c r="RFQ225" s="28"/>
      <c r="RFR225" s="32"/>
      <c r="RFS225" s="20"/>
      <c r="RFT225" s="18"/>
      <c r="RFU225" s="19"/>
      <c r="RFV225" s="28"/>
      <c r="RFW225" s="32"/>
      <c r="RFX225" s="20"/>
      <c r="RFY225" s="18"/>
      <c r="RFZ225" s="19"/>
      <c r="RGA225" s="28"/>
      <c r="RGB225" s="32"/>
      <c r="RGC225" s="20"/>
      <c r="RGD225" s="18"/>
      <c r="RGE225" s="19"/>
      <c r="RGF225" s="28"/>
      <c r="RGG225" s="32"/>
      <c r="RGH225" s="20"/>
      <c r="RGI225" s="18"/>
      <c r="RGJ225" s="19"/>
      <c r="RGK225" s="28"/>
      <c r="RGL225" s="32"/>
      <c r="RGM225" s="20"/>
      <c r="RGN225" s="18"/>
      <c r="RGO225" s="19"/>
      <c r="RGP225" s="28"/>
      <c r="RGQ225" s="32"/>
      <c r="RGR225" s="20"/>
      <c r="RGS225" s="18"/>
      <c r="RGT225" s="19"/>
      <c r="RGU225" s="28"/>
      <c r="RGV225" s="32"/>
      <c r="RGW225" s="20"/>
      <c r="RGX225" s="18"/>
      <c r="RGY225" s="19"/>
      <c r="RGZ225" s="28"/>
      <c r="RHA225" s="32"/>
      <c r="RHB225" s="20"/>
      <c r="RHC225" s="18"/>
      <c r="RHD225" s="19"/>
      <c r="RHE225" s="28"/>
      <c r="RHF225" s="32"/>
      <c r="RHG225" s="20"/>
      <c r="RHH225" s="18"/>
      <c r="RHI225" s="19"/>
      <c r="RHJ225" s="28"/>
      <c r="RHK225" s="32"/>
      <c r="RHL225" s="20"/>
      <c r="RHM225" s="18"/>
      <c r="RHN225" s="19"/>
      <c r="RHO225" s="28"/>
      <c r="RHP225" s="32"/>
      <c r="RHQ225" s="20"/>
      <c r="RHR225" s="18"/>
      <c r="RHS225" s="19"/>
      <c r="RHT225" s="28"/>
      <c r="RHU225" s="32"/>
      <c r="RHV225" s="20"/>
      <c r="RHW225" s="18"/>
      <c r="RHX225" s="19"/>
      <c r="RHY225" s="28"/>
      <c r="RHZ225" s="32"/>
      <c r="RIA225" s="20"/>
      <c r="RIB225" s="18"/>
      <c r="RIC225" s="19"/>
      <c r="RID225" s="28"/>
      <c r="RIE225" s="32"/>
      <c r="RIF225" s="20"/>
      <c r="RIG225" s="18"/>
      <c r="RIH225" s="19"/>
      <c r="RII225" s="28"/>
      <c r="RIJ225" s="32"/>
      <c r="RIK225" s="20"/>
      <c r="RIL225" s="18"/>
      <c r="RIM225" s="19"/>
      <c r="RIN225" s="28"/>
      <c r="RIO225" s="32"/>
      <c r="RIP225" s="20"/>
      <c r="RIQ225" s="18"/>
      <c r="RIR225" s="19"/>
      <c r="RIS225" s="28"/>
      <c r="RIT225" s="32"/>
      <c r="RIU225" s="20"/>
      <c r="RIV225" s="18"/>
      <c r="RIW225" s="19"/>
      <c r="RIX225" s="28"/>
      <c r="RIY225" s="32"/>
      <c r="RIZ225" s="20"/>
      <c r="RJA225" s="18"/>
      <c r="RJB225" s="19"/>
      <c r="RJC225" s="28"/>
      <c r="RJD225" s="32"/>
      <c r="RJE225" s="20"/>
      <c r="RJF225" s="18"/>
      <c r="RJG225" s="19"/>
      <c r="RJH225" s="28"/>
      <c r="RJI225" s="32"/>
      <c r="RJJ225" s="20"/>
      <c r="RJK225" s="18"/>
      <c r="RJL225" s="19"/>
      <c r="RJM225" s="28"/>
      <c r="RJN225" s="32"/>
      <c r="RJO225" s="20"/>
      <c r="RJP225" s="18"/>
      <c r="RJQ225" s="19"/>
      <c r="RJR225" s="28"/>
      <c r="RJS225" s="32"/>
      <c r="RJT225" s="20"/>
      <c r="RJU225" s="18"/>
      <c r="RJV225" s="19"/>
      <c r="RJW225" s="28"/>
      <c r="RJX225" s="32"/>
      <c r="RJY225" s="20"/>
      <c r="RJZ225" s="18"/>
      <c r="RKA225" s="19"/>
      <c r="RKB225" s="28"/>
      <c r="RKC225" s="32"/>
      <c r="RKD225" s="20"/>
      <c r="RKE225" s="18"/>
      <c r="RKF225" s="19"/>
      <c r="RKG225" s="28"/>
      <c r="RKH225" s="32"/>
      <c r="RKI225" s="20"/>
      <c r="RKJ225" s="18"/>
      <c r="RKK225" s="19"/>
      <c r="RKL225" s="28"/>
      <c r="RKM225" s="32"/>
      <c r="RKN225" s="20"/>
      <c r="RKO225" s="18"/>
      <c r="RKP225" s="19"/>
      <c r="RKQ225" s="28"/>
      <c r="RKR225" s="32"/>
      <c r="RKS225" s="20"/>
      <c r="RKT225" s="18"/>
      <c r="RKU225" s="19"/>
      <c r="RKV225" s="28"/>
      <c r="RKW225" s="32"/>
      <c r="RKX225" s="20"/>
      <c r="RKY225" s="18"/>
      <c r="RKZ225" s="19"/>
      <c r="RLA225" s="28"/>
      <c r="RLB225" s="32"/>
      <c r="RLC225" s="20"/>
      <c r="RLD225" s="18"/>
      <c r="RLE225" s="19"/>
      <c r="RLF225" s="28"/>
      <c r="RLG225" s="32"/>
      <c r="RLH225" s="20"/>
      <c r="RLI225" s="18"/>
      <c r="RLJ225" s="19"/>
      <c r="RLK225" s="28"/>
      <c r="RLL225" s="32"/>
      <c r="RLM225" s="20"/>
      <c r="RLN225" s="18"/>
      <c r="RLO225" s="19"/>
      <c r="RLP225" s="28"/>
      <c r="RLQ225" s="32"/>
      <c r="RLR225" s="20"/>
      <c r="RLS225" s="18"/>
      <c r="RLT225" s="19"/>
      <c r="RLU225" s="28"/>
      <c r="RLV225" s="32"/>
      <c r="RLW225" s="20"/>
      <c r="RLX225" s="18"/>
      <c r="RLY225" s="19"/>
      <c r="RLZ225" s="28"/>
      <c r="RMA225" s="32"/>
      <c r="RMB225" s="20"/>
      <c r="RMC225" s="18"/>
      <c r="RMD225" s="19"/>
      <c r="RME225" s="28"/>
      <c r="RMF225" s="32"/>
      <c r="RMG225" s="20"/>
      <c r="RMH225" s="18"/>
      <c r="RMI225" s="19"/>
      <c r="RMJ225" s="28"/>
      <c r="RMK225" s="32"/>
      <c r="RML225" s="20"/>
      <c r="RMM225" s="18"/>
      <c r="RMN225" s="19"/>
      <c r="RMO225" s="28"/>
      <c r="RMP225" s="32"/>
      <c r="RMQ225" s="20"/>
      <c r="RMR225" s="18"/>
      <c r="RMS225" s="19"/>
      <c r="RMT225" s="28"/>
      <c r="RMU225" s="32"/>
      <c r="RMV225" s="20"/>
      <c r="RMW225" s="18"/>
      <c r="RMX225" s="19"/>
      <c r="RMY225" s="28"/>
      <c r="RMZ225" s="32"/>
      <c r="RNA225" s="20"/>
      <c r="RNB225" s="18"/>
      <c r="RNC225" s="19"/>
      <c r="RND225" s="28"/>
      <c r="RNE225" s="32"/>
      <c r="RNF225" s="20"/>
      <c r="RNG225" s="18"/>
      <c r="RNH225" s="19"/>
      <c r="RNI225" s="28"/>
      <c r="RNJ225" s="32"/>
      <c r="RNK225" s="20"/>
      <c r="RNL225" s="18"/>
      <c r="RNM225" s="19"/>
      <c r="RNN225" s="28"/>
      <c r="RNO225" s="32"/>
      <c r="RNP225" s="20"/>
      <c r="RNQ225" s="18"/>
      <c r="RNR225" s="19"/>
      <c r="RNS225" s="28"/>
      <c r="RNT225" s="32"/>
      <c r="RNU225" s="20"/>
      <c r="RNV225" s="18"/>
      <c r="RNW225" s="19"/>
      <c r="RNX225" s="28"/>
      <c r="RNY225" s="32"/>
      <c r="RNZ225" s="20"/>
      <c r="ROA225" s="18"/>
      <c r="ROB225" s="19"/>
      <c r="ROC225" s="28"/>
      <c r="ROD225" s="32"/>
      <c r="ROE225" s="20"/>
      <c r="ROF225" s="18"/>
      <c r="ROG225" s="19"/>
      <c r="ROH225" s="28"/>
      <c r="ROI225" s="32"/>
      <c r="ROJ225" s="20"/>
      <c r="ROK225" s="18"/>
      <c r="ROL225" s="19"/>
      <c r="ROM225" s="28"/>
      <c r="RON225" s="32"/>
      <c r="ROO225" s="20"/>
      <c r="ROP225" s="18"/>
      <c r="ROQ225" s="19"/>
      <c r="ROR225" s="28"/>
      <c r="ROS225" s="32"/>
      <c r="ROT225" s="20"/>
      <c r="ROU225" s="18"/>
      <c r="ROV225" s="19"/>
      <c r="ROW225" s="28"/>
      <c r="ROX225" s="32"/>
      <c r="ROY225" s="20"/>
      <c r="ROZ225" s="18"/>
      <c r="RPA225" s="19"/>
      <c r="RPB225" s="28"/>
      <c r="RPC225" s="32"/>
      <c r="RPD225" s="20"/>
      <c r="RPE225" s="18"/>
      <c r="RPF225" s="19"/>
      <c r="RPG225" s="28"/>
      <c r="RPH225" s="32"/>
      <c r="RPI225" s="20"/>
      <c r="RPJ225" s="18"/>
      <c r="RPK225" s="19"/>
      <c r="RPL225" s="28"/>
      <c r="RPM225" s="32"/>
      <c r="RPN225" s="20"/>
      <c r="RPO225" s="18"/>
      <c r="RPP225" s="19"/>
      <c r="RPQ225" s="28"/>
      <c r="RPR225" s="32"/>
      <c r="RPS225" s="20"/>
      <c r="RPT225" s="18"/>
      <c r="RPU225" s="19"/>
      <c r="RPV225" s="28"/>
      <c r="RPW225" s="32"/>
      <c r="RPX225" s="20"/>
      <c r="RPY225" s="18"/>
      <c r="RPZ225" s="19"/>
      <c r="RQA225" s="28"/>
      <c r="RQB225" s="32"/>
      <c r="RQC225" s="20"/>
      <c r="RQD225" s="18"/>
      <c r="RQE225" s="19"/>
      <c r="RQF225" s="28"/>
      <c r="RQG225" s="32"/>
      <c r="RQH225" s="20"/>
      <c r="RQI225" s="18"/>
      <c r="RQJ225" s="19"/>
      <c r="RQK225" s="28"/>
      <c r="RQL225" s="32"/>
      <c r="RQM225" s="20"/>
      <c r="RQN225" s="18"/>
      <c r="RQO225" s="19"/>
      <c r="RQP225" s="28"/>
      <c r="RQQ225" s="32"/>
      <c r="RQR225" s="20"/>
      <c r="RQS225" s="18"/>
      <c r="RQT225" s="19"/>
      <c r="RQU225" s="28"/>
      <c r="RQV225" s="32"/>
      <c r="RQW225" s="20"/>
      <c r="RQX225" s="18"/>
      <c r="RQY225" s="19"/>
      <c r="RQZ225" s="28"/>
      <c r="RRA225" s="32"/>
      <c r="RRB225" s="20"/>
      <c r="RRC225" s="18"/>
      <c r="RRD225" s="19"/>
      <c r="RRE225" s="28"/>
      <c r="RRF225" s="32"/>
      <c r="RRG225" s="20"/>
      <c r="RRH225" s="18"/>
      <c r="RRI225" s="19"/>
      <c r="RRJ225" s="28"/>
      <c r="RRK225" s="32"/>
      <c r="RRL225" s="20"/>
      <c r="RRM225" s="18"/>
      <c r="RRN225" s="19"/>
      <c r="RRO225" s="28"/>
      <c r="RRP225" s="32"/>
      <c r="RRQ225" s="20"/>
      <c r="RRR225" s="18"/>
      <c r="RRS225" s="19"/>
      <c r="RRT225" s="28"/>
      <c r="RRU225" s="32"/>
      <c r="RRV225" s="20"/>
      <c r="RRW225" s="18"/>
      <c r="RRX225" s="19"/>
      <c r="RRY225" s="28"/>
      <c r="RRZ225" s="32"/>
      <c r="RSA225" s="20"/>
      <c r="RSB225" s="18"/>
      <c r="RSC225" s="19"/>
      <c r="RSD225" s="28"/>
      <c r="RSE225" s="32"/>
      <c r="RSF225" s="20"/>
      <c r="RSG225" s="18"/>
      <c r="RSH225" s="19"/>
      <c r="RSI225" s="28"/>
      <c r="RSJ225" s="32"/>
      <c r="RSK225" s="20"/>
      <c r="RSL225" s="18"/>
      <c r="RSM225" s="19"/>
      <c r="RSN225" s="28"/>
      <c r="RSO225" s="32"/>
      <c r="RSP225" s="20"/>
      <c r="RSQ225" s="18"/>
      <c r="RSR225" s="19"/>
      <c r="RSS225" s="28"/>
      <c r="RST225" s="32"/>
      <c r="RSU225" s="20"/>
      <c r="RSV225" s="18"/>
      <c r="RSW225" s="19"/>
      <c r="RSX225" s="28"/>
      <c r="RSY225" s="32"/>
      <c r="RSZ225" s="20"/>
      <c r="RTA225" s="18"/>
      <c r="RTB225" s="19"/>
      <c r="RTC225" s="28"/>
      <c r="RTD225" s="32"/>
      <c r="RTE225" s="20"/>
      <c r="RTF225" s="18"/>
      <c r="RTG225" s="19"/>
      <c r="RTH225" s="28"/>
      <c r="RTI225" s="32"/>
      <c r="RTJ225" s="20"/>
      <c r="RTK225" s="18"/>
      <c r="RTL225" s="19"/>
      <c r="RTM225" s="28"/>
      <c r="RTN225" s="32"/>
      <c r="RTO225" s="20"/>
      <c r="RTP225" s="18"/>
      <c r="RTQ225" s="19"/>
      <c r="RTR225" s="28"/>
      <c r="RTS225" s="32"/>
      <c r="RTT225" s="20"/>
      <c r="RTU225" s="18"/>
      <c r="RTV225" s="19"/>
      <c r="RTW225" s="28"/>
      <c r="RTX225" s="32"/>
      <c r="RTY225" s="20"/>
      <c r="RTZ225" s="18"/>
      <c r="RUA225" s="19"/>
      <c r="RUB225" s="28"/>
      <c r="RUC225" s="32"/>
      <c r="RUD225" s="20"/>
      <c r="RUE225" s="18"/>
      <c r="RUF225" s="19"/>
      <c r="RUG225" s="28"/>
      <c r="RUH225" s="32"/>
      <c r="RUI225" s="20"/>
      <c r="RUJ225" s="18"/>
      <c r="RUK225" s="19"/>
      <c r="RUL225" s="28"/>
      <c r="RUM225" s="32"/>
      <c r="RUN225" s="20"/>
      <c r="RUO225" s="18"/>
      <c r="RUP225" s="19"/>
      <c r="RUQ225" s="28"/>
      <c r="RUR225" s="32"/>
      <c r="RUS225" s="20"/>
      <c r="RUT225" s="18"/>
      <c r="RUU225" s="19"/>
      <c r="RUV225" s="28"/>
      <c r="RUW225" s="32"/>
      <c r="RUX225" s="20"/>
      <c r="RUY225" s="18"/>
      <c r="RUZ225" s="19"/>
      <c r="RVA225" s="28"/>
      <c r="RVB225" s="32"/>
      <c r="RVC225" s="20"/>
      <c r="RVD225" s="18"/>
      <c r="RVE225" s="19"/>
      <c r="RVF225" s="28"/>
      <c r="RVG225" s="32"/>
      <c r="RVH225" s="20"/>
      <c r="RVI225" s="18"/>
      <c r="RVJ225" s="19"/>
      <c r="RVK225" s="28"/>
      <c r="RVL225" s="32"/>
      <c r="RVM225" s="20"/>
      <c r="RVN225" s="18"/>
      <c r="RVO225" s="19"/>
      <c r="RVP225" s="28"/>
      <c r="RVQ225" s="32"/>
      <c r="RVR225" s="20"/>
      <c r="RVS225" s="18"/>
      <c r="RVT225" s="19"/>
      <c r="RVU225" s="28"/>
      <c r="RVV225" s="32"/>
      <c r="RVW225" s="20"/>
      <c r="RVX225" s="18"/>
      <c r="RVY225" s="19"/>
      <c r="RVZ225" s="28"/>
      <c r="RWA225" s="32"/>
      <c r="RWB225" s="20"/>
      <c r="RWC225" s="18"/>
      <c r="RWD225" s="19"/>
      <c r="RWE225" s="28"/>
      <c r="RWF225" s="32"/>
      <c r="RWG225" s="20"/>
      <c r="RWH225" s="18"/>
      <c r="RWI225" s="19"/>
      <c r="RWJ225" s="28"/>
      <c r="RWK225" s="32"/>
      <c r="RWL225" s="20"/>
      <c r="RWM225" s="18"/>
      <c r="RWN225" s="19"/>
      <c r="RWO225" s="28"/>
      <c r="RWP225" s="32"/>
      <c r="RWQ225" s="20"/>
      <c r="RWR225" s="18"/>
      <c r="RWS225" s="19"/>
      <c r="RWT225" s="28"/>
      <c r="RWU225" s="32"/>
      <c r="RWV225" s="20"/>
      <c r="RWW225" s="18"/>
      <c r="RWX225" s="19"/>
      <c r="RWY225" s="28"/>
      <c r="RWZ225" s="32"/>
      <c r="RXA225" s="20"/>
      <c r="RXB225" s="18"/>
      <c r="RXC225" s="19"/>
      <c r="RXD225" s="28"/>
      <c r="RXE225" s="32"/>
      <c r="RXF225" s="20"/>
      <c r="RXG225" s="18"/>
      <c r="RXH225" s="19"/>
      <c r="RXI225" s="28"/>
      <c r="RXJ225" s="32"/>
      <c r="RXK225" s="20"/>
      <c r="RXL225" s="18"/>
      <c r="RXM225" s="19"/>
      <c r="RXN225" s="28"/>
      <c r="RXO225" s="32"/>
      <c r="RXP225" s="20"/>
      <c r="RXQ225" s="18"/>
      <c r="RXR225" s="19"/>
      <c r="RXS225" s="28"/>
      <c r="RXT225" s="32"/>
      <c r="RXU225" s="20"/>
      <c r="RXV225" s="18"/>
      <c r="RXW225" s="19"/>
      <c r="RXX225" s="28"/>
      <c r="RXY225" s="32"/>
      <c r="RXZ225" s="20"/>
      <c r="RYA225" s="18"/>
      <c r="RYB225" s="19"/>
      <c r="RYC225" s="28"/>
      <c r="RYD225" s="32"/>
      <c r="RYE225" s="20"/>
      <c r="RYF225" s="18"/>
      <c r="RYG225" s="19"/>
      <c r="RYH225" s="28"/>
      <c r="RYI225" s="32"/>
      <c r="RYJ225" s="20"/>
      <c r="RYK225" s="18"/>
      <c r="RYL225" s="19"/>
      <c r="RYM225" s="28"/>
      <c r="RYN225" s="32"/>
      <c r="RYO225" s="20"/>
      <c r="RYP225" s="18"/>
      <c r="RYQ225" s="19"/>
      <c r="RYR225" s="28"/>
      <c r="RYS225" s="32"/>
      <c r="RYT225" s="20"/>
      <c r="RYU225" s="18"/>
      <c r="RYV225" s="19"/>
      <c r="RYW225" s="28"/>
      <c r="RYX225" s="32"/>
      <c r="RYY225" s="20"/>
      <c r="RYZ225" s="18"/>
      <c r="RZA225" s="19"/>
      <c r="RZB225" s="28"/>
      <c r="RZC225" s="32"/>
      <c r="RZD225" s="20"/>
      <c r="RZE225" s="18"/>
      <c r="RZF225" s="19"/>
      <c r="RZG225" s="28"/>
      <c r="RZH225" s="32"/>
      <c r="RZI225" s="20"/>
      <c r="RZJ225" s="18"/>
      <c r="RZK225" s="19"/>
      <c r="RZL225" s="28"/>
      <c r="RZM225" s="32"/>
      <c r="RZN225" s="20"/>
      <c r="RZO225" s="18"/>
      <c r="RZP225" s="19"/>
      <c r="RZQ225" s="28"/>
      <c r="RZR225" s="32"/>
      <c r="RZS225" s="20"/>
      <c r="RZT225" s="18"/>
      <c r="RZU225" s="19"/>
      <c r="RZV225" s="28"/>
      <c r="RZW225" s="32"/>
      <c r="RZX225" s="20"/>
      <c r="RZY225" s="18"/>
      <c r="RZZ225" s="19"/>
      <c r="SAA225" s="28"/>
      <c r="SAB225" s="32"/>
      <c r="SAC225" s="20"/>
      <c r="SAD225" s="18"/>
      <c r="SAE225" s="19"/>
      <c r="SAF225" s="28"/>
      <c r="SAG225" s="32"/>
      <c r="SAH225" s="20"/>
      <c r="SAI225" s="18"/>
      <c r="SAJ225" s="19"/>
      <c r="SAK225" s="28"/>
      <c r="SAL225" s="32"/>
      <c r="SAM225" s="20"/>
      <c r="SAN225" s="18"/>
      <c r="SAO225" s="19"/>
      <c r="SAP225" s="28"/>
      <c r="SAQ225" s="32"/>
      <c r="SAR225" s="20"/>
      <c r="SAS225" s="18"/>
      <c r="SAT225" s="19"/>
      <c r="SAU225" s="28"/>
      <c r="SAV225" s="32"/>
      <c r="SAW225" s="20"/>
      <c r="SAX225" s="18"/>
      <c r="SAY225" s="19"/>
      <c r="SAZ225" s="28"/>
      <c r="SBA225" s="32"/>
      <c r="SBB225" s="20"/>
      <c r="SBC225" s="18"/>
      <c r="SBD225" s="19"/>
      <c r="SBE225" s="28"/>
      <c r="SBF225" s="32"/>
      <c r="SBG225" s="20"/>
      <c r="SBH225" s="18"/>
      <c r="SBI225" s="19"/>
      <c r="SBJ225" s="28"/>
      <c r="SBK225" s="32"/>
      <c r="SBL225" s="20"/>
      <c r="SBM225" s="18"/>
      <c r="SBN225" s="19"/>
      <c r="SBO225" s="28"/>
      <c r="SBP225" s="32"/>
      <c r="SBQ225" s="20"/>
      <c r="SBR225" s="18"/>
      <c r="SBS225" s="19"/>
      <c r="SBT225" s="28"/>
      <c r="SBU225" s="32"/>
      <c r="SBV225" s="20"/>
      <c r="SBW225" s="18"/>
      <c r="SBX225" s="19"/>
      <c r="SBY225" s="28"/>
      <c r="SBZ225" s="32"/>
      <c r="SCA225" s="20"/>
      <c r="SCB225" s="18"/>
      <c r="SCC225" s="19"/>
      <c r="SCD225" s="28"/>
      <c r="SCE225" s="32"/>
      <c r="SCF225" s="20"/>
      <c r="SCG225" s="18"/>
      <c r="SCH225" s="19"/>
      <c r="SCI225" s="28"/>
      <c r="SCJ225" s="32"/>
      <c r="SCK225" s="20"/>
      <c r="SCL225" s="18"/>
      <c r="SCM225" s="19"/>
      <c r="SCN225" s="28"/>
      <c r="SCO225" s="32"/>
      <c r="SCP225" s="20"/>
      <c r="SCQ225" s="18"/>
      <c r="SCR225" s="19"/>
      <c r="SCS225" s="28"/>
      <c r="SCT225" s="32"/>
      <c r="SCU225" s="20"/>
      <c r="SCV225" s="18"/>
      <c r="SCW225" s="19"/>
      <c r="SCX225" s="28"/>
      <c r="SCY225" s="32"/>
      <c r="SCZ225" s="20"/>
      <c r="SDA225" s="18"/>
      <c r="SDB225" s="19"/>
      <c r="SDC225" s="28"/>
      <c r="SDD225" s="32"/>
      <c r="SDE225" s="20"/>
      <c r="SDF225" s="18"/>
      <c r="SDG225" s="19"/>
      <c r="SDH225" s="28"/>
      <c r="SDI225" s="32"/>
      <c r="SDJ225" s="20"/>
      <c r="SDK225" s="18"/>
      <c r="SDL225" s="19"/>
      <c r="SDM225" s="28"/>
      <c r="SDN225" s="32"/>
      <c r="SDO225" s="20"/>
      <c r="SDP225" s="18"/>
      <c r="SDQ225" s="19"/>
      <c r="SDR225" s="28"/>
      <c r="SDS225" s="32"/>
      <c r="SDT225" s="20"/>
      <c r="SDU225" s="18"/>
      <c r="SDV225" s="19"/>
      <c r="SDW225" s="28"/>
      <c r="SDX225" s="32"/>
      <c r="SDY225" s="20"/>
      <c r="SDZ225" s="18"/>
      <c r="SEA225" s="19"/>
      <c r="SEB225" s="28"/>
      <c r="SEC225" s="32"/>
      <c r="SED225" s="20"/>
      <c r="SEE225" s="18"/>
      <c r="SEF225" s="19"/>
      <c r="SEG225" s="28"/>
      <c r="SEH225" s="32"/>
      <c r="SEI225" s="20"/>
      <c r="SEJ225" s="18"/>
      <c r="SEK225" s="19"/>
      <c r="SEL225" s="28"/>
      <c r="SEM225" s="32"/>
      <c r="SEN225" s="20"/>
      <c r="SEO225" s="18"/>
      <c r="SEP225" s="19"/>
      <c r="SEQ225" s="28"/>
      <c r="SER225" s="32"/>
      <c r="SES225" s="20"/>
      <c r="SET225" s="18"/>
      <c r="SEU225" s="19"/>
      <c r="SEV225" s="28"/>
      <c r="SEW225" s="32"/>
      <c r="SEX225" s="20"/>
      <c r="SEY225" s="18"/>
      <c r="SEZ225" s="19"/>
      <c r="SFA225" s="28"/>
      <c r="SFB225" s="32"/>
      <c r="SFC225" s="20"/>
      <c r="SFD225" s="18"/>
      <c r="SFE225" s="19"/>
      <c r="SFF225" s="28"/>
      <c r="SFG225" s="32"/>
      <c r="SFH225" s="20"/>
      <c r="SFI225" s="18"/>
      <c r="SFJ225" s="19"/>
      <c r="SFK225" s="28"/>
      <c r="SFL225" s="32"/>
      <c r="SFM225" s="20"/>
      <c r="SFN225" s="18"/>
      <c r="SFO225" s="19"/>
      <c r="SFP225" s="28"/>
      <c r="SFQ225" s="32"/>
      <c r="SFR225" s="20"/>
      <c r="SFS225" s="18"/>
      <c r="SFT225" s="19"/>
      <c r="SFU225" s="28"/>
      <c r="SFV225" s="32"/>
      <c r="SFW225" s="20"/>
      <c r="SFX225" s="18"/>
      <c r="SFY225" s="19"/>
      <c r="SFZ225" s="28"/>
      <c r="SGA225" s="32"/>
      <c r="SGB225" s="20"/>
      <c r="SGC225" s="18"/>
      <c r="SGD225" s="19"/>
      <c r="SGE225" s="28"/>
      <c r="SGF225" s="32"/>
      <c r="SGG225" s="20"/>
      <c r="SGH225" s="18"/>
      <c r="SGI225" s="19"/>
      <c r="SGJ225" s="28"/>
      <c r="SGK225" s="32"/>
      <c r="SGL225" s="20"/>
      <c r="SGM225" s="18"/>
      <c r="SGN225" s="19"/>
      <c r="SGO225" s="28"/>
      <c r="SGP225" s="32"/>
      <c r="SGQ225" s="20"/>
      <c r="SGR225" s="18"/>
      <c r="SGS225" s="19"/>
      <c r="SGT225" s="28"/>
      <c r="SGU225" s="32"/>
      <c r="SGV225" s="20"/>
      <c r="SGW225" s="18"/>
      <c r="SGX225" s="19"/>
      <c r="SGY225" s="28"/>
      <c r="SGZ225" s="32"/>
      <c r="SHA225" s="20"/>
      <c r="SHB225" s="18"/>
      <c r="SHC225" s="19"/>
      <c r="SHD225" s="28"/>
      <c r="SHE225" s="32"/>
      <c r="SHF225" s="20"/>
      <c r="SHG225" s="18"/>
      <c r="SHH225" s="19"/>
      <c r="SHI225" s="28"/>
      <c r="SHJ225" s="32"/>
      <c r="SHK225" s="20"/>
      <c r="SHL225" s="18"/>
      <c r="SHM225" s="19"/>
      <c r="SHN225" s="28"/>
      <c r="SHO225" s="32"/>
      <c r="SHP225" s="20"/>
      <c r="SHQ225" s="18"/>
      <c r="SHR225" s="19"/>
      <c r="SHS225" s="28"/>
      <c r="SHT225" s="32"/>
      <c r="SHU225" s="20"/>
      <c r="SHV225" s="18"/>
      <c r="SHW225" s="19"/>
      <c r="SHX225" s="28"/>
      <c r="SHY225" s="32"/>
      <c r="SHZ225" s="20"/>
      <c r="SIA225" s="18"/>
      <c r="SIB225" s="19"/>
      <c r="SIC225" s="28"/>
      <c r="SID225" s="32"/>
      <c r="SIE225" s="20"/>
      <c r="SIF225" s="18"/>
      <c r="SIG225" s="19"/>
      <c r="SIH225" s="28"/>
      <c r="SII225" s="32"/>
      <c r="SIJ225" s="20"/>
      <c r="SIK225" s="18"/>
      <c r="SIL225" s="19"/>
      <c r="SIM225" s="28"/>
      <c r="SIN225" s="32"/>
      <c r="SIO225" s="20"/>
      <c r="SIP225" s="18"/>
      <c r="SIQ225" s="19"/>
      <c r="SIR225" s="28"/>
      <c r="SIS225" s="32"/>
      <c r="SIT225" s="20"/>
      <c r="SIU225" s="18"/>
      <c r="SIV225" s="19"/>
      <c r="SIW225" s="28"/>
      <c r="SIX225" s="32"/>
      <c r="SIY225" s="20"/>
      <c r="SIZ225" s="18"/>
      <c r="SJA225" s="19"/>
      <c r="SJB225" s="28"/>
      <c r="SJC225" s="32"/>
      <c r="SJD225" s="20"/>
      <c r="SJE225" s="18"/>
      <c r="SJF225" s="19"/>
      <c r="SJG225" s="28"/>
      <c r="SJH225" s="32"/>
      <c r="SJI225" s="20"/>
      <c r="SJJ225" s="18"/>
      <c r="SJK225" s="19"/>
      <c r="SJL225" s="28"/>
      <c r="SJM225" s="32"/>
      <c r="SJN225" s="20"/>
      <c r="SJO225" s="18"/>
      <c r="SJP225" s="19"/>
      <c r="SJQ225" s="28"/>
      <c r="SJR225" s="32"/>
      <c r="SJS225" s="20"/>
      <c r="SJT225" s="18"/>
      <c r="SJU225" s="19"/>
      <c r="SJV225" s="28"/>
      <c r="SJW225" s="32"/>
      <c r="SJX225" s="20"/>
      <c r="SJY225" s="18"/>
      <c r="SJZ225" s="19"/>
      <c r="SKA225" s="28"/>
      <c r="SKB225" s="32"/>
      <c r="SKC225" s="20"/>
      <c r="SKD225" s="18"/>
      <c r="SKE225" s="19"/>
      <c r="SKF225" s="28"/>
      <c r="SKG225" s="32"/>
      <c r="SKH225" s="20"/>
      <c r="SKI225" s="18"/>
      <c r="SKJ225" s="19"/>
      <c r="SKK225" s="28"/>
      <c r="SKL225" s="32"/>
      <c r="SKM225" s="20"/>
      <c r="SKN225" s="18"/>
      <c r="SKO225" s="19"/>
      <c r="SKP225" s="28"/>
      <c r="SKQ225" s="32"/>
      <c r="SKR225" s="20"/>
      <c r="SKS225" s="18"/>
      <c r="SKT225" s="19"/>
      <c r="SKU225" s="28"/>
      <c r="SKV225" s="32"/>
      <c r="SKW225" s="20"/>
      <c r="SKX225" s="18"/>
      <c r="SKY225" s="19"/>
      <c r="SKZ225" s="28"/>
      <c r="SLA225" s="32"/>
      <c r="SLB225" s="20"/>
      <c r="SLC225" s="18"/>
      <c r="SLD225" s="19"/>
      <c r="SLE225" s="28"/>
      <c r="SLF225" s="32"/>
      <c r="SLG225" s="20"/>
      <c r="SLH225" s="18"/>
      <c r="SLI225" s="19"/>
      <c r="SLJ225" s="28"/>
      <c r="SLK225" s="32"/>
      <c r="SLL225" s="20"/>
      <c r="SLM225" s="18"/>
      <c r="SLN225" s="19"/>
      <c r="SLO225" s="28"/>
      <c r="SLP225" s="32"/>
      <c r="SLQ225" s="20"/>
      <c r="SLR225" s="18"/>
      <c r="SLS225" s="19"/>
      <c r="SLT225" s="28"/>
      <c r="SLU225" s="32"/>
      <c r="SLV225" s="20"/>
      <c r="SLW225" s="18"/>
      <c r="SLX225" s="19"/>
      <c r="SLY225" s="28"/>
      <c r="SLZ225" s="32"/>
      <c r="SMA225" s="20"/>
      <c r="SMB225" s="18"/>
      <c r="SMC225" s="19"/>
      <c r="SMD225" s="28"/>
      <c r="SME225" s="32"/>
      <c r="SMF225" s="20"/>
      <c r="SMG225" s="18"/>
      <c r="SMH225" s="19"/>
      <c r="SMI225" s="28"/>
      <c r="SMJ225" s="32"/>
      <c r="SMK225" s="20"/>
      <c r="SML225" s="18"/>
      <c r="SMM225" s="19"/>
      <c r="SMN225" s="28"/>
      <c r="SMO225" s="32"/>
      <c r="SMP225" s="20"/>
      <c r="SMQ225" s="18"/>
      <c r="SMR225" s="19"/>
      <c r="SMS225" s="28"/>
      <c r="SMT225" s="32"/>
      <c r="SMU225" s="20"/>
      <c r="SMV225" s="18"/>
      <c r="SMW225" s="19"/>
      <c r="SMX225" s="28"/>
      <c r="SMY225" s="32"/>
      <c r="SMZ225" s="20"/>
      <c r="SNA225" s="18"/>
      <c r="SNB225" s="19"/>
      <c r="SNC225" s="28"/>
      <c r="SND225" s="32"/>
      <c r="SNE225" s="20"/>
      <c r="SNF225" s="18"/>
      <c r="SNG225" s="19"/>
      <c r="SNH225" s="28"/>
      <c r="SNI225" s="32"/>
      <c r="SNJ225" s="20"/>
      <c r="SNK225" s="18"/>
      <c r="SNL225" s="19"/>
      <c r="SNM225" s="28"/>
      <c r="SNN225" s="32"/>
      <c r="SNO225" s="20"/>
      <c r="SNP225" s="18"/>
      <c r="SNQ225" s="19"/>
      <c r="SNR225" s="28"/>
      <c r="SNS225" s="32"/>
      <c r="SNT225" s="20"/>
      <c r="SNU225" s="18"/>
      <c r="SNV225" s="19"/>
      <c r="SNW225" s="28"/>
      <c r="SNX225" s="32"/>
      <c r="SNY225" s="20"/>
      <c r="SNZ225" s="18"/>
      <c r="SOA225" s="19"/>
      <c r="SOB225" s="28"/>
      <c r="SOC225" s="32"/>
      <c r="SOD225" s="20"/>
      <c r="SOE225" s="18"/>
      <c r="SOF225" s="19"/>
      <c r="SOG225" s="28"/>
      <c r="SOH225" s="32"/>
      <c r="SOI225" s="20"/>
      <c r="SOJ225" s="18"/>
      <c r="SOK225" s="19"/>
      <c r="SOL225" s="28"/>
      <c r="SOM225" s="32"/>
      <c r="SON225" s="20"/>
      <c r="SOO225" s="18"/>
      <c r="SOP225" s="19"/>
      <c r="SOQ225" s="28"/>
      <c r="SOR225" s="32"/>
      <c r="SOS225" s="20"/>
      <c r="SOT225" s="18"/>
      <c r="SOU225" s="19"/>
      <c r="SOV225" s="28"/>
      <c r="SOW225" s="32"/>
      <c r="SOX225" s="20"/>
      <c r="SOY225" s="18"/>
      <c r="SOZ225" s="19"/>
      <c r="SPA225" s="28"/>
      <c r="SPB225" s="32"/>
      <c r="SPC225" s="20"/>
      <c r="SPD225" s="18"/>
      <c r="SPE225" s="19"/>
      <c r="SPF225" s="28"/>
      <c r="SPG225" s="32"/>
      <c r="SPH225" s="20"/>
      <c r="SPI225" s="18"/>
      <c r="SPJ225" s="19"/>
      <c r="SPK225" s="28"/>
      <c r="SPL225" s="32"/>
      <c r="SPM225" s="20"/>
      <c r="SPN225" s="18"/>
      <c r="SPO225" s="19"/>
      <c r="SPP225" s="28"/>
      <c r="SPQ225" s="32"/>
      <c r="SPR225" s="20"/>
      <c r="SPS225" s="18"/>
      <c r="SPT225" s="19"/>
      <c r="SPU225" s="28"/>
      <c r="SPV225" s="32"/>
      <c r="SPW225" s="20"/>
      <c r="SPX225" s="18"/>
      <c r="SPY225" s="19"/>
      <c r="SPZ225" s="28"/>
      <c r="SQA225" s="32"/>
      <c r="SQB225" s="20"/>
      <c r="SQC225" s="18"/>
      <c r="SQD225" s="19"/>
      <c r="SQE225" s="28"/>
      <c r="SQF225" s="32"/>
      <c r="SQG225" s="20"/>
      <c r="SQH225" s="18"/>
      <c r="SQI225" s="19"/>
      <c r="SQJ225" s="28"/>
      <c r="SQK225" s="32"/>
      <c r="SQL225" s="20"/>
      <c r="SQM225" s="18"/>
      <c r="SQN225" s="19"/>
      <c r="SQO225" s="28"/>
      <c r="SQP225" s="32"/>
      <c r="SQQ225" s="20"/>
      <c r="SQR225" s="18"/>
      <c r="SQS225" s="19"/>
      <c r="SQT225" s="28"/>
      <c r="SQU225" s="32"/>
      <c r="SQV225" s="20"/>
      <c r="SQW225" s="18"/>
      <c r="SQX225" s="19"/>
      <c r="SQY225" s="28"/>
      <c r="SQZ225" s="32"/>
      <c r="SRA225" s="20"/>
      <c r="SRB225" s="18"/>
      <c r="SRC225" s="19"/>
      <c r="SRD225" s="28"/>
      <c r="SRE225" s="32"/>
      <c r="SRF225" s="20"/>
      <c r="SRG225" s="18"/>
      <c r="SRH225" s="19"/>
      <c r="SRI225" s="28"/>
      <c r="SRJ225" s="32"/>
      <c r="SRK225" s="20"/>
      <c r="SRL225" s="18"/>
      <c r="SRM225" s="19"/>
      <c r="SRN225" s="28"/>
      <c r="SRO225" s="32"/>
      <c r="SRP225" s="20"/>
      <c r="SRQ225" s="18"/>
      <c r="SRR225" s="19"/>
      <c r="SRS225" s="28"/>
      <c r="SRT225" s="32"/>
      <c r="SRU225" s="20"/>
      <c r="SRV225" s="18"/>
      <c r="SRW225" s="19"/>
      <c r="SRX225" s="28"/>
      <c r="SRY225" s="32"/>
      <c r="SRZ225" s="20"/>
      <c r="SSA225" s="18"/>
      <c r="SSB225" s="19"/>
      <c r="SSC225" s="28"/>
      <c r="SSD225" s="32"/>
      <c r="SSE225" s="20"/>
      <c r="SSF225" s="18"/>
      <c r="SSG225" s="19"/>
      <c r="SSH225" s="28"/>
      <c r="SSI225" s="32"/>
      <c r="SSJ225" s="20"/>
      <c r="SSK225" s="18"/>
      <c r="SSL225" s="19"/>
      <c r="SSM225" s="28"/>
      <c r="SSN225" s="32"/>
      <c r="SSO225" s="20"/>
      <c r="SSP225" s="18"/>
      <c r="SSQ225" s="19"/>
      <c r="SSR225" s="28"/>
      <c r="SSS225" s="32"/>
      <c r="SST225" s="20"/>
      <c r="SSU225" s="18"/>
      <c r="SSV225" s="19"/>
      <c r="SSW225" s="28"/>
      <c r="SSX225" s="32"/>
      <c r="SSY225" s="20"/>
      <c r="SSZ225" s="18"/>
      <c r="STA225" s="19"/>
      <c r="STB225" s="28"/>
      <c r="STC225" s="32"/>
      <c r="STD225" s="20"/>
      <c r="STE225" s="18"/>
      <c r="STF225" s="19"/>
      <c r="STG225" s="28"/>
      <c r="STH225" s="32"/>
      <c r="STI225" s="20"/>
      <c r="STJ225" s="18"/>
      <c r="STK225" s="19"/>
      <c r="STL225" s="28"/>
      <c r="STM225" s="32"/>
      <c r="STN225" s="20"/>
      <c r="STO225" s="18"/>
      <c r="STP225" s="19"/>
      <c r="STQ225" s="28"/>
      <c r="STR225" s="32"/>
      <c r="STS225" s="20"/>
      <c r="STT225" s="18"/>
      <c r="STU225" s="19"/>
      <c r="STV225" s="28"/>
      <c r="STW225" s="32"/>
      <c r="STX225" s="20"/>
      <c r="STY225" s="18"/>
      <c r="STZ225" s="19"/>
      <c r="SUA225" s="28"/>
      <c r="SUB225" s="32"/>
      <c r="SUC225" s="20"/>
      <c r="SUD225" s="18"/>
      <c r="SUE225" s="19"/>
      <c r="SUF225" s="28"/>
      <c r="SUG225" s="32"/>
      <c r="SUH225" s="20"/>
      <c r="SUI225" s="18"/>
      <c r="SUJ225" s="19"/>
      <c r="SUK225" s="28"/>
      <c r="SUL225" s="32"/>
      <c r="SUM225" s="20"/>
      <c r="SUN225" s="18"/>
      <c r="SUO225" s="19"/>
      <c r="SUP225" s="28"/>
      <c r="SUQ225" s="32"/>
      <c r="SUR225" s="20"/>
      <c r="SUS225" s="18"/>
      <c r="SUT225" s="19"/>
      <c r="SUU225" s="28"/>
      <c r="SUV225" s="32"/>
      <c r="SUW225" s="20"/>
      <c r="SUX225" s="18"/>
      <c r="SUY225" s="19"/>
      <c r="SUZ225" s="28"/>
      <c r="SVA225" s="32"/>
      <c r="SVB225" s="20"/>
      <c r="SVC225" s="18"/>
      <c r="SVD225" s="19"/>
      <c r="SVE225" s="28"/>
      <c r="SVF225" s="32"/>
      <c r="SVG225" s="20"/>
      <c r="SVH225" s="18"/>
      <c r="SVI225" s="19"/>
      <c r="SVJ225" s="28"/>
      <c r="SVK225" s="32"/>
      <c r="SVL225" s="20"/>
      <c r="SVM225" s="18"/>
      <c r="SVN225" s="19"/>
      <c r="SVO225" s="28"/>
      <c r="SVP225" s="32"/>
      <c r="SVQ225" s="20"/>
      <c r="SVR225" s="18"/>
      <c r="SVS225" s="19"/>
      <c r="SVT225" s="28"/>
      <c r="SVU225" s="32"/>
      <c r="SVV225" s="20"/>
      <c r="SVW225" s="18"/>
      <c r="SVX225" s="19"/>
      <c r="SVY225" s="28"/>
      <c r="SVZ225" s="32"/>
      <c r="SWA225" s="20"/>
      <c r="SWB225" s="18"/>
      <c r="SWC225" s="19"/>
      <c r="SWD225" s="28"/>
      <c r="SWE225" s="32"/>
      <c r="SWF225" s="20"/>
      <c r="SWG225" s="18"/>
      <c r="SWH225" s="19"/>
      <c r="SWI225" s="28"/>
      <c r="SWJ225" s="32"/>
      <c r="SWK225" s="20"/>
      <c r="SWL225" s="18"/>
      <c r="SWM225" s="19"/>
      <c r="SWN225" s="28"/>
      <c r="SWO225" s="32"/>
      <c r="SWP225" s="20"/>
      <c r="SWQ225" s="18"/>
      <c r="SWR225" s="19"/>
      <c r="SWS225" s="28"/>
      <c r="SWT225" s="32"/>
      <c r="SWU225" s="20"/>
      <c r="SWV225" s="18"/>
      <c r="SWW225" s="19"/>
      <c r="SWX225" s="28"/>
      <c r="SWY225" s="32"/>
      <c r="SWZ225" s="20"/>
      <c r="SXA225" s="18"/>
      <c r="SXB225" s="19"/>
      <c r="SXC225" s="28"/>
      <c r="SXD225" s="32"/>
      <c r="SXE225" s="20"/>
      <c r="SXF225" s="18"/>
      <c r="SXG225" s="19"/>
      <c r="SXH225" s="28"/>
      <c r="SXI225" s="32"/>
      <c r="SXJ225" s="20"/>
      <c r="SXK225" s="18"/>
      <c r="SXL225" s="19"/>
      <c r="SXM225" s="28"/>
      <c r="SXN225" s="32"/>
      <c r="SXO225" s="20"/>
      <c r="SXP225" s="18"/>
      <c r="SXQ225" s="19"/>
      <c r="SXR225" s="28"/>
      <c r="SXS225" s="32"/>
      <c r="SXT225" s="20"/>
      <c r="SXU225" s="18"/>
      <c r="SXV225" s="19"/>
      <c r="SXW225" s="28"/>
      <c r="SXX225" s="32"/>
      <c r="SXY225" s="20"/>
      <c r="SXZ225" s="18"/>
      <c r="SYA225" s="19"/>
      <c r="SYB225" s="28"/>
      <c r="SYC225" s="32"/>
      <c r="SYD225" s="20"/>
      <c r="SYE225" s="18"/>
      <c r="SYF225" s="19"/>
      <c r="SYG225" s="28"/>
      <c r="SYH225" s="32"/>
      <c r="SYI225" s="20"/>
      <c r="SYJ225" s="18"/>
      <c r="SYK225" s="19"/>
      <c r="SYL225" s="28"/>
      <c r="SYM225" s="32"/>
      <c r="SYN225" s="20"/>
      <c r="SYO225" s="18"/>
      <c r="SYP225" s="19"/>
      <c r="SYQ225" s="28"/>
      <c r="SYR225" s="32"/>
      <c r="SYS225" s="20"/>
      <c r="SYT225" s="18"/>
      <c r="SYU225" s="19"/>
      <c r="SYV225" s="28"/>
      <c r="SYW225" s="32"/>
      <c r="SYX225" s="20"/>
      <c r="SYY225" s="18"/>
      <c r="SYZ225" s="19"/>
      <c r="SZA225" s="28"/>
      <c r="SZB225" s="32"/>
      <c r="SZC225" s="20"/>
      <c r="SZD225" s="18"/>
      <c r="SZE225" s="19"/>
      <c r="SZF225" s="28"/>
      <c r="SZG225" s="32"/>
      <c r="SZH225" s="20"/>
      <c r="SZI225" s="18"/>
      <c r="SZJ225" s="19"/>
      <c r="SZK225" s="28"/>
      <c r="SZL225" s="32"/>
      <c r="SZM225" s="20"/>
      <c r="SZN225" s="18"/>
      <c r="SZO225" s="19"/>
      <c r="SZP225" s="28"/>
      <c r="SZQ225" s="32"/>
      <c r="SZR225" s="20"/>
      <c r="SZS225" s="18"/>
      <c r="SZT225" s="19"/>
      <c r="SZU225" s="28"/>
      <c r="SZV225" s="32"/>
      <c r="SZW225" s="20"/>
      <c r="SZX225" s="18"/>
      <c r="SZY225" s="19"/>
      <c r="SZZ225" s="28"/>
      <c r="TAA225" s="32"/>
      <c r="TAB225" s="20"/>
      <c r="TAC225" s="18"/>
      <c r="TAD225" s="19"/>
      <c r="TAE225" s="28"/>
      <c r="TAF225" s="32"/>
      <c r="TAG225" s="20"/>
      <c r="TAH225" s="18"/>
      <c r="TAI225" s="19"/>
      <c r="TAJ225" s="28"/>
      <c r="TAK225" s="32"/>
      <c r="TAL225" s="20"/>
      <c r="TAM225" s="18"/>
      <c r="TAN225" s="19"/>
      <c r="TAO225" s="28"/>
      <c r="TAP225" s="32"/>
      <c r="TAQ225" s="20"/>
      <c r="TAR225" s="18"/>
      <c r="TAS225" s="19"/>
      <c r="TAT225" s="28"/>
      <c r="TAU225" s="32"/>
      <c r="TAV225" s="20"/>
      <c r="TAW225" s="18"/>
      <c r="TAX225" s="19"/>
      <c r="TAY225" s="28"/>
      <c r="TAZ225" s="32"/>
      <c r="TBA225" s="20"/>
      <c r="TBB225" s="18"/>
      <c r="TBC225" s="19"/>
      <c r="TBD225" s="28"/>
      <c r="TBE225" s="32"/>
      <c r="TBF225" s="20"/>
      <c r="TBG225" s="18"/>
      <c r="TBH225" s="19"/>
      <c r="TBI225" s="28"/>
      <c r="TBJ225" s="32"/>
      <c r="TBK225" s="20"/>
      <c r="TBL225" s="18"/>
      <c r="TBM225" s="19"/>
      <c r="TBN225" s="28"/>
      <c r="TBO225" s="32"/>
      <c r="TBP225" s="20"/>
      <c r="TBQ225" s="18"/>
      <c r="TBR225" s="19"/>
      <c r="TBS225" s="28"/>
      <c r="TBT225" s="32"/>
      <c r="TBU225" s="20"/>
      <c r="TBV225" s="18"/>
      <c r="TBW225" s="19"/>
      <c r="TBX225" s="28"/>
      <c r="TBY225" s="32"/>
      <c r="TBZ225" s="20"/>
      <c r="TCA225" s="18"/>
      <c r="TCB225" s="19"/>
      <c r="TCC225" s="28"/>
      <c r="TCD225" s="32"/>
      <c r="TCE225" s="20"/>
      <c r="TCF225" s="18"/>
      <c r="TCG225" s="19"/>
      <c r="TCH225" s="28"/>
      <c r="TCI225" s="32"/>
      <c r="TCJ225" s="20"/>
      <c r="TCK225" s="18"/>
      <c r="TCL225" s="19"/>
      <c r="TCM225" s="28"/>
      <c r="TCN225" s="32"/>
      <c r="TCO225" s="20"/>
      <c r="TCP225" s="18"/>
      <c r="TCQ225" s="19"/>
      <c r="TCR225" s="28"/>
      <c r="TCS225" s="32"/>
      <c r="TCT225" s="20"/>
      <c r="TCU225" s="18"/>
      <c r="TCV225" s="19"/>
      <c r="TCW225" s="28"/>
      <c r="TCX225" s="32"/>
      <c r="TCY225" s="20"/>
      <c r="TCZ225" s="18"/>
      <c r="TDA225" s="19"/>
      <c r="TDB225" s="28"/>
      <c r="TDC225" s="32"/>
      <c r="TDD225" s="20"/>
      <c r="TDE225" s="18"/>
      <c r="TDF225" s="19"/>
      <c r="TDG225" s="28"/>
      <c r="TDH225" s="32"/>
      <c r="TDI225" s="20"/>
      <c r="TDJ225" s="18"/>
      <c r="TDK225" s="19"/>
      <c r="TDL225" s="28"/>
      <c r="TDM225" s="32"/>
      <c r="TDN225" s="20"/>
      <c r="TDO225" s="18"/>
      <c r="TDP225" s="19"/>
      <c r="TDQ225" s="28"/>
      <c r="TDR225" s="32"/>
      <c r="TDS225" s="20"/>
      <c r="TDT225" s="18"/>
      <c r="TDU225" s="19"/>
      <c r="TDV225" s="28"/>
      <c r="TDW225" s="32"/>
      <c r="TDX225" s="20"/>
      <c r="TDY225" s="18"/>
      <c r="TDZ225" s="19"/>
      <c r="TEA225" s="28"/>
      <c r="TEB225" s="32"/>
      <c r="TEC225" s="20"/>
      <c r="TED225" s="18"/>
      <c r="TEE225" s="19"/>
      <c r="TEF225" s="28"/>
      <c r="TEG225" s="32"/>
      <c r="TEH225" s="20"/>
      <c r="TEI225" s="18"/>
      <c r="TEJ225" s="19"/>
      <c r="TEK225" s="28"/>
      <c r="TEL225" s="32"/>
      <c r="TEM225" s="20"/>
      <c r="TEN225" s="18"/>
      <c r="TEO225" s="19"/>
      <c r="TEP225" s="28"/>
      <c r="TEQ225" s="32"/>
      <c r="TER225" s="20"/>
      <c r="TES225" s="18"/>
      <c r="TET225" s="19"/>
      <c r="TEU225" s="28"/>
      <c r="TEV225" s="32"/>
      <c r="TEW225" s="20"/>
      <c r="TEX225" s="18"/>
      <c r="TEY225" s="19"/>
      <c r="TEZ225" s="28"/>
      <c r="TFA225" s="32"/>
      <c r="TFB225" s="20"/>
      <c r="TFC225" s="18"/>
      <c r="TFD225" s="19"/>
      <c r="TFE225" s="28"/>
      <c r="TFF225" s="32"/>
      <c r="TFG225" s="20"/>
      <c r="TFH225" s="18"/>
      <c r="TFI225" s="19"/>
      <c r="TFJ225" s="28"/>
      <c r="TFK225" s="32"/>
      <c r="TFL225" s="20"/>
      <c r="TFM225" s="18"/>
      <c r="TFN225" s="19"/>
      <c r="TFO225" s="28"/>
      <c r="TFP225" s="32"/>
      <c r="TFQ225" s="20"/>
      <c r="TFR225" s="18"/>
      <c r="TFS225" s="19"/>
      <c r="TFT225" s="28"/>
      <c r="TFU225" s="32"/>
      <c r="TFV225" s="20"/>
      <c r="TFW225" s="18"/>
      <c r="TFX225" s="19"/>
      <c r="TFY225" s="28"/>
      <c r="TFZ225" s="32"/>
      <c r="TGA225" s="20"/>
      <c r="TGB225" s="18"/>
      <c r="TGC225" s="19"/>
      <c r="TGD225" s="28"/>
      <c r="TGE225" s="32"/>
      <c r="TGF225" s="20"/>
      <c r="TGG225" s="18"/>
      <c r="TGH225" s="19"/>
      <c r="TGI225" s="28"/>
      <c r="TGJ225" s="32"/>
      <c r="TGK225" s="20"/>
      <c r="TGL225" s="18"/>
      <c r="TGM225" s="19"/>
      <c r="TGN225" s="28"/>
      <c r="TGO225" s="32"/>
      <c r="TGP225" s="20"/>
      <c r="TGQ225" s="18"/>
      <c r="TGR225" s="19"/>
      <c r="TGS225" s="28"/>
      <c r="TGT225" s="32"/>
      <c r="TGU225" s="20"/>
      <c r="TGV225" s="18"/>
      <c r="TGW225" s="19"/>
      <c r="TGX225" s="28"/>
      <c r="TGY225" s="32"/>
      <c r="TGZ225" s="20"/>
      <c r="THA225" s="18"/>
      <c r="THB225" s="19"/>
      <c r="THC225" s="28"/>
      <c r="THD225" s="32"/>
      <c r="THE225" s="20"/>
      <c r="THF225" s="18"/>
      <c r="THG225" s="19"/>
      <c r="THH225" s="28"/>
      <c r="THI225" s="32"/>
      <c r="THJ225" s="20"/>
      <c r="THK225" s="18"/>
      <c r="THL225" s="19"/>
      <c r="THM225" s="28"/>
      <c r="THN225" s="32"/>
      <c r="THO225" s="20"/>
      <c r="THP225" s="18"/>
      <c r="THQ225" s="19"/>
      <c r="THR225" s="28"/>
      <c r="THS225" s="32"/>
      <c r="THT225" s="20"/>
      <c r="THU225" s="18"/>
      <c r="THV225" s="19"/>
      <c r="THW225" s="28"/>
      <c r="THX225" s="32"/>
      <c r="THY225" s="20"/>
      <c r="THZ225" s="18"/>
      <c r="TIA225" s="19"/>
      <c r="TIB225" s="28"/>
      <c r="TIC225" s="32"/>
      <c r="TID225" s="20"/>
      <c r="TIE225" s="18"/>
      <c r="TIF225" s="19"/>
      <c r="TIG225" s="28"/>
      <c r="TIH225" s="32"/>
      <c r="TII225" s="20"/>
      <c r="TIJ225" s="18"/>
      <c r="TIK225" s="19"/>
      <c r="TIL225" s="28"/>
      <c r="TIM225" s="32"/>
      <c r="TIN225" s="20"/>
      <c r="TIO225" s="18"/>
      <c r="TIP225" s="19"/>
      <c r="TIQ225" s="28"/>
      <c r="TIR225" s="32"/>
      <c r="TIS225" s="20"/>
      <c r="TIT225" s="18"/>
      <c r="TIU225" s="19"/>
      <c r="TIV225" s="28"/>
      <c r="TIW225" s="32"/>
      <c r="TIX225" s="20"/>
      <c r="TIY225" s="18"/>
      <c r="TIZ225" s="19"/>
      <c r="TJA225" s="28"/>
      <c r="TJB225" s="32"/>
      <c r="TJC225" s="20"/>
      <c r="TJD225" s="18"/>
      <c r="TJE225" s="19"/>
      <c r="TJF225" s="28"/>
      <c r="TJG225" s="32"/>
      <c r="TJH225" s="20"/>
      <c r="TJI225" s="18"/>
      <c r="TJJ225" s="19"/>
      <c r="TJK225" s="28"/>
      <c r="TJL225" s="32"/>
      <c r="TJM225" s="20"/>
      <c r="TJN225" s="18"/>
      <c r="TJO225" s="19"/>
      <c r="TJP225" s="28"/>
      <c r="TJQ225" s="32"/>
      <c r="TJR225" s="20"/>
      <c r="TJS225" s="18"/>
      <c r="TJT225" s="19"/>
      <c r="TJU225" s="28"/>
      <c r="TJV225" s="32"/>
      <c r="TJW225" s="20"/>
      <c r="TJX225" s="18"/>
      <c r="TJY225" s="19"/>
      <c r="TJZ225" s="28"/>
      <c r="TKA225" s="32"/>
      <c r="TKB225" s="20"/>
      <c r="TKC225" s="18"/>
      <c r="TKD225" s="19"/>
      <c r="TKE225" s="28"/>
      <c r="TKF225" s="32"/>
      <c r="TKG225" s="20"/>
      <c r="TKH225" s="18"/>
      <c r="TKI225" s="19"/>
      <c r="TKJ225" s="28"/>
      <c r="TKK225" s="32"/>
      <c r="TKL225" s="20"/>
      <c r="TKM225" s="18"/>
      <c r="TKN225" s="19"/>
      <c r="TKO225" s="28"/>
      <c r="TKP225" s="32"/>
      <c r="TKQ225" s="20"/>
      <c r="TKR225" s="18"/>
      <c r="TKS225" s="19"/>
      <c r="TKT225" s="28"/>
      <c r="TKU225" s="32"/>
      <c r="TKV225" s="20"/>
      <c r="TKW225" s="18"/>
      <c r="TKX225" s="19"/>
      <c r="TKY225" s="28"/>
      <c r="TKZ225" s="32"/>
      <c r="TLA225" s="20"/>
      <c r="TLB225" s="18"/>
      <c r="TLC225" s="19"/>
      <c r="TLD225" s="28"/>
      <c r="TLE225" s="32"/>
      <c r="TLF225" s="20"/>
      <c r="TLG225" s="18"/>
      <c r="TLH225" s="19"/>
      <c r="TLI225" s="28"/>
      <c r="TLJ225" s="32"/>
      <c r="TLK225" s="20"/>
      <c r="TLL225" s="18"/>
      <c r="TLM225" s="19"/>
      <c r="TLN225" s="28"/>
      <c r="TLO225" s="32"/>
      <c r="TLP225" s="20"/>
      <c r="TLQ225" s="18"/>
      <c r="TLR225" s="19"/>
      <c r="TLS225" s="28"/>
      <c r="TLT225" s="32"/>
      <c r="TLU225" s="20"/>
      <c r="TLV225" s="18"/>
      <c r="TLW225" s="19"/>
      <c r="TLX225" s="28"/>
      <c r="TLY225" s="32"/>
      <c r="TLZ225" s="20"/>
      <c r="TMA225" s="18"/>
      <c r="TMB225" s="19"/>
      <c r="TMC225" s="28"/>
      <c r="TMD225" s="32"/>
      <c r="TME225" s="20"/>
      <c r="TMF225" s="18"/>
      <c r="TMG225" s="19"/>
      <c r="TMH225" s="28"/>
      <c r="TMI225" s="32"/>
      <c r="TMJ225" s="20"/>
      <c r="TMK225" s="18"/>
      <c r="TML225" s="19"/>
      <c r="TMM225" s="28"/>
      <c r="TMN225" s="32"/>
      <c r="TMO225" s="20"/>
      <c r="TMP225" s="18"/>
      <c r="TMQ225" s="19"/>
      <c r="TMR225" s="28"/>
      <c r="TMS225" s="32"/>
      <c r="TMT225" s="20"/>
      <c r="TMU225" s="18"/>
      <c r="TMV225" s="19"/>
      <c r="TMW225" s="28"/>
      <c r="TMX225" s="32"/>
      <c r="TMY225" s="20"/>
      <c r="TMZ225" s="18"/>
      <c r="TNA225" s="19"/>
      <c r="TNB225" s="28"/>
      <c r="TNC225" s="32"/>
      <c r="TND225" s="20"/>
      <c r="TNE225" s="18"/>
      <c r="TNF225" s="19"/>
      <c r="TNG225" s="28"/>
      <c r="TNH225" s="32"/>
      <c r="TNI225" s="20"/>
      <c r="TNJ225" s="18"/>
      <c r="TNK225" s="19"/>
      <c r="TNL225" s="28"/>
      <c r="TNM225" s="32"/>
      <c r="TNN225" s="20"/>
      <c r="TNO225" s="18"/>
      <c r="TNP225" s="19"/>
      <c r="TNQ225" s="28"/>
      <c r="TNR225" s="32"/>
      <c r="TNS225" s="20"/>
      <c r="TNT225" s="18"/>
      <c r="TNU225" s="19"/>
      <c r="TNV225" s="28"/>
      <c r="TNW225" s="32"/>
      <c r="TNX225" s="20"/>
      <c r="TNY225" s="18"/>
      <c r="TNZ225" s="19"/>
      <c r="TOA225" s="28"/>
      <c r="TOB225" s="32"/>
      <c r="TOC225" s="20"/>
      <c r="TOD225" s="18"/>
      <c r="TOE225" s="19"/>
      <c r="TOF225" s="28"/>
      <c r="TOG225" s="32"/>
      <c r="TOH225" s="20"/>
      <c r="TOI225" s="18"/>
      <c r="TOJ225" s="19"/>
      <c r="TOK225" s="28"/>
      <c r="TOL225" s="32"/>
      <c r="TOM225" s="20"/>
      <c r="TON225" s="18"/>
      <c r="TOO225" s="19"/>
      <c r="TOP225" s="28"/>
      <c r="TOQ225" s="32"/>
      <c r="TOR225" s="20"/>
      <c r="TOS225" s="18"/>
      <c r="TOT225" s="19"/>
      <c r="TOU225" s="28"/>
      <c r="TOV225" s="32"/>
      <c r="TOW225" s="20"/>
      <c r="TOX225" s="18"/>
      <c r="TOY225" s="19"/>
      <c r="TOZ225" s="28"/>
      <c r="TPA225" s="32"/>
      <c r="TPB225" s="20"/>
      <c r="TPC225" s="18"/>
      <c r="TPD225" s="19"/>
      <c r="TPE225" s="28"/>
      <c r="TPF225" s="32"/>
      <c r="TPG225" s="20"/>
      <c r="TPH225" s="18"/>
      <c r="TPI225" s="19"/>
      <c r="TPJ225" s="28"/>
      <c r="TPK225" s="32"/>
      <c r="TPL225" s="20"/>
      <c r="TPM225" s="18"/>
      <c r="TPN225" s="19"/>
      <c r="TPO225" s="28"/>
      <c r="TPP225" s="32"/>
      <c r="TPQ225" s="20"/>
      <c r="TPR225" s="18"/>
      <c r="TPS225" s="19"/>
      <c r="TPT225" s="28"/>
      <c r="TPU225" s="32"/>
      <c r="TPV225" s="20"/>
      <c r="TPW225" s="18"/>
      <c r="TPX225" s="19"/>
      <c r="TPY225" s="28"/>
      <c r="TPZ225" s="32"/>
      <c r="TQA225" s="20"/>
      <c r="TQB225" s="18"/>
      <c r="TQC225" s="19"/>
      <c r="TQD225" s="28"/>
      <c r="TQE225" s="32"/>
      <c r="TQF225" s="20"/>
      <c r="TQG225" s="18"/>
      <c r="TQH225" s="19"/>
      <c r="TQI225" s="28"/>
      <c r="TQJ225" s="32"/>
      <c r="TQK225" s="20"/>
      <c r="TQL225" s="18"/>
      <c r="TQM225" s="19"/>
      <c r="TQN225" s="28"/>
      <c r="TQO225" s="32"/>
      <c r="TQP225" s="20"/>
      <c r="TQQ225" s="18"/>
      <c r="TQR225" s="19"/>
      <c r="TQS225" s="28"/>
      <c r="TQT225" s="32"/>
      <c r="TQU225" s="20"/>
      <c r="TQV225" s="18"/>
      <c r="TQW225" s="19"/>
      <c r="TQX225" s="28"/>
      <c r="TQY225" s="32"/>
      <c r="TQZ225" s="20"/>
      <c r="TRA225" s="18"/>
      <c r="TRB225" s="19"/>
      <c r="TRC225" s="28"/>
      <c r="TRD225" s="32"/>
      <c r="TRE225" s="20"/>
      <c r="TRF225" s="18"/>
      <c r="TRG225" s="19"/>
      <c r="TRH225" s="28"/>
      <c r="TRI225" s="32"/>
      <c r="TRJ225" s="20"/>
      <c r="TRK225" s="18"/>
      <c r="TRL225" s="19"/>
      <c r="TRM225" s="28"/>
      <c r="TRN225" s="32"/>
      <c r="TRO225" s="20"/>
      <c r="TRP225" s="18"/>
      <c r="TRQ225" s="19"/>
      <c r="TRR225" s="28"/>
      <c r="TRS225" s="32"/>
      <c r="TRT225" s="20"/>
      <c r="TRU225" s="18"/>
      <c r="TRV225" s="19"/>
      <c r="TRW225" s="28"/>
      <c r="TRX225" s="32"/>
      <c r="TRY225" s="20"/>
      <c r="TRZ225" s="18"/>
      <c r="TSA225" s="19"/>
      <c r="TSB225" s="28"/>
      <c r="TSC225" s="32"/>
      <c r="TSD225" s="20"/>
      <c r="TSE225" s="18"/>
      <c r="TSF225" s="19"/>
      <c r="TSG225" s="28"/>
      <c r="TSH225" s="32"/>
      <c r="TSI225" s="20"/>
      <c r="TSJ225" s="18"/>
      <c r="TSK225" s="19"/>
      <c r="TSL225" s="28"/>
      <c r="TSM225" s="32"/>
      <c r="TSN225" s="20"/>
      <c r="TSO225" s="18"/>
      <c r="TSP225" s="19"/>
      <c r="TSQ225" s="28"/>
      <c r="TSR225" s="32"/>
      <c r="TSS225" s="20"/>
      <c r="TST225" s="18"/>
      <c r="TSU225" s="19"/>
      <c r="TSV225" s="28"/>
      <c r="TSW225" s="32"/>
      <c r="TSX225" s="20"/>
      <c r="TSY225" s="18"/>
      <c r="TSZ225" s="19"/>
      <c r="TTA225" s="28"/>
      <c r="TTB225" s="32"/>
      <c r="TTC225" s="20"/>
      <c r="TTD225" s="18"/>
      <c r="TTE225" s="19"/>
      <c r="TTF225" s="28"/>
      <c r="TTG225" s="32"/>
      <c r="TTH225" s="20"/>
      <c r="TTI225" s="18"/>
      <c r="TTJ225" s="19"/>
      <c r="TTK225" s="28"/>
      <c r="TTL225" s="32"/>
      <c r="TTM225" s="20"/>
      <c r="TTN225" s="18"/>
      <c r="TTO225" s="19"/>
      <c r="TTP225" s="28"/>
      <c r="TTQ225" s="32"/>
      <c r="TTR225" s="20"/>
      <c r="TTS225" s="18"/>
      <c r="TTT225" s="19"/>
      <c r="TTU225" s="28"/>
      <c r="TTV225" s="32"/>
      <c r="TTW225" s="20"/>
      <c r="TTX225" s="18"/>
      <c r="TTY225" s="19"/>
      <c r="TTZ225" s="28"/>
      <c r="TUA225" s="32"/>
      <c r="TUB225" s="20"/>
      <c r="TUC225" s="18"/>
      <c r="TUD225" s="19"/>
      <c r="TUE225" s="28"/>
      <c r="TUF225" s="32"/>
      <c r="TUG225" s="20"/>
      <c r="TUH225" s="18"/>
      <c r="TUI225" s="19"/>
      <c r="TUJ225" s="28"/>
      <c r="TUK225" s="32"/>
      <c r="TUL225" s="20"/>
      <c r="TUM225" s="18"/>
      <c r="TUN225" s="19"/>
      <c r="TUO225" s="28"/>
      <c r="TUP225" s="32"/>
      <c r="TUQ225" s="20"/>
      <c r="TUR225" s="18"/>
      <c r="TUS225" s="19"/>
      <c r="TUT225" s="28"/>
      <c r="TUU225" s="32"/>
      <c r="TUV225" s="20"/>
      <c r="TUW225" s="18"/>
      <c r="TUX225" s="19"/>
      <c r="TUY225" s="28"/>
      <c r="TUZ225" s="32"/>
      <c r="TVA225" s="20"/>
      <c r="TVB225" s="18"/>
      <c r="TVC225" s="19"/>
      <c r="TVD225" s="28"/>
      <c r="TVE225" s="32"/>
      <c r="TVF225" s="20"/>
      <c r="TVG225" s="18"/>
      <c r="TVH225" s="19"/>
      <c r="TVI225" s="28"/>
      <c r="TVJ225" s="32"/>
      <c r="TVK225" s="20"/>
      <c r="TVL225" s="18"/>
      <c r="TVM225" s="19"/>
      <c r="TVN225" s="28"/>
      <c r="TVO225" s="32"/>
      <c r="TVP225" s="20"/>
      <c r="TVQ225" s="18"/>
      <c r="TVR225" s="19"/>
      <c r="TVS225" s="28"/>
      <c r="TVT225" s="32"/>
      <c r="TVU225" s="20"/>
      <c r="TVV225" s="18"/>
      <c r="TVW225" s="19"/>
      <c r="TVX225" s="28"/>
      <c r="TVY225" s="32"/>
      <c r="TVZ225" s="20"/>
      <c r="TWA225" s="18"/>
      <c r="TWB225" s="19"/>
      <c r="TWC225" s="28"/>
      <c r="TWD225" s="32"/>
      <c r="TWE225" s="20"/>
      <c r="TWF225" s="18"/>
      <c r="TWG225" s="19"/>
      <c r="TWH225" s="28"/>
      <c r="TWI225" s="32"/>
      <c r="TWJ225" s="20"/>
      <c r="TWK225" s="18"/>
      <c r="TWL225" s="19"/>
      <c r="TWM225" s="28"/>
      <c r="TWN225" s="32"/>
      <c r="TWO225" s="20"/>
      <c r="TWP225" s="18"/>
      <c r="TWQ225" s="19"/>
      <c r="TWR225" s="28"/>
      <c r="TWS225" s="32"/>
      <c r="TWT225" s="20"/>
      <c r="TWU225" s="18"/>
      <c r="TWV225" s="19"/>
      <c r="TWW225" s="28"/>
      <c r="TWX225" s="32"/>
      <c r="TWY225" s="20"/>
      <c r="TWZ225" s="18"/>
      <c r="TXA225" s="19"/>
      <c r="TXB225" s="28"/>
      <c r="TXC225" s="32"/>
      <c r="TXD225" s="20"/>
      <c r="TXE225" s="18"/>
      <c r="TXF225" s="19"/>
      <c r="TXG225" s="28"/>
      <c r="TXH225" s="32"/>
      <c r="TXI225" s="20"/>
      <c r="TXJ225" s="18"/>
      <c r="TXK225" s="19"/>
      <c r="TXL225" s="28"/>
      <c r="TXM225" s="32"/>
      <c r="TXN225" s="20"/>
      <c r="TXO225" s="18"/>
      <c r="TXP225" s="19"/>
      <c r="TXQ225" s="28"/>
      <c r="TXR225" s="32"/>
      <c r="TXS225" s="20"/>
      <c r="TXT225" s="18"/>
      <c r="TXU225" s="19"/>
      <c r="TXV225" s="28"/>
      <c r="TXW225" s="32"/>
      <c r="TXX225" s="20"/>
      <c r="TXY225" s="18"/>
      <c r="TXZ225" s="19"/>
      <c r="TYA225" s="28"/>
      <c r="TYB225" s="32"/>
      <c r="TYC225" s="20"/>
      <c r="TYD225" s="18"/>
      <c r="TYE225" s="19"/>
      <c r="TYF225" s="28"/>
      <c r="TYG225" s="32"/>
      <c r="TYH225" s="20"/>
      <c r="TYI225" s="18"/>
      <c r="TYJ225" s="19"/>
      <c r="TYK225" s="28"/>
      <c r="TYL225" s="32"/>
      <c r="TYM225" s="20"/>
      <c r="TYN225" s="18"/>
      <c r="TYO225" s="19"/>
      <c r="TYP225" s="28"/>
      <c r="TYQ225" s="32"/>
      <c r="TYR225" s="20"/>
      <c r="TYS225" s="18"/>
      <c r="TYT225" s="19"/>
      <c r="TYU225" s="28"/>
      <c r="TYV225" s="32"/>
      <c r="TYW225" s="20"/>
      <c r="TYX225" s="18"/>
      <c r="TYY225" s="19"/>
      <c r="TYZ225" s="28"/>
      <c r="TZA225" s="32"/>
      <c r="TZB225" s="20"/>
      <c r="TZC225" s="18"/>
      <c r="TZD225" s="19"/>
      <c r="TZE225" s="28"/>
      <c r="TZF225" s="32"/>
      <c r="TZG225" s="20"/>
      <c r="TZH225" s="18"/>
      <c r="TZI225" s="19"/>
      <c r="TZJ225" s="28"/>
      <c r="TZK225" s="32"/>
      <c r="TZL225" s="20"/>
      <c r="TZM225" s="18"/>
      <c r="TZN225" s="19"/>
      <c r="TZO225" s="28"/>
      <c r="TZP225" s="32"/>
      <c r="TZQ225" s="20"/>
      <c r="TZR225" s="18"/>
      <c r="TZS225" s="19"/>
      <c r="TZT225" s="28"/>
      <c r="TZU225" s="32"/>
      <c r="TZV225" s="20"/>
      <c r="TZW225" s="18"/>
      <c r="TZX225" s="19"/>
      <c r="TZY225" s="28"/>
      <c r="TZZ225" s="32"/>
      <c r="UAA225" s="20"/>
      <c r="UAB225" s="18"/>
      <c r="UAC225" s="19"/>
      <c r="UAD225" s="28"/>
      <c r="UAE225" s="32"/>
      <c r="UAF225" s="20"/>
      <c r="UAG225" s="18"/>
      <c r="UAH225" s="19"/>
      <c r="UAI225" s="28"/>
      <c r="UAJ225" s="32"/>
      <c r="UAK225" s="20"/>
      <c r="UAL225" s="18"/>
      <c r="UAM225" s="19"/>
      <c r="UAN225" s="28"/>
      <c r="UAO225" s="32"/>
      <c r="UAP225" s="20"/>
      <c r="UAQ225" s="18"/>
      <c r="UAR225" s="19"/>
      <c r="UAS225" s="28"/>
      <c r="UAT225" s="32"/>
      <c r="UAU225" s="20"/>
      <c r="UAV225" s="18"/>
      <c r="UAW225" s="19"/>
      <c r="UAX225" s="28"/>
      <c r="UAY225" s="32"/>
      <c r="UAZ225" s="20"/>
      <c r="UBA225" s="18"/>
      <c r="UBB225" s="19"/>
      <c r="UBC225" s="28"/>
      <c r="UBD225" s="32"/>
      <c r="UBE225" s="20"/>
      <c r="UBF225" s="18"/>
      <c r="UBG225" s="19"/>
      <c r="UBH225" s="28"/>
      <c r="UBI225" s="32"/>
      <c r="UBJ225" s="20"/>
      <c r="UBK225" s="18"/>
      <c r="UBL225" s="19"/>
      <c r="UBM225" s="28"/>
      <c r="UBN225" s="32"/>
      <c r="UBO225" s="20"/>
      <c r="UBP225" s="18"/>
      <c r="UBQ225" s="19"/>
      <c r="UBR225" s="28"/>
      <c r="UBS225" s="32"/>
      <c r="UBT225" s="20"/>
      <c r="UBU225" s="18"/>
      <c r="UBV225" s="19"/>
      <c r="UBW225" s="28"/>
      <c r="UBX225" s="32"/>
      <c r="UBY225" s="20"/>
      <c r="UBZ225" s="18"/>
      <c r="UCA225" s="19"/>
      <c r="UCB225" s="28"/>
      <c r="UCC225" s="32"/>
      <c r="UCD225" s="20"/>
      <c r="UCE225" s="18"/>
      <c r="UCF225" s="19"/>
      <c r="UCG225" s="28"/>
      <c r="UCH225" s="32"/>
      <c r="UCI225" s="20"/>
      <c r="UCJ225" s="18"/>
      <c r="UCK225" s="19"/>
      <c r="UCL225" s="28"/>
      <c r="UCM225" s="32"/>
      <c r="UCN225" s="20"/>
      <c r="UCO225" s="18"/>
      <c r="UCP225" s="19"/>
      <c r="UCQ225" s="28"/>
      <c r="UCR225" s="32"/>
      <c r="UCS225" s="20"/>
      <c r="UCT225" s="18"/>
      <c r="UCU225" s="19"/>
      <c r="UCV225" s="28"/>
      <c r="UCW225" s="32"/>
      <c r="UCX225" s="20"/>
      <c r="UCY225" s="18"/>
      <c r="UCZ225" s="19"/>
      <c r="UDA225" s="28"/>
      <c r="UDB225" s="32"/>
      <c r="UDC225" s="20"/>
      <c r="UDD225" s="18"/>
      <c r="UDE225" s="19"/>
      <c r="UDF225" s="28"/>
      <c r="UDG225" s="32"/>
      <c r="UDH225" s="20"/>
      <c r="UDI225" s="18"/>
      <c r="UDJ225" s="19"/>
      <c r="UDK225" s="28"/>
      <c r="UDL225" s="32"/>
      <c r="UDM225" s="20"/>
      <c r="UDN225" s="18"/>
      <c r="UDO225" s="19"/>
      <c r="UDP225" s="28"/>
      <c r="UDQ225" s="32"/>
      <c r="UDR225" s="20"/>
      <c r="UDS225" s="18"/>
      <c r="UDT225" s="19"/>
      <c r="UDU225" s="28"/>
      <c r="UDV225" s="32"/>
      <c r="UDW225" s="20"/>
      <c r="UDX225" s="18"/>
      <c r="UDY225" s="19"/>
      <c r="UDZ225" s="28"/>
      <c r="UEA225" s="32"/>
      <c r="UEB225" s="20"/>
      <c r="UEC225" s="18"/>
      <c r="UED225" s="19"/>
      <c r="UEE225" s="28"/>
      <c r="UEF225" s="32"/>
      <c r="UEG225" s="20"/>
      <c r="UEH225" s="18"/>
      <c r="UEI225" s="19"/>
      <c r="UEJ225" s="28"/>
      <c r="UEK225" s="32"/>
      <c r="UEL225" s="20"/>
      <c r="UEM225" s="18"/>
      <c r="UEN225" s="19"/>
      <c r="UEO225" s="28"/>
      <c r="UEP225" s="32"/>
      <c r="UEQ225" s="20"/>
      <c r="UER225" s="18"/>
      <c r="UES225" s="19"/>
      <c r="UET225" s="28"/>
      <c r="UEU225" s="32"/>
      <c r="UEV225" s="20"/>
      <c r="UEW225" s="18"/>
      <c r="UEX225" s="19"/>
      <c r="UEY225" s="28"/>
      <c r="UEZ225" s="32"/>
      <c r="UFA225" s="20"/>
      <c r="UFB225" s="18"/>
      <c r="UFC225" s="19"/>
      <c r="UFD225" s="28"/>
      <c r="UFE225" s="32"/>
      <c r="UFF225" s="20"/>
      <c r="UFG225" s="18"/>
      <c r="UFH225" s="19"/>
      <c r="UFI225" s="28"/>
      <c r="UFJ225" s="32"/>
      <c r="UFK225" s="20"/>
      <c r="UFL225" s="18"/>
      <c r="UFM225" s="19"/>
      <c r="UFN225" s="28"/>
      <c r="UFO225" s="32"/>
      <c r="UFP225" s="20"/>
      <c r="UFQ225" s="18"/>
      <c r="UFR225" s="19"/>
      <c r="UFS225" s="28"/>
      <c r="UFT225" s="32"/>
      <c r="UFU225" s="20"/>
      <c r="UFV225" s="18"/>
      <c r="UFW225" s="19"/>
      <c r="UFX225" s="28"/>
      <c r="UFY225" s="32"/>
      <c r="UFZ225" s="20"/>
      <c r="UGA225" s="18"/>
      <c r="UGB225" s="19"/>
      <c r="UGC225" s="28"/>
      <c r="UGD225" s="32"/>
      <c r="UGE225" s="20"/>
      <c r="UGF225" s="18"/>
      <c r="UGG225" s="19"/>
      <c r="UGH225" s="28"/>
      <c r="UGI225" s="32"/>
      <c r="UGJ225" s="20"/>
      <c r="UGK225" s="18"/>
      <c r="UGL225" s="19"/>
      <c r="UGM225" s="28"/>
      <c r="UGN225" s="32"/>
      <c r="UGO225" s="20"/>
      <c r="UGP225" s="18"/>
      <c r="UGQ225" s="19"/>
      <c r="UGR225" s="28"/>
      <c r="UGS225" s="32"/>
      <c r="UGT225" s="20"/>
      <c r="UGU225" s="18"/>
      <c r="UGV225" s="19"/>
      <c r="UGW225" s="28"/>
      <c r="UGX225" s="32"/>
      <c r="UGY225" s="20"/>
      <c r="UGZ225" s="18"/>
      <c r="UHA225" s="19"/>
      <c r="UHB225" s="28"/>
      <c r="UHC225" s="32"/>
      <c r="UHD225" s="20"/>
      <c r="UHE225" s="18"/>
      <c r="UHF225" s="19"/>
      <c r="UHG225" s="28"/>
      <c r="UHH225" s="32"/>
      <c r="UHI225" s="20"/>
      <c r="UHJ225" s="18"/>
      <c r="UHK225" s="19"/>
      <c r="UHL225" s="28"/>
      <c r="UHM225" s="32"/>
      <c r="UHN225" s="20"/>
      <c r="UHO225" s="18"/>
      <c r="UHP225" s="19"/>
      <c r="UHQ225" s="28"/>
      <c r="UHR225" s="32"/>
      <c r="UHS225" s="20"/>
      <c r="UHT225" s="18"/>
      <c r="UHU225" s="19"/>
      <c r="UHV225" s="28"/>
      <c r="UHW225" s="32"/>
      <c r="UHX225" s="20"/>
      <c r="UHY225" s="18"/>
      <c r="UHZ225" s="19"/>
      <c r="UIA225" s="28"/>
      <c r="UIB225" s="32"/>
      <c r="UIC225" s="20"/>
      <c r="UID225" s="18"/>
      <c r="UIE225" s="19"/>
      <c r="UIF225" s="28"/>
      <c r="UIG225" s="32"/>
      <c r="UIH225" s="20"/>
      <c r="UII225" s="18"/>
      <c r="UIJ225" s="19"/>
      <c r="UIK225" s="28"/>
      <c r="UIL225" s="32"/>
      <c r="UIM225" s="20"/>
      <c r="UIN225" s="18"/>
      <c r="UIO225" s="19"/>
      <c r="UIP225" s="28"/>
      <c r="UIQ225" s="32"/>
      <c r="UIR225" s="20"/>
      <c r="UIS225" s="18"/>
      <c r="UIT225" s="19"/>
      <c r="UIU225" s="28"/>
      <c r="UIV225" s="32"/>
      <c r="UIW225" s="20"/>
      <c r="UIX225" s="18"/>
      <c r="UIY225" s="19"/>
      <c r="UIZ225" s="28"/>
      <c r="UJA225" s="32"/>
      <c r="UJB225" s="20"/>
      <c r="UJC225" s="18"/>
      <c r="UJD225" s="19"/>
      <c r="UJE225" s="28"/>
      <c r="UJF225" s="32"/>
      <c r="UJG225" s="20"/>
      <c r="UJH225" s="18"/>
      <c r="UJI225" s="19"/>
      <c r="UJJ225" s="28"/>
      <c r="UJK225" s="32"/>
      <c r="UJL225" s="20"/>
      <c r="UJM225" s="18"/>
      <c r="UJN225" s="19"/>
      <c r="UJO225" s="28"/>
      <c r="UJP225" s="32"/>
      <c r="UJQ225" s="20"/>
      <c r="UJR225" s="18"/>
      <c r="UJS225" s="19"/>
      <c r="UJT225" s="28"/>
      <c r="UJU225" s="32"/>
      <c r="UJV225" s="20"/>
      <c r="UJW225" s="18"/>
      <c r="UJX225" s="19"/>
      <c r="UJY225" s="28"/>
      <c r="UJZ225" s="32"/>
      <c r="UKA225" s="20"/>
      <c r="UKB225" s="18"/>
      <c r="UKC225" s="19"/>
      <c r="UKD225" s="28"/>
      <c r="UKE225" s="32"/>
      <c r="UKF225" s="20"/>
      <c r="UKG225" s="18"/>
      <c r="UKH225" s="19"/>
      <c r="UKI225" s="28"/>
      <c r="UKJ225" s="32"/>
      <c r="UKK225" s="20"/>
      <c r="UKL225" s="18"/>
      <c r="UKM225" s="19"/>
      <c r="UKN225" s="28"/>
      <c r="UKO225" s="32"/>
      <c r="UKP225" s="20"/>
      <c r="UKQ225" s="18"/>
      <c r="UKR225" s="19"/>
      <c r="UKS225" s="28"/>
      <c r="UKT225" s="32"/>
      <c r="UKU225" s="20"/>
      <c r="UKV225" s="18"/>
      <c r="UKW225" s="19"/>
      <c r="UKX225" s="28"/>
      <c r="UKY225" s="32"/>
      <c r="UKZ225" s="20"/>
      <c r="ULA225" s="18"/>
      <c r="ULB225" s="19"/>
      <c r="ULC225" s="28"/>
      <c r="ULD225" s="32"/>
      <c r="ULE225" s="20"/>
      <c r="ULF225" s="18"/>
      <c r="ULG225" s="19"/>
      <c r="ULH225" s="28"/>
      <c r="ULI225" s="32"/>
      <c r="ULJ225" s="20"/>
      <c r="ULK225" s="18"/>
      <c r="ULL225" s="19"/>
      <c r="ULM225" s="28"/>
      <c r="ULN225" s="32"/>
      <c r="ULO225" s="20"/>
      <c r="ULP225" s="18"/>
      <c r="ULQ225" s="19"/>
      <c r="ULR225" s="28"/>
      <c r="ULS225" s="32"/>
      <c r="ULT225" s="20"/>
      <c r="ULU225" s="18"/>
      <c r="ULV225" s="19"/>
      <c r="ULW225" s="28"/>
      <c r="ULX225" s="32"/>
      <c r="ULY225" s="20"/>
      <c r="ULZ225" s="18"/>
      <c r="UMA225" s="19"/>
      <c r="UMB225" s="28"/>
      <c r="UMC225" s="32"/>
      <c r="UMD225" s="20"/>
      <c r="UME225" s="18"/>
      <c r="UMF225" s="19"/>
      <c r="UMG225" s="28"/>
      <c r="UMH225" s="32"/>
      <c r="UMI225" s="20"/>
      <c r="UMJ225" s="18"/>
      <c r="UMK225" s="19"/>
      <c r="UML225" s="28"/>
      <c r="UMM225" s="32"/>
      <c r="UMN225" s="20"/>
      <c r="UMO225" s="18"/>
      <c r="UMP225" s="19"/>
      <c r="UMQ225" s="28"/>
      <c r="UMR225" s="32"/>
      <c r="UMS225" s="20"/>
      <c r="UMT225" s="18"/>
      <c r="UMU225" s="19"/>
      <c r="UMV225" s="28"/>
      <c r="UMW225" s="32"/>
      <c r="UMX225" s="20"/>
      <c r="UMY225" s="18"/>
      <c r="UMZ225" s="19"/>
      <c r="UNA225" s="28"/>
      <c r="UNB225" s="32"/>
      <c r="UNC225" s="20"/>
      <c r="UND225" s="18"/>
      <c r="UNE225" s="19"/>
      <c r="UNF225" s="28"/>
      <c r="UNG225" s="32"/>
      <c r="UNH225" s="20"/>
      <c r="UNI225" s="18"/>
      <c r="UNJ225" s="19"/>
      <c r="UNK225" s="28"/>
      <c r="UNL225" s="32"/>
      <c r="UNM225" s="20"/>
      <c r="UNN225" s="18"/>
      <c r="UNO225" s="19"/>
      <c r="UNP225" s="28"/>
      <c r="UNQ225" s="32"/>
      <c r="UNR225" s="20"/>
      <c r="UNS225" s="18"/>
      <c r="UNT225" s="19"/>
      <c r="UNU225" s="28"/>
      <c r="UNV225" s="32"/>
      <c r="UNW225" s="20"/>
      <c r="UNX225" s="18"/>
      <c r="UNY225" s="19"/>
      <c r="UNZ225" s="28"/>
      <c r="UOA225" s="32"/>
      <c r="UOB225" s="20"/>
      <c r="UOC225" s="18"/>
      <c r="UOD225" s="19"/>
      <c r="UOE225" s="28"/>
      <c r="UOF225" s="32"/>
      <c r="UOG225" s="20"/>
      <c r="UOH225" s="18"/>
      <c r="UOI225" s="19"/>
      <c r="UOJ225" s="28"/>
      <c r="UOK225" s="32"/>
      <c r="UOL225" s="20"/>
      <c r="UOM225" s="18"/>
      <c r="UON225" s="19"/>
      <c r="UOO225" s="28"/>
      <c r="UOP225" s="32"/>
      <c r="UOQ225" s="20"/>
      <c r="UOR225" s="18"/>
      <c r="UOS225" s="19"/>
      <c r="UOT225" s="28"/>
      <c r="UOU225" s="32"/>
      <c r="UOV225" s="20"/>
      <c r="UOW225" s="18"/>
      <c r="UOX225" s="19"/>
      <c r="UOY225" s="28"/>
      <c r="UOZ225" s="32"/>
      <c r="UPA225" s="20"/>
      <c r="UPB225" s="18"/>
      <c r="UPC225" s="19"/>
      <c r="UPD225" s="28"/>
      <c r="UPE225" s="32"/>
      <c r="UPF225" s="20"/>
      <c r="UPG225" s="18"/>
      <c r="UPH225" s="19"/>
      <c r="UPI225" s="28"/>
      <c r="UPJ225" s="32"/>
      <c r="UPK225" s="20"/>
      <c r="UPL225" s="18"/>
      <c r="UPM225" s="19"/>
      <c r="UPN225" s="28"/>
      <c r="UPO225" s="32"/>
      <c r="UPP225" s="20"/>
      <c r="UPQ225" s="18"/>
      <c r="UPR225" s="19"/>
      <c r="UPS225" s="28"/>
      <c r="UPT225" s="32"/>
      <c r="UPU225" s="20"/>
      <c r="UPV225" s="18"/>
      <c r="UPW225" s="19"/>
      <c r="UPX225" s="28"/>
      <c r="UPY225" s="32"/>
      <c r="UPZ225" s="20"/>
      <c r="UQA225" s="18"/>
      <c r="UQB225" s="19"/>
      <c r="UQC225" s="28"/>
      <c r="UQD225" s="32"/>
      <c r="UQE225" s="20"/>
      <c r="UQF225" s="18"/>
      <c r="UQG225" s="19"/>
      <c r="UQH225" s="28"/>
      <c r="UQI225" s="32"/>
      <c r="UQJ225" s="20"/>
      <c r="UQK225" s="18"/>
      <c r="UQL225" s="19"/>
      <c r="UQM225" s="28"/>
      <c r="UQN225" s="32"/>
      <c r="UQO225" s="20"/>
      <c r="UQP225" s="18"/>
      <c r="UQQ225" s="19"/>
      <c r="UQR225" s="28"/>
      <c r="UQS225" s="32"/>
      <c r="UQT225" s="20"/>
      <c r="UQU225" s="18"/>
      <c r="UQV225" s="19"/>
      <c r="UQW225" s="28"/>
      <c r="UQX225" s="32"/>
      <c r="UQY225" s="20"/>
      <c r="UQZ225" s="18"/>
      <c r="URA225" s="19"/>
      <c r="URB225" s="28"/>
      <c r="URC225" s="32"/>
      <c r="URD225" s="20"/>
      <c r="URE225" s="18"/>
      <c r="URF225" s="19"/>
      <c r="URG225" s="28"/>
      <c r="URH225" s="32"/>
      <c r="URI225" s="20"/>
      <c r="URJ225" s="18"/>
      <c r="URK225" s="19"/>
      <c r="URL225" s="28"/>
      <c r="URM225" s="32"/>
      <c r="URN225" s="20"/>
      <c r="URO225" s="18"/>
      <c r="URP225" s="19"/>
      <c r="URQ225" s="28"/>
      <c r="URR225" s="32"/>
      <c r="URS225" s="20"/>
      <c r="URT225" s="18"/>
      <c r="URU225" s="19"/>
      <c r="URV225" s="28"/>
      <c r="URW225" s="32"/>
      <c r="URX225" s="20"/>
      <c r="URY225" s="18"/>
      <c r="URZ225" s="19"/>
      <c r="USA225" s="28"/>
      <c r="USB225" s="32"/>
      <c r="USC225" s="20"/>
      <c r="USD225" s="18"/>
      <c r="USE225" s="19"/>
      <c r="USF225" s="28"/>
      <c r="USG225" s="32"/>
      <c r="USH225" s="20"/>
      <c r="USI225" s="18"/>
      <c r="USJ225" s="19"/>
      <c r="USK225" s="28"/>
      <c r="USL225" s="32"/>
      <c r="USM225" s="20"/>
      <c r="USN225" s="18"/>
      <c r="USO225" s="19"/>
      <c r="USP225" s="28"/>
      <c r="USQ225" s="32"/>
      <c r="USR225" s="20"/>
      <c r="USS225" s="18"/>
      <c r="UST225" s="19"/>
      <c r="USU225" s="28"/>
      <c r="USV225" s="32"/>
      <c r="USW225" s="20"/>
      <c r="USX225" s="18"/>
      <c r="USY225" s="19"/>
      <c r="USZ225" s="28"/>
      <c r="UTA225" s="32"/>
      <c r="UTB225" s="20"/>
      <c r="UTC225" s="18"/>
      <c r="UTD225" s="19"/>
      <c r="UTE225" s="28"/>
      <c r="UTF225" s="32"/>
      <c r="UTG225" s="20"/>
      <c r="UTH225" s="18"/>
      <c r="UTI225" s="19"/>
      <c r="UTJ225" s="28"/>
      <c r="UTK225" s="32"/>
      <c r="UTL225" s="20"/>
      <c r="UTM225" s="18"/>
      <c r="UTN225" s="19"/>
      <c r="UTO225" s="28"/>
      <c r="UTP225" s="32"/>
      <c r="UTQ225" s="20"/>
      <c r="UTR225" s="18"/>
      <c r="UTS225" s="19"/>
      <c r="UTT225" s="28"/>
      <c r="UTU225" s="32"/>
      <c r="UTV225" s="20"/>
      <c r="UTW225" s="18"/>
      <c r="UTX225" s="19"/>
      <c r="UTY225" s="28"/>
      <c r="UTZ225" s="32"/>
      <c r="UUA225" s="20"/>
      <c r="UUB225" s="18"/>
      <c r="UUC225" s="19"/>
      <c r="UUD225" s="28"/>
      <c r="UUE225" s="32"/>
      <c r="UUF225" s="20"/>
      <c r="UUG225" s="18"/>
      <c r="UUH225" s="19"/>
      <c r="UUI225" s="28"/>
      <c r="UUJ225" s="32"/>
      <c r="UUK225" s="20"/>
      <c r="UUL225" s="18"/>
      <c r="UUM225" s="19"/>
      <c r="UUN225" s="28"/>
      <c r="UUO225" s="32"/>
      <c r="UUP225" s="20"/>
      <c r="UUQ225" s="18"/>
      <c r="UUR225" s="19"/>
      <c r="UUS225" s="28"/>
      <c r="UUT225" s="32"/>
      <c r="UUU225" s="20"/>
      <c r="UUV225" s="18"/>
      <c r="UUW225" s="19"/>
      <c r="UUX225" s="28"/>
      <c r="UUY225" s="32"/>
      <c r="UUZ225" s="20"/>
      <c r="UVA225" s="18"/>
      <c r="UVB225" s="19"/>
      <c r="UVC225" s="28"/>
      <c r="UVD225" s="32"/>
      <c r="UVE225" s="20"/>
      <c r="UVF225" s="18"/>
      <c r="UVG225" s="19"/>
      <c r="UVH225" s="28"/>
      <c r="UVI225" s="32"/>
      <c r="UVJ225" s="20"/>
      <c r="UVK225" s="18"/>
      <c r="UVL225" s="19"/>
      <c r="UVM225" s="28"/>
      <c r="UVN225" s="32"/>
      <c r="UVO225" s="20"/>
      <c r="UVP225" s="18"/>
      <c r="UVQ225" s="19"/>
      <c r="UVR225" s="28"/>
      <c r="UVS225" s="32"/>
      <c r="UVT225" s="20"/>
      <c r="UVU225" s="18"/>
      <c r="UVV225" s="19"/>
      <c r="UVW225" s="28"/>
      <c r="UVX225" s="32"/>
      <c r="UVY225" s="20"/>
      <c r="UVZ225" s="18"/>
      <c r="UWA225" s="19"/>
      <c r="UWB225" s="28"/>
      <c r="UWC225" s="32"/>
      <c r="UWD225" s="20"/>
      <c r="UWE225" s="18"/>
      <c r="UWF225" s="19"/>
      <c r="UWG225" s="28"/>
      <c r="UWH225" s="32"/>
      <c r="UWI225" s="20"/>
      <c r="UWJ225" s="18"/>
      <c r="UWK225" s="19"/>
      <c r="UWL225" s="28"/>
      <c r="UWM225" s="32"/>
      <c r="UWN225" s="20"/>
      <c r="UWO225" s="18"/>
      <c r="UWP225" s="19"/>
      <c r="UWQ225" s="28"/>
      <c r="UWR225" s="32"/>
      <c r="UWS225" s="20"/>
      <c r="UWT225" s="18"/>
      <c r="UWU225" s="19"/>
      <c r="UWV225" s="28"/>
      <c r="UWW225" s="32"/>
      <c r="UWX225" s="20"/>
      <c r="UWY225" s="18"/>
      <c r="UWZ225" s="19"/>
      <c r="UXA225" s="28"/>
      <c r="UXB225" s="32"/>
      <c r="UXC225" s="20"/>
      <c r="UXD225" s="18"/>
      <c r="UXE225" s="19"/>
      <c r="UXF225" s="28"/>
      <c r="UXG225" s="32"/>
      <c r="UXH225" s="20"/>
      <c r="UXI225" s="18"/>
      <c r="UXJ225" s="19"/>
      <c r="UXK225" s="28"/>
      <c r="UXL225" s="32"/>
      <c r="UXM225" s="20"/>
      <c r="UXN225" s="18"/>
      <c r="UXO225" s="19"/>
      <c r="UXP225" s="28"/>
      <c r="UXQ225" s="32"/>
      <c r="UXR225" s="20"/>
      <c r="UXS225" s="18"/>
      <c r="UXT225" s="19"/>
      <c r="UXU225" s="28"/>
      <c r="UXV225" s="32"/>
      <c r="UXW225" s="20"/>
      <c r="UXX225" s="18"/>
      <c r="UXY225" s="19"/>
      <c r="UXZ225" s="28"/>
      <c r="UYA225" s="32"/>
      <c r="UYB225" s="20"/>
      <c r="UYC225" s="18"/>
      <c r="UYD225" s="19"/>
      <c r="UYE225" s="28"/>
      <c r="UYF225" s="32"/>
      <c r="UYG225" s="20"/>
      <c r="UYH225" s="18"/>
      <c r="UYI225" s="19"/>
      <c r="UYJ225" s="28"/>
      <c r="UYK225" s="32"/>
      <c r="UYL225" s="20"/>
      <c r="UYM225" s="18"/>
      <c r="UYN225" s="19"/>
      <c r="UYO225" s="28"/>
      <c r="UYP225" s="32"/>
      <c r="UYQ225" s="20"/>
      <c r="UYR225" s="18"/>
      <c r="UYS225" s="19"/>
      <c r="UYT225" s="28"/>
      <c r="UYU225" s="32"/>
      <c r="UYV225" s="20"/>
      <c r="UYW225" s="18"/>
      <c r="UYX225" s="19"/>
      <c r="UYY225" s="28"/>
      <c r="UYZ225" s="32"/>
      <c r="UZA225" s="20"/>
      <c r="UZB225" s="18"/>
      <c r="UZC225" s="19"/>
      <c r="UZD225" s="28"/>
      <c r="UZE225" s="32"/>
      <c r="UZF225" s="20"/>
      <c r="UZG225" s="18"/>
      <c r="UZH225" s="19"/>
      <c r="UZI225" s="28"/>
      <c r="UZJ225" s="32"/>
      <c r="UZK225" s="20"/>
      <c r="UZL225" s="18"/>
      <c r="UZM225" s="19"/>
      <c r="UZN225" s="28"/>
      <c r="UZO225" s="32"/>
      <c r="UZP225" s="20"/>
      <c r="UZQ225" s="18"/>
      <c r="UZR225" s="19"/>
      <c r="UZS225" s="28"/>
      <c r="UZT225" s="32"/>
      <c r="UZU225" s="20"/>
      <c r="UZV225" s="18"/>
      <c r="UZW225" s="19"/>
      <c r="UZX225" s="28"/>
      <c r="UZY225" s="32"/>
      <c r="UZZ225" s="20"/>
      <c r="VAA225" s="18"/>
      <c r="VAB225" s="19"/>
      <c r="VAC225" s="28"/>
      <c r="VAD225" s="32"/>
      <c r="VAE225" s="20"/>
      <c r="VAF225" s="18"/>
      <c r="VAG225" s="19"/>
      <c r="VAH225" s="28"/>
      <c r="VAI225" s="32"/>
      <c r="VAJ225" s="20"/>
      <c r="VAK225" s="18"/>
      <c r="VAL225" s="19"/>
      <c r="VAM225" s="28"/>
      <c r="VAN225" s="32"/>
      <c r="VAO225" s="20"/>
      <c r="VAP225" s="18"/>
      <c r="VAQ225" s="19"/>
      <c r="VAR225" s="28"/>
      <c r="VAS225" s="32"/>
      <c r="VAT225" s="20"/>
      <c r="VAU225" s="18"/>
      <c r="VAV225" s="19"/>
      <c r="VAW225" s="28"/>
      <c r="VAX225" s="32"/>
      <c r="VAY225" s="20"/>
      <c r="VAZ225" s="18"/>
      <c r="VBA225" s="19"/>
      <c r="VBB225" s="28"/>
      <c r="VBC225" s="32"/>
      <c r="VBD225" s="20"/>
      <c r="VBE225" s="18"/>
      <c r="VBF225" s="19"/>
      <c r="VBG225" s="28"/>
      <c r="VBH225" s="32"/>
      <c r="VBI225" s="20"/>
      <c r="VBJ225" s="18"/>
      <c r="VBK225" s="19"/>
      <c r="VBL225" s="28"/>
      <c r="VBM225" s="32"/>
      <c r="VBN225" s="20"/>
      <c r="VBO225" s="18"/>
      <c r="VBP225" s="19"/>
      <c r="VBQ225" s="28"/>
      <c r="VBR225" s="32"/>
      <c r="VBS225" s="20"/>
      <c r="VBT225" s="18"/>
      <c r="VBU225" s="19"/>
      <c r="VBV225" s="28"/>
      <c r="VBW225" s="32"/>
      <c r="VBX225" s="20"/>
      <c r="VBY225" s="18"/>
      <c r="VBZ225" s="19"/>
      <c r="VCA225" s="28"/>
      <c r="VCB225" s="32"/>
      <c r="VCC225" s="20"/>
      <c r="VCD225" s="18"/>
      <c r="VCE225" s="19"/>
      <c r="VCF225" s="28"/>
      <c r="VCG225" s="32"/>
      <c r="VCH225" s="20"/>
      <c r="VCI225" s="18"/>
      <c r="VCJ225" s="19"/>
      <c r="VCK225" s="28"/>
      <c r="VCL225" s="32"/>
      <c r="VCM225" s="20"/>
      <c r="VCN225" s="18"/>
      <c r="VCO225" s="19"/>
      <c r="VCP225" s="28"/>
      <c r="VCQ225" s="32"/>
      <c r="VCR225" s="20"/>
      <c r="VCS225" s="18"/>
      <c r="VCT225" s="19"/>
      <c r="VCU225" s="28"/>
      <c r="VCV225" s="32"/>
      <c r="VCW225" s="20"/>
      <c r="VCX225" s="18"/>
      <c r="VCY225" s="19"/>
      <c r="VCZ225" s="28"/>
      <c r="VDA225" s="32"/>
      <c r="VDB225" s="20"/>
      <c r="VDC225" s="18"/>
      <c r="VDD225" s="19"/>
      <c r="VDE225" s="28"/>
      <c r="VDF225" s="32"/>
      <c r="VDG225" s="20"/>
      <c r="VDH225" s="18"/>
      <c r="VDI225" s="19"/>
      <c r="VDJ225" s="28"/>
      <c r="VDK225" s="32"/>
      <c r="VDL225" s="20"/>
      <c r="VDM225" s="18"/>
      <c r="VDN225" s="19"/>
      <c r="VDO225" s="28"/>
      <c r="VDP225" s="32"/>
      <c r="VDQ225" s="20"/>
      <c r="VDR225" s="18"/>
      <c r="VDS225" s="19"/>
      <c r="VDT225" s="28"/>
      <c r="VDU225" s="32"/>
      <c r="VDV225" s="20"/>
      <c r="VDW225" s="18"/>
      <c r="VDX225" s="19"/>
      <c r="VDY225" s="28"/>
      <c r="VDZ225" s="32"/>
      <c r="VEA225" s="20"/>
      <c r="VEB225" s="18"/>
      <c r="VEC225" s="19"/>
      <c r="VED225" s="28"/>
      <c r="VEE225" s="32"/>
      <c r="VEF225" s="20"/>
      <c r="VEG225" s="18"/>
      <c r="VEH225" s="19"/>
      <c r="VEI225" s="28"/>
      <c r="VEJ225" s="32"/>
      <c r="VEK225" s="20"/>
      <c r="VEL225" s="18"/>
      <c r="VEM225" s="19"/>
      <c r="VEN225" s="28"/>
      <c r="VEO225" s="32"/>
      <c r="VEP225" s="20"/>
      <c r="VEQ225" s="18"/>
      <c r="VER225" s="19"/>
      <c r="VES225" s="28"/>
      <c r="VET225" s="32"/>
      <c r="VEU225" s="20"/>
      <c r="VEV225" s="18"/>
      <c r="VEW225" s="19"/>
      <c r="VEX225" s="28"/>
      <c r="VEY225" s="32"/>
      <c r="VEZ225" s="20"/>
      <c r="VFA225" s="18"/>
      <c r="VFB225" s="19"/>
      <c r="VFC225" s="28"/>
      <c r="VFD225" s="32"/>
      <c r="VFE225" s="20"/>
      <c r="VFF225" s="18"/>
      <c r="VFG225" s="19"/>
      <c r="VFH225" s="28"/>
      <c r="VFI225" s="32"/>
      <c r="VFJ225" s="20"/>
      <c r="VFK225" s="18"/>
      <c r="VFL225" s="19"/>
      <c r="VFM225" s="28"/>
      <c r="VFN225" s="32"/>
      <c r="VFO225" s="20"/>
      <c r="VFP225" s="18"/>
      <c r="VFQ225" s="19"/>
      <c r="VFR225" s="28"/>
      <c r="VFS225" s="32"/>
      <c r="VFT225" s="20"/>
      <c r="VFU225" s="18"/>
      <c r="VFV225" s="19"/>
      <c r="VFW225" s="28"/>
      <c r="VFX225" s="32"/>
      <c r="VFY225" s="20"/>
      <c r="VFZ225" s="18"/>
      <c r="VGA225" s="19"/>
      <c r="VGB225" s="28"/>
      <c r="VGC225" s="32"/>
      <c r="VGD225" s="20"/>
      <c r="VGE225" s="18"/>
      <c r="VGF225" s="19"/>
      <c r="VGG225" s="28"/>
      <c r="VGH225" s="32"/>
      <c r="VGI225" s="20"/>
      <c r="VGJ225" s="18"/>
      <c r="VGK225" s="19"/>
      <c r="VGL225" s="28"/>
      <c r="VGM225" s="32"/>
      <c r="VGN225" s="20"/>
      <c r="VGO225" s="18"/>
      <c r="VGP225" s="19"/>
      <c r="VGQ225" s="28"/>
      <c r="VGR225" s="32"/>
      <c r="VGS225" s="20"/>
      <c r="VGT225" s="18"/>
      <c r="VGU225" s="19"/>
      <c r="VGV225" s="28"/>
      <c r="VGW225" s="32"/>
      <c r="VGX225" s="20"/>
      <c r="VGY225" s="18"/>
      <c r="VGZ225" s="19"/>
      <c r="VHA225" s="28"/>
      <c r="VHB225" s="32"/>
      <c r="VHC225" s="20"/>
      <c r="VHD225" s="18"/>
      <c r="VHE225" s="19"/>
      <c r="VHF225" s="28"/>
      <c r="VHG225" s="32"/>
      <c r="VHH225" s="20"/>
      <c r="VHI225" s="18"/>
      <c r="VHJ225" s="19"/>
      <c r="VHK225" s="28"/>
      <c r="VHL225" s="32"/>
      <c r="VHM225" s="20"/>
      <c r="VHN225" s="18"/>
      <c r="VHO225" s="19"/>
      <c r="VHP225" s="28"/>
      <c r="VHQ225" s="32"/>
      <c r="VHR225" s="20"/>
      <c r="VHS225" s="18"/>
      <c r="VHT225" s="19"/>
      <c r="VHU225" s="28"/>
      <c r="VHV225" s="32"/>
      <c r="VHW225" s="20"/>
      <c r="VHX225" s="18"/>
      <c r="VHY225" s="19"/>
      <c r="VHZ225" s="28"/>
      <c r="VIA225" s="32"/>
      <c r="VIB225" s="20"/>
      <c r="VIC225" s="18"/>
      <c r="VID225" s="19"/>
      <c r="VIE225" s="28"/>
      <c r="VIF225" s="32"/>
      <c r="VIG225" s="20"/>
      <c r="VIH225" s="18"/>
      <c r="VII225" s="19"/>
      <c r="VIJ225" s="28"/>
      <c r="VIK225" s="32"/>
      <c r="VIL225" s="20"/>
      <c r="VIM225" s="18"/>
      <c r="VIN225" s="19"/>
      <c r="VIO225" s="28"/>
      <c r="VIP225" s="32"/>
      <c r="VIQ225" s="20"/>
      <c r="VIR225" s="18"/>
      <c r="VIS225" s="19"/>
      <c r="VIT225" s="28"/>
      <c r="VIU225" s="32"/>
      <c r="VIV225" s="20"/>
      <c r="VIW225" s="18"/>
      <c r="VIX225" s="19"/>
      <c r="VIY225" s="28"/>
      <c r="VIZ225" s="32"/>
      <c r="VJA225" s="20"/>
      <c r="VJB225" s="18"/>
      <c r="VJC225" s="19"/>
      <c r="VJD225" s="28"/>
      <c r="VJE225" s="32"/>
      <c r="VJF225" s="20"/>
      <c r="VJG225" s="18"/>
      <c r="VJH225" s="19"/>
      <c r="VJI225" s="28"/>
      <c r="VJJ225" s="32"/>
      <c r="VJK225" s="20"/>
      <c r="VJL225" s="18"/>
      <c r="VJM225" s="19"/>
      <c r="VJN225" s="28"/>
      <c r="VJO225" s="32"/>
      <c r="VJP225" s="20"/>
      <c r="VJQ225" s="18"/>
      <c r="VJR225" s="19"/>
      <c r="VJS225" s="28"/>
      <c r="VJT225" s="32"/>
      <c r="VJU225" s="20"/>
      <c r="VJV225" s="18"/>
      <c r="VJW225" s="19"/>
      <c r="VJX225" s="28"/>
      <c r="VJY225" s="32"/>
      <c r="VJZ225" s="20"/>
      <c r="VKA225" s="18"/>
      <c r="VKB225" s="19"/>
      <c r="VKC225" s="28"/>
      <c r="VKD225" s="32"/>
      <c r="VKE225" s="20"/>
      <c r="VKF225" s="18"/>
      <c r="VKG225" s="19"/>
      <c r="VKH225" s="28"/>
      <c r="VKI225" s="32"/>
      <c r="VKJ225" s="20"/>
      <c r="VKK225" s="18"/>
      <c r="VKL225" s="19"/>
      <c r="VKM225" s="28"/>
      <c r="VKN225" s="32"/>
      <c r="VKO225" s="20"/>
      <c r="VKP225" s="18"/>
      <c r="VKQ225" s="19"/>
      <c r="VKR225" s="28"/>
      <c r="VKS225" s="32"/>
      <c r="VKT225" s="20"/>
      <c r="VKU225" s="18"/>
      <c r="VKV225" s="19"/>
      <c r="VKW225" s="28"/>
      <c r="VKX225" s="32"/>
      <c r="VKY225" s="20"/>
      <c r="VKZ225" s="18"/>
      <c r="VLA225" s="19"/>
      <c r="VLB225" s="28"/>
      <c r="VLC225" s="32"/>
      <c r="VLD225" s="20"/>
      <c r="VLE225" s="18"/>
      <c r="VLF225" s="19"/>
      <c r="VLG225" s="28"/>
      <c r="VLH225" s="32"/>
      <c r="VLI225" s="20"/>
      <c r="VLJ225" s="18"/>
      <c r="VLK225" s="19"/>
      <c r="VLL225" s="28"/>
      <c r="VLM225" s="32"/>
      <c r="VLN225" s="20"/>
      <c r="VLO225" s="18"/>
      <c r="VLP225" s="19"/>
      <c r="VLQ225" s="28"/>
      <c r="VLR225" s="32"/>
      <c r="VLS225" s="20"/>
      <c r="VLT225" s="18"/>
      <c r="VLU225" s="19"/>
      <c r="VLV225" s="28"/>
      <c r="VLW225" s="32"/>
      <c r="VLX225" s="20"/>
      <c r="VLY225" s="18"/>
      <c r="VLZ225" s="19"/>
      <c r="VMA225" s="28"/>
      <c r="VMB225" s="32"/>
      <c r="VMC225" s="20"/>
      <c r="VMD225" s="18"/>
      <c r="VME225" s="19"/>
      <c r="VMF225" s="28"/>
      <c r="VMG225" s="32"/>
      <c r="VMH225" s="20"/>
      <c r="VMI225" s="18"/>
      <c r="VMJ225" s="19"/>
      <c r="VMK225" s="28"/>
      <c r="VML225" s="32"/>
      <c r="VMM225" s="20"/>
      <c r="VMN225" s="18"/>
      <c r="VMO225" s="19"/>
      <c r="VMP225" s="28"/>
      <c r="VMQ225" s="32"/>
      <c r="VMR225" s="20"/>
      <c r="VMS225" s="18"/>
      <c r="VMT225" s="19"/>
      <c r="VMU225" s="28"/>
      <c r="VMV225" s="32"/>
      <c r="VMW225" s="20"/>
      <c r="VMX225" s="18"/>
      <c r="VMY225" s="19"/>
      <c r="VMZ225" s="28"/>
      <c r="VNA225" s="32"/>
      <c r="VNB225" s="20"/>
      <c r="VNC225" s="18"/>
      <c r="VND225" s="19"/>
      <c r="VNE225" s="28"/>
      <c r="VNF225" s="32"/>
      <c r="VNG225" s="20"/>
      <c r="VNH225" s="18"/>
      <c r="VNI225" s="19"/>
      <c r="VNJ225" s="28"/>
      <c r="VNK225" s="32"/>
      <c r="VNL225" s="20"/>
      <c r="VNM225" s="18"/>
      <c r="VNN225" s="19"/>
      <c r="VNO225" s="28"/>
      <c r="VNP225" s="32"/>
      <c r="VNQ225" s="20"/>
      <c r="VNR225" s="18"/>
      <c r="VNS225" s="19"/>
      <c r="VNT225" s="28"/>
      <c r="VNU225" s="32"/>
      <c r="VNV225" s="20"/>
      <c r="VNW225" s="18"/>
      <c r="VNX225" s="19"/>
      <c r="VNY225" s="28"/>
      <c r="VNZ225" s="32"/>
      <c r="VOA225" s="20"/>
      <c r="VOB225" s="18"/>
      <c r="VOC225" s="19"/>
      <c r="VOD225" s="28"/>
      <c r="VOE225" s="32"/>
      <c r="VOF225" s="20"/>
      <c r="VOG225" s="18"/>
      <c r="VOH225" s="19"/>
      <c r="VOI225" s="28"/>
      <c r="VOJ225" s="32"/>
      <c r="VOK225" s="20"/>
      <c r="VOL225" s="18"/>
      <c r="VOM225" s="19"/>
      <c r="VON225" s="28"/>
      <c r="VOO225" s="32"/>
      <c r="VOP225" s="20"/>
      <c r="VOQ225" s="18"/>
      <c r="VOR225" s="19"/>
      <c r="VOS225" s="28"/>
      <c r="VOT225" s="32"/>
      <c r="VOU225" s="20"/>
      <c r="VOV225" s="18"/>
      <c r="VOW225" s="19"/>
      <c r="VOX225" s="28"/>
      <c r="VOY225" s="32"/>
      <c r="VOZ225" s="20"/>
      <c r="VPA225" s="18"/>
      <c r="VPB225" s="19"/>
      <c r="VPC225" s="28"/>
      <c r="VPD225" s="32"/>
      <c r="VPE225" s="20"/>
      <c r="VPF225" s="18"/>
      <c r="VPG225" s="19"/>
      <c r="VPH225" s="28"/>
      <c r="VPI225" s="32"/>
      <c r="VPJ225" s="20"/>
      <c r="VPK225" s="18"/>
      <c r="VPL225" s="19"/>
      <c r="VPM225" s="28"/>
      <c r="VPN225" s="32"/>
      <c r="VPO225" s="20"/>
      <c r="VPP225" s="18"/>
      <c r="VPQ225" s="19"/>
      <c r="VPR225" s="28"/>
      <c r="VPS225" s="32"/>
      <c r="VPT225" s="20"/>
      <c r="VPU225" s="18"/>
      <c r="VPV225" s="19"/>
      <c r="VPW225" s="28"/>
      <c r="VPX225" s="32"/>
      <c r="VPY225" s="20"/>
      <c r="VPZ225" s="18"/>
      <c r="VQA225" s="19"/>
      <c r="VQB225" s="28"/>
      <c r="VQC225" s="32"/>
      <c r="VQD225" s="20"/>
      <c r="VQE225" s="18"/>
      <c r="VQF225" s="19"/>
      <c r="VQG225" s="28"/>
      <c r="VQH225" s="32"/>
      <c r="VQI225" s="20"/>
      <c r="VQJ225" s="18"/>
      <c r="VQK225" s="19"/>
      <c r="VQL225" s="28"/>
      <c r="VQM225" s="32"/>
      <c r="VQN225" s="20"/>
      <c r="VQO225" s="18"/>
      <c r="VQP225" s="19"/>
      <c r="VQQ225" s="28"/>
      <c r="VQR225" s="32"/>
      <c r="VQS225" s="20"/>
      <c r="VQT225" s="18"/>
      <c r="VQU225" s="19"/>
      <c r="VQV225" s="28"/>
      <c r="VQW225" s="32"/>
      <c r="VQX225" s="20"/>
      <c r="VQY225" s="18"/>
      <c r="VQZ225" s="19"/>
      <c r="VRA225" s="28"/>
      <c r="VRB225" s="32"/>
      <c r="VRC225" s="20"/>
      <c r="VRD225" s="18"/>
      <c r="VRE225" s="19"/>
      <c r="VRF225" s="28"/>
      <c r="VRG225" s="32"/>
      <c r="VRH225" s="20"/>
      <c r="VRI225" s="18"/>
      <c r="VRJ225" s="19"/>
      <c r="VRK225" s="28"/>
      <c r="VRL225" s="32"/>
      <c r="VRM225" s="20"/>
      <c r="VRN225" s="18"/>
      <c r="VRO225" s="19"/>
      <c r="VRP225" s="28"/>
      <c r="VRQ225" s="32"/>
      <c r="VRR225" s="20"/>
      <c r="VRS225" s="18"/>
      <c r="VRT225" s="19"/>
      <c r="VRU225" s="28"/>
      <c r="VRV225" s="32"/>
      <c r="VRW225" s="20"/>
      <c r="VRX225" s="18"/>
      <c r="VRY225" s="19"/>
      <c r="VRZ225" s="28"/>
      <c r="VSA225" s="32"/>
      <c r="VSB225" s="20"/>
      <c r="VSC225" s="18"/>
      <c r="VSD225" s="19"/>
      <c r="VSE225" s="28"/>
      <c r="VSF225" s="32"/>
      <c r="VSG225" s="20"/>
      <c r="VSH225" s="18"/>
      <c r="VSI225" s="19"/>
      <c r="VSJ225" s="28"/>
      <c r="VSK225" s="32"/>
      <c r="VSL225" s="20"/>
      <c r="VSM225" s="18"/>
      <c r="VSN225" s="19"/>
      <c r="VSO225" s="28"/>
      <c r="VSP225" s="32"/>
      <c r="VSQ225" s="20"/>
      <c r="VSR225" s="18"/>
      <c r="VSS225" s="19"/>
      <c r="VST225" s="28"/>
      <c r="VSU225" s="32"/>
      <c r="VSV225" s="20"/>
      <c r="VSW225" s="18"/>
      <c r="VSX225" s="19"/>
      <c r="VSY225" s="28"/>
      <c r="VSZ225" s="32"/>
      <c r="VTA225" s="20"/>
      <c r="VTB225" s="18"/>
      <c r="VTC225" s="19"/>
      <c r="VTD225" s="28"/>
      <c r="VTE225" s="32"/>
      <c r="VTF225" s="20"/>
      <c r="VTG225" s="18"/>
      <c r="VTH225" s="19"/>
      <c r="VTI225" s="28"/>
      <c r="VTJ225" s="32"/>
      <c r="VTK225" s="20"/>
      <c r="VTL225" s="18"/>
      <c r="VTM225" s="19"/>
      <c r="VTN225" s="28"/>
      <c r="VTO225" s="32"/>
      <c r="VTP225" s="20"/>
      <c r="VTQ225" s="18"/>
      <c r="VTR225" s="19"/>
      <c r="VTS225" s="28"/>
      <c r="VTT225" s="32"/>
      <c r="VTU225" s="20"/>
      <c r="VTV225" s="18"/>
      <c r="VTW225" s="19"/>
      <c r="VTX225" s="28"/>
      <c r="VTY225" s="32"/>
      <c r="VTZ225" s="20"/>
      <c r="VUA225" s="18"/>
      <c r="VUB225" s="19"/>
      <c r="VUC225" s="28"/>
      <c r="VUD225" s="32"/>
      <c r="VUE225" s="20"/>
      <c r="VUF225" s="18"/>
      <c r="VUG225" s="19"/>
      <c r="VUH225" s="28"/>
      <c r="VUI225" s="32"/>
      <c r="VUJ225" s="20"/>
      <c r="VUK225" s="18"/>
      <c r="VUL225" s="19"/>
      <c r="VUM225" s="28"/>
      <c r="VUN225" s="32"/>
      <c r="VUO225" s="20"/>
      <c r="VUP225" s="18"/>
      <c r="VUQ225" s="19"/>
      <c r="VUR225" s="28"/>
      <c r="VUS225" s="32"/>
      <c r="VUT225" s="20"/>
      <c r="VUU225" s="18"/>
      <c r="VUV225" s="19"/>
      <c r="VUW225" s="28"/>
      <c r="VUX225" s="32"/>
      <c r="VUY225" s="20"/>
      <c r="VUZ225" s="18"/>
      <c r="VVA225" s="19"/>
      <c r="VVB225" s="28"/>
      <c r="VVC225" s="32"/>
      <c r="VVD225" s="20"/>
      <c r="VVE225" s="18"/>
      <c r="VVF225" s="19"/>
      <c r="VVG225" s="28"/>
      <c r="VVH225" s="32"/>
      <c r="VVI225" s="20"/>
      <c r="VVJ225" s="18"/>
      <c r="VVK225" s="19"/>
      <c r="VVL225" s="28"/>
      <c r="VVM225" s="32"/>
      <c r="VVN225" s="20"/>
      <c r="VVO225" s="18"/>
      <c r="VVP225" s="19"/>
      <c r="VVQ225" s="28"/>
      <c r="VVR225" s="32"/>
      <c r="VVS225" s="20"/>
      <c r="VVT225" s="18"/>
      <c r="VVU225" s="19"/>
      <c r="VVV225" s="28"/>
      <c r="VVW225" s="32"/>
      <c r="VVX225" s="20"/>
      <c r="VVY225" s="18"/>
      <c r="VVZ225" s="19"/>
      <c r="VWA225" s="28"/>
      <c r="VWB225" s="32"/>
      <c r="VWC225" s="20"/>
      <c r="VWD225" s="18"/>
      <c r="VWE225" s="19"/>
      <c r="VWF225" s="28"/>
      <c r="VWG225" s="32"/>
      <c r="VWH225" s="20"/>
      <c r="VWI225" s="18"/>
      <c r="VWJ225" s="19"/>
      <c r="VWK225" s="28"/>
      <c r="VWL225" s="32"/>
      <c r="VWM225" s="20"/>
      <c r="VWN225" s="18"/>
      <c r="VWO225" s="19"/>
      <c r="VWP225" s="28"/>
      <c r="VWQ225" s="32"/>
      <c r="VWR225" s="20"/>
      <c r="VWS225" s="18"/>
      <c r="VWT225" s="19"/>
      <c r="VWU225" s="28"/>
      <c r="VWV225" s="32"/>
      <c r="VWW225" s="20"/>
      <c r="VWX225" s="18"/>
      <c r="VWY225" s="19"/>
      <c r="VWZ225" s="28"/>
      <c r="VXA225" s="32"/>
      <c r="VXB225" s="20"/>
      <c r="VXC225" s="18"/>
      <c r="VXD225" s="19"/>
      <c r="VXE225" s="28"/>
      <c r="VXF225" s="32"/>
      <c r="VXG225" s="20"/>
      <c r="VXH225" s="18"/>
      <c r="VXI225" s="19"/>
      <c r="VXJ225" s="28"/>
      <c r="VXK225" s="32"/>
      <c r="VXL225" s="20"/>
      <c r="VXM225" s="18"/>
      <c r="VXN225" s="19"/>
      <c r="VXO225" s="28"/>
      <c r="VXP225" s="32"/>
      <c r="VXQ225" s="20"/>
      <c r="VXR225" s="18"/>
      <c r="VXS225" s="19"/>
      <c r="VXT225" s="28"/>
      <c r="VXU225" s="32"/>
      <c r="VXV225" s="20"/>
      <c r="VXW225" s="18"/>
      <c r="VXX225" s="19"/>
      <c r="VXY225" s="28"/>
      <c r="VXZ225" s="32"/>
      <c r="VYA225" s="20"/>
      <c r="VYB225" s="18"/>
      <c r="VYC225" s="19"/>
      <c r="VYD225" s="28"/>
      <c r="VYE225" s="32"/>
      <c r="VYF225" s="20"/>
      <c r="VYG225" s="18"/>
      <c r="VYH225" s="19"/>
      <c r="VYI225" s="28"/>
      <c r="VYJ225" s="32"/>
      <c r="VYK225" s="20"/>
      <c r="VYL225" s="18"/>
      <c r="VYM225" s="19"/>
      <c r="VYN225" s="28"/>
      <c r="VYO225" s="32"/>
      <c r="VYP225" s="20"/>
      <c r="VYQ225" s="18"/>
      <c r="VYR225" s="19"/>
      <c r="VYS225" s="28"/>
      <c r="VYT225" s="32"/>
      <c r="VYU225" s="20"/>
      <c r="VYV225" s="18"/>
      <c r="VYW225" s="19"/>
      <c r="VYX225" s="28"/>
      <c r="VYY225" s="32"/>
      <c r="VYZ225" s="20"/>
      <c r="VZA225" s="18"/>
      <c r="VZB225" s="19"/>
      <c r="VZC225" s="28"/>
      <c r="VZD225" s="32"/>
      <c r="VZE225" s="20"/>
      <c r="VZF225" s="18"/>
      <c r="VZG225" s="19"/>
      <c r="VZH225" s="28"/>
      <c r="VZI225" s="32"/>
      <c r="VZJ225" s="20"/>
      <c r="VZK225" s="18"/>
      <c r="VZL225" s="19"/>
      <c r="VZM225" s="28"/>
      <c r="VZN225" s="32"/>
      <c r="VZO225" s="20"/>
      <c r="VZP225" s="18"/>
      <c r="VZQ225" s="19"/>
      <c r="VZR225" s="28"/>
      <c r="VZS225" s="32"/>
      <c r="VZT225" s="20"/>
      <c r="VZU225" s="18"/>
      <c r="VZV225" s="19"/>
      <c r="VZW225" s="28"/>
      <c r="VZX225" s="32"/>
      <c r="VZY225" s="20"/>
      <c r="VZZ225" s="18"/>
      <c r="WAA225" s="19"/>
      <c r="WAB225" s="28"/>
      <c r="WAC225" s="32"/>
      <c r="WAD225" s="20"/>
      <c r="WAE225" s="18"/>
      <c r="WAF225" s="19"/>
      <c r="WAG225" s="28"/>
      <c r="WAH225" s="32"/>
      <c r="WAI225" s="20"/>
      <c r="WAJ225" s="18"/>
      <c r="WAK225" s="19"/>
      <c r="WAL225" s="28"/>
      <c r="WAM225" s="32"/>
      <c r="WAN225" s="20"/>
      <c r="WAO225" s="18"/>
      <c r="WAP225" s="19"/>
      <c r="WAQ225" s="28"/>
      <c r="WAR225" s="32"/>
      <c r="WAS225" s="20"/>
      <c r="WAT225" s="18"/>
      <c r="WAU225" s="19"/>
      <c r="WAV225" s="28"/>
      <c r="WAW225" s="32"/>
      <c r="WAX225" s="20"/>
      <c r="WAY225" s="18"/>
      <c r="WAZ225" s="19"/>
      <c r="WBA225" s="28"/>
      <c r="WBB225" s="32"/>
      <c r="WBC225" s="20"/>
      <c r="WBD225" s="18"/>
      <c r="WBE225" s="19"/>
      <c r="WBF225" s="28"/>
      <c r="WBG225" s="32"/>
      <c r="WBH225" s="20"/>
      <c r="WBI225" s="18"/>
      <c r="WBJ225" s="19"/>
      <c r="WBK225" s="28"/>
      <c r="WBL225" s="32"/>
      <c r="WBM225" s="20"/>
      <c r="WBN225" s="18"/>
      <c r="WBO225" s="19"/>
      <c r="WBP225" s="28"/>
      <c r="WBQ225" s="32"/>
      <c r="WBR225" s="20"/>
      <c r="WBS225" s="18"/>
      <c r="WBT225" s="19"/>
      <c r="WBU225" s="28"/>
      <c r="WBV225" s="32"/>
      <c r="WBW225" s="20"/>
      <c r="WBX225" s="18"/>
      <c r="WBY225" s="19"/>
      <c r="WBZ225" s="28"/>
      <c r="WCA225" s="32"/>
      <c r="WCB225" s="20"/>
      <c r="WCC225" s="18"/>
      <c r="WCD225" s="19"/>
      <c r="WCE225" s="28"/>
      <c r="WCF225" s="32"/>
      <c r="WCG225" s="20"/>
      <c r="WCH225" s="18"/>
      <c r="WCI225" s="19"/>
      <c r="WCJ225" s="28"/>
      <c r="WCK225" s="32"/>
      <c r="WCL225" s="20"/>
      <c r="WCM225" s="18"/>
      <c r="WCN225" s="19"/>
      <c r="WCO225" s="28"/>
      <c r="WCP225" s="32"/>
      <c r="WCQ225" s="20"/>
      <c r="WCR225" s="18"/>
      <c r="WCS225" s="19"/>
      <c r="WCT225" s="28"/>
      <c r="WCU225" s="32"/>
      <c r="WCV225" s="20"/>
      <c r="WCW225" s="18"/>
      <c r="WCX225" s="19"/>
      <c r="WCY225" s="28"/>
      <c r="WCZ225" s="32"/>
      <c r="WDA225" s="20"/>
      <c r="WDB225" s="18"/>
      <c r="WDC225" s="19"/>
      <c r="WDD225" s="28"/>
      <c r="WDE225" s="32"/>
      <c r="WDF225" s="20"/>
      <c r="WDG225" s="18"/>
      <c r="WDH225" s="19"/>
      <c r="WDI225" s="28"/>
      <c r="WDJ225" s="32"/>
      <c r="WDK225" s="20"/>
      <c r="WDL225" s="18"/>
      <c r="WDM225" s="19"/>
      <c r="WDN225" s="28"/>
      <c r="WDO225" s="32"/>
      <c r="WDP225" s="20"/>
      <c r="WDQ225" s="18"/>
      <c r="WDR225" s="19"/>
      <c r="WDS225" s="28"/>
      <c r="WDT225" s="32"/>
      <c r="WDU225" s="20"/>
      <c r="WDV225" s="18"/>
      <c r="WDW225" s="19"/>
      <c r="WDX225" s="28"/>
      <c r="WDY225" s="32"/>
      <c r="WDZ225" s="20"/>
      <c r="WEA225" s="18"/>
      <c r="WEB225" s="19"/>
      <c r="WEC225" s="28"/>
      <c r="WED225" s="32"/>
      <c r="WEE225" s="20"/>
      <c r="WEF225" s="18"/>
      <c r="WEG225" s="19"/>
      <c r="WEH225" s="28"/>
      <c r="WEI225" s="32"/>
      <c r="WEJ225" s="20"/>
      <c r="WEK225" s="18"/>
      <c r="WEL225" s="19"/>
      <c r="WEM225" s="28"/>
      <c r="WEN225" s="32"/>
      <c r="WEO225" s="20"/>
      <c r="WEP225" s="18"/>
      <c r="WEQ225" s="19"/>
      <c r="WER225" s="28"/>
      <c r="WES225" s="32"/>
      <c r="WET225" s="20"/>
      <c r="WEU225" s="18"/>
      <c r="WEV225" s="19"/>
      <c r="WEW225" s="28"/>
      <c r="WEX225" s="32"/>
      <c r="WEY225" s="20"/>
      <c r="WEZ225" s="18"/>
      <c r="WFA225" s="19"/>
      <c r="WFB225" s="28"/>
      <c r="WFC225" s="32"/>
      <c r="WFD225" s="20"/>
      <c r="WFE225" s="18"/>
      <c r="WFF225" s="19"/>
      <c r="WFG225" s="28"/>
      <c r="WFH225" s="32"/>
      <c r="WFI225" s="20"/>
      <c r="WFJ225" s="18"/>
      <c r="WFK225" s="19"/>
      <c r="WFL225" s="28"/>
      <c r="WFM225" s="32"/>
      <c r="WFN225" s="20"/>
      <c r="WFO225" s="18"/>
      <c r="WFP225" s="19"/>
      <c r="WFQ225" s="28"/>
      <c r="WFR225" s="32"/>
      <c r="WFS225" s="20"/>
      <c r="WFT225" s="18"/>
      <c r="WFU225" s="19"/>
      <c r="WFV225" s="28"/>
      <c r="WFW225" s="32"/>
      <c r="WFX225" s="20"/>
      <c r="WFY225" s="18"/>
      <c r="WFZ225" s="19"/>
      <c r="WGA225" s="28"/>
      <c r="WGB225" s="32"/>
      <c r="WGC225" s="20"/>
      <c r="WGD225" s="18"/>
      <c r="WGE225" s="19"/>
      <c r="WGF225" s="28"/>
      <c r="WGG225" s="32"/>
      <c r="WGH225" s="20"/>
      <c r="WGI225" s="18"/>
      <c r="WGJ225" s="19"/>
      <c r="WGK225" s="28"/>
      <c r="WGL225" s="32"/>
      <c r="WGM225" s="20"/>
      <c r="WGN225" s="18"/>
      <c r="WGO225" s="19"/>
      <c r="WGP225" s="28"/>
      <c r="WGQ225" s="32"/>
      <c r="WGR225" s="20"/>
      <c r="WGS225" s="18"/>
      <c r="WGT225" s="19"/>
      <c r="WGU225" s="28"/>
      <c r="WGV225" s="32"/>
      <c r="WGW225" s="20"/>
      <c r="WGX225" s="18"/>
      <c r="WGY225" s="19"/>
      <c r="WGZ225" s="28"/>
      <c r="WHA225" s="32"/>
      <c r="WHB225" s="20"/>
      <c r="WHC225" s="18"/>
      <c r="WHD225" s="19"/>
      <c r="WHE225" s="28"/>
      <c r="WHF225" s="32"/>
      <c r="WHG225" s="20"/>
      <c r="WHH225" s="18"/>
      <c r="WHI225" s="19"/>
      <c r="WHJ225" s="28"/>
      <c r="WHK225" s="32"/>
      <c r="WHL225" s="20"/>
      <c r="WHM225" s="18"/>
      <c r="WHN225" s="19"/>
      <c r="WHO225" s="28"/>
      <c r="WHP225" s="32"/>
      <c r="WHQ225" s="20"/>
      <c r="WHR225" s="18"/>
      <c r="WHS225" s="19"/>
      <c r="WHT225" s="28"/>
      <c r="WHU225" s="32"/>
      <c r="WHV225" s="20"/>
      <c r="WHW225" s="18"/>
      <c r="WHX225" s="19"/>
      <c r="WHY225" s="28"/>
      <c r="WHZ225" s="32"/>
      <c r="WIA225" s="20"/>
      <c r="WIB225" s="18"/>
      <c r="WIC225" s="19"/>
      <c r="WID225" s="28"/>
      <c r="WIE225" s="32"/>
      <c r="WIF225" s="20"/>
      <c r="WIG225" s="18"/>
      <c r="WIH225" s="19"/>
      <c r="WII225" s="28"/>
      <c r="WIJ225" s="32"/>
      <c r="WIK225" s="20"/>
      <c r="WIL225" s="18"/>
      <c r="WIM225" s="19"/>
      <c r="WIN225" s="28"/>
      <c r="WIO225" s="32"/>
      <c r="WIP225" s="20"/>
      <c r="WIQ225" s="18"/>
      <c r="WIR225" s="19"/>
      <c r="WIS225" s="28"/>
      <c r="WIT225" s="32"/>
      <c r="WIU225" s="20"/>
      <c r="WIV225" s="18"/>
      <c r="WIW225" s="19"/>
      <c r="WIX225" s="28"/>
      <c r="WIY225" s="32"/>
      <c r="WIZ225" s="20"/>
      <c r="WJA225" s="18"/>
      <c r="WJB225" s="19"/>
      <c r="WJC225" s="28"/>
      <c r="WJD225" s="32"/>
      <c r="WJE225" s="20"/>
      <c r="WJF225" s="18"/>
      <c r="WJG225" s="19"/>
      <c r="WJH225" s="28"/>
      <c r="WJI225" s="32"/>
      <c r="WJJ225" s="20"/>
      <c r="WJK225" s="18"/>
      <c r="WJL225" s="19"/>
      <c r="WJM225" s="28"/>
      <c r="WJN225" s="32"/>
      <c r="WJO225" s="20"/>
      <c r="WJP225" s="18"/>
      <c r="WJQ225" s="19"/>
      <c r="WJR225" s="28"/>
      <c r="WJS225" s="32"/>
      <c r="WJT225" s="20"/>
      <c r="WJU225" s="18"/>
      <c r="WJV225" s="19"/>
      <c r="WJW225" s="28"/>
      <c r="WJX225" s="32"/>
      <c r="WJY225" s="20"/>
      <c r="WJZ225" s="18"/>
      <c r="WKA225" s="19"/>
      <c r="WKB225" s="28"/>
      <c r="WKC225" s="32"/>
      <c r="WKD225" s="20"/>
      <c r="WKE225" s="18"/>
      <c r="WKF225" s="19"/>
      <c r="WKG225" s="28"/>
      <c r="WKH225" s="32"/>
      <c r="WKI225" s="20"/>
      <c r="WKJ225" s="18"/>
      <c r="WKK225" s="19"/>
      <c r="WKL225" s="28"/>
      <c r="WKM225" s="32"/>
      <c r="WKN225" s="20"/>
      <c r="WKO225" s="18"/>
      <c r="WKP225" s="19"/>
      <c r="WKQ225" s="28"/>
      <c r="WKR225" s="32"/>
      <c r="WKS225" s="20"/>
      <c r="WKT225" s="18"/>
      <c r="WKU225" s="19"/>
      <c r="WKV225" s="28"/>
      <c r="WKW225" s="32"/>
      <c r="WKX225" s="20"/>
      <c r="WKY225" s="18"/>
      <c r="WKZ225" s="19"/>
      <c r="WLA225" s="28"/>
      <c r="WLB225" s="32"/>
      <c r="WLC225" s="20"/>
      <c r="WLD225" s="18"/>
      <c r="WLE225" s="19"/>
      <c r="WLF225" s="28"/>
      <c r="WLG225" s="32"/>
      <c r="WLH225" s="20"/>
      <c r="WLI225" s="18"/>
      <c r="WLJ225" s="19"/>
      <c r="WLK225" s="28"/>
      <c r="WLL225" s="32"/>
      <c r="WLM225" s="20"/>
      <c r="WLN225" s="18"/>
      <c r="WLO225" s="19"/>
      <c r="WLP225" s="28"/>
      <c r="WLQ225" s="32"/>
      <c r="WLR225" s="20"/>
      <c r="WLS225" s="18"/>
      <c r="WLT225" s="19"/>
      <c r="WLU225" s="28"/>
      <c r="WLV225" s="32"/>
      <c r="WLW225" s="20"/>
      <c r="WLX225" s="18"/>
      <c r="WLY225" s="19"/>
      <c r="WLZ225" s="28"/>
      <c r="WMA225" s="32"/>
      <c r="WMB225" s="20"/>
      <c r="WMC225" s="18"/>
      <c r="WMD225" s="19"/>
      <c r="WME225" s="28"/>
      <c r="WMF225" s="32"/>
      <c r="WMG225" s="20"/>
      <c r="WMH225" s="18"/>
      <c r="WMI225" s="19"/>
      <c r="WMJ225" s="28"/>
      <c r="WMK225" s="32"/>
      <c r="WML225" s="20"/>
      <c r="WMM225" s="18"/>
      <c r="WMN225" s="19"/>
      <c r="WMO225" s="28"/>
      <c r="WMP225" s="32"/>
      <c r="WMQ225" s="20"/>
      <c r="WMR225" s="18"/>
      <c r="WMS225" s="19"/>
      <c r="WMT225" s="28"/>
      <c r="WMU225" s="32"/>
      <c r="WMV225" s="20"/>
      <c r="WMW225" s="18"/>
      <c r="WMX225" s="19"/>
      <c r="WMY225" s="28"/>
      <c r="WMZ225" s="32"/>
      <c r="WNA225" s="20"/>
      <c r="WNB225" s="18"/>
      <c r="WNC225" s="19"/>
      <c r="WND225" s="28"/>
      <c r="WNE225" s="32"/>
      <c r="WNF225" s="20"/>
      <c r="WNG225" s="18"/>
      <c r="WNH225" s="19"/>
      <c r="WNI225" s="28"/>
      <c r="WNJ225" s="32"/>
      <c r="WNK225" s="20"/>
      <c r="WNL225" s="18"/>
      <c r="WNM225" s="19"/>
      <c r="WNN225" s="28"/>
      <c r="WNO225" s="32"/>
      <c r="WNP225" s="20"/>
      <c r="WNQ225" s="18"/>
      <c r="WNR225" s="19"/>
      <c r="WNS225" s="28"/>
      <c r="WNT225" s="32"/>
      <c r="WNU225" s="20"/>
      <c r="WNV225" s="18"/>
      <c r="WNW225" s="19"/>
      <c r="WNX225" s="28"/>
      <c r="WNY225" s="32"/>
      <c r="WNZ225" s="20"/>
      <c r="WOA225" s="18"/>
      <c r="WOB225" s="19"/>
      <c r="WOC225" s="28"/>
      <c r="WOD225" s="32"/>
      <c r="WOE225" s="20"/>
      <c r="WOF225" s="18"/>
      <c r="WOG225" s="19"/>
      <c r="WOH225" s="28"/>
      <c r="WOI225" s="32"/>
      <c r="WOJ225" s="20"/>
      <c r="WOK225" s="18"/>
      <c r="WOL225" s="19"/>
      <c r="WOM225" s="28"/>
      <c r="WON225" s="32"/>
      <c r="WOO225" s="20"/>
      <c r="WOP225" s="18"/>
      <c r="WOQ225" s="19"/>
      <c r="WOR225" s="28"/>
      <c r="WOS225" s="32"/>
      <c r="WOT225" s="20"/>
      <c r="WOU225" s="18"/>
      <c r="WOV225" s="19"/>
      <c r="WOW225" s="28"/>
      <c r="WOX225" s="32"/>
      <c r="WOY225" s="20"/>
      <c r="WOZ225" s="18"/>
      <c r="WPA225" s="19"/>
      <c r="WPB225" s="28"/>
      <c r="WPC225" s="32"/>
      <c r="WPD225" s="20"/>
      <c r="WPE225" s="18"/>
      <c r="WPF225" s="19"/>
      <c r="WPG225" s="28"/>
      <c r="WPH225" s="32"/>
      <c r="WPI225" s="20"/>
      <c r="WPJ225" s="18"/>
      <c r="WPK225" s="19"/>
      <c r="WPL225" s="28"/>
      <c r="WPM225" s="32"/>
      <c r="WPN225" s="20"/>
      <c r="WPO225" s="18"/>
      <c r="WPP225" s="19"/>
      <c r="WPQ225" s="28"/>
      <c r="WPR225" s="32"/>
      <c r="WPS225" s="20"/>
      <c r="WPT225" s="18"/>
      <c r="WPU225" s="19"/>
      <c r="WPV225" s="28"/>
      <c r="WPW225" s="32"/>
      <c r="WPX225" s="20"/>
      <c r="WPY225" s="18"/>
      <c r="WPZ225" s="19"/>
      <c r="WQA225" s="28"/>
      <c r="WQB225" s="32"/>
      <c r="WQC225" s="20"/>
      <c r="WQD225" s="18"/>
      <c r="WQE225" s="19"/>
      <c r="WQF225" s="28"/>
      <c r="WQG225" s="32"/>
      <c r="WQH225" s="20"/>
      <c r="WQI225" s="18"/>
      <c r="WQJ225" s="19"/>
      <c r="WQK225" s="28"/>
      <c r="WQL225" s="32"/>
      <c r="WQM225" s="20"/>
      <c r="WQN225" s="18"/>
      <c r="WQO225" s="19"/>
      <c r="WQP225" s="28"/>
      <c r="WQQ225" s="32"/>
      <c r="WQR225" s="20"/>
      <c r="WQS225" s="18"/>
      <c r="WQT225" s="19"/>
      <c r="WQU225" s="28"/>
      <c r="WQV225" s="32"/>
      <c r="WQW225" s="20"/>
      <c r="WQX225" s="18"/>
      <c r="WQY225" s="19"/>
      <c r="WQZ225" s="28"/>
      <c r="WRA225" s="32"/>
      <c r="WRB225" s="20"/>
      <c r="WRC225" s="18"/>
      <c r="WRD225" s="19"/>
      <c r="WRE225" s="28"/>
      <c r="WRF225" s="32"/>
      <c r="WRG225" s="20"/>
      <c r="WRH225" s="18"/>
      <c r="WRI225" s="19"/>
      <c r="WRJ225" s="28"/>
      <c r="WRK225" s="32"/>
      <c r="WRL225" s="20"/>
      <c r="WRM225" s="18"/>
      <c r="WRN225" s="19"/>
      <c r="WRO225" s="28"/>
      <c r="WRP225" s="32"/>
      <c r="WRQ225" s="20"/>
      <c r="WRR225" s="18"/>
      <c r="WRS225" s="19"/>
      <c r="WRT225" s="28"/>
      <c r="WRU225" s="32"/>
      <c r="WRV225" s="20"/>
      <c r="WRW225" s="18"/>
      <c r="WRX225" s="19"/>
      <c r="WRY225" s="28"/>
      <c r="WRZ225" s="32"/>
      <c r="WSA225" s="20"/>
      <c r="WSB225" s="18"/>
      <c r="WSC225" s="19"/>
      <c r="WSD225" s="28"/>
      <c r="WSE225" s="32"/>
      <c r="WSF225" s="20"/>
      <c r="WSG225" s="18"/>
      <c r="WSH225" s="19"/>
      <c r="WSI225" s="28"/>
      <c r="WSJ225" s="32"/>
      <c r="WSK225" s="20"/>
      <c r="WSL225" s="18"/>
      <c r="WSM225" s="19"/>
      <c r="WSN225" s="28"/>
      <c r="WSO225" s="32"/>
      <c r="WSP225" s="20"/>
      <c r="WSQ225" s="18"/>
      <c r="WSR225" s="19"/>
      <c r="WSS225" s="28"/>
      <c r="WST225" s="32"/>
      <c r="WSU225" s="20"/>
      <c r="WSV225" s="18"/>
      <c r="WSW225" s="19"/>
      <c r="WSX225" s="28"/>
      <c r="WSY225" s="32"/>
      <c r="WSZ225" s="20"/>
      <c r="WTA225" s="18"/>
      <c r="WTB225" s="19"/>
      <c r="WTC225" s="28"/>
      <c r="WTD225" s="32"/>
      <c r="WTE225" s="20"/>
      <c r="WTF225" s="18"/>
      <c r="WTG225" s="19"/>
      <c r="WTH225" s="28"/>
      <c r="WTI225" s="32"/>
      <c r="WTJ225" s="20"/>
      <c r="WTK225" s="18"/>
      <c r="WTL225" s="19"/>
      <c r="WTM225" s="28"/>
      <c r="WTN225" s="32"/>
      <c r="WTO225" s="20"/>
      <c r="WTP225" s="18"/>
      <c r="WTQ225" s="19"/>
      <c r="WTR225" s="28"/>
      <c r="WTS225" s="32"/>
      <c r="WTT225" s="20"/>
      <c r="WTU225" s="18"/>
      <c r="WTV225" s="19"/>
      <c r="WTW225" s="28"/>
      <c r="WTX225" s="32"/>
      <c r="WTY225" s="20"/>
      <c r="WTZ225" s="18"/>
      <c r="WUA225" s="19"/>
      <c r="WUB225" s="28"/>
      <c r="WUC225" s="32"/>
      <c r="WUD225" s="20"/>
      <c r="WUE225" s="18"/>
      <c r="WUF225" s="19"/>
      <c r="WUG225" s="28"/>
      <c r="WUH225" s="32"/>
      <c r="WUI225" s="20"/>
      <c r="WUJ225" s="18"/>
      <c r="WUK225" s="19"/>
      <c r="WUL225" s="28"/>
      <c r="WUM225" s="32"/>
      <c r="WUN225" s="20"/>
      <c r="WUO225" s="18"/>
      <c r="WUP225" s="19"/>
      <c r="WUQ225" s="28"/>
      <c r="WUR225" s="32"/>
      <c r="WUS225" s="20"/>
      <c r="WUT225" s="18"/>
      <c r="WUU225" s="19"/>
      <c r="WUV225" s="28"/>
      <c r="WUW225" s="32"/>
      <c r="WUX225" s="20"/>
      <c r="WUY225" s="18"/>
      <c r="WUZ225" s="19"/>
      <c r="WVA225" s="28"/>
      <c r="WVB225" s="32"/>
      <c r="WVC225" s="20"/>
      <c r="WVD225" s="18"/>
      <c r="WVE225" s="19"/>
      <c r="WVF225" s="28"/>
      <c r="WVG225" s="32"/>
      <c r="WVH225" s="20"/>
      <c r="WVI225" s="18"/>
      <c r="WVJ225" s="19"/>
      <c r="WVK225" s="28"/>
      <c r="WVL225" s="32"/>
      <c r="WVM225" s="20"/>
      <c r="WVN225" s="18"/>
      <c r="WVO225" s="19"/>
      <c r="WVP225" s="28"/>
      <c r="WVQ225" s="32"/>
      <c r="WVR225" s="20"/>
      <c r="WVS225" s="18"/>
      <c r="WVT225" s="19"/>
      <c r="WVU225" s="28"/>
      <c r="WVV225" s="32"/>
      <c r="WVW225" s="20"/>
      <c r="WVX225" s="18"/>
      <c r="WVY225" s="19"/>
      <c r="WVZ225" s="28"/>
      <c r="WWA225" s="32"/>
      <c r="WWB225" s="20"/>
      <c r="WWC225" s="18"/>
      <c r="WWD225" s="19"/>
      <c r="WWE225" s="28"/>
      <c r="WWF225" s="32"/>
      <c r="WWG225" s="20"/>
      <c r="WWH225" s="18"/>
      <c r="WWI225" s="19"/>
      <c r="WWJ225" s="28"/>
      <c r="WWK225" s="32"/>
      <c r="WWL225" s="20"/>
      <c r="WWM225" s="18"/>
      <c r="WWN225" s="19"/>
      <c r="WWO225" s="28"/>
      <c r="WWP225" s="32"/>
      <c r="WWQ225" s="20"/>
      <c r="WWR225" s="18"/>
      <c r="WWS225" s="19"/>
      <c r="WWT225" s="28"/>
      <c r="WWU225" s="32"/>
      <c r="WWV225" s="20"/>
      <c r="WWW225" s="18"/>
      <c r="WWX225" s="19"/>
      <c r="WWY225" s="28"/>
      <c r="WWZ225" s="32"/>
      <c r="WXA225" s="20"/>
      <c r="WXB225" s="18"/>
      <c r="WXC225" s="19"/>
      <c r="WXD225" s="28"/>
      <c r="WXE225" s="32"/>
      <c r="WXF225" s="20"/>
      <c r="WXG225" s="18"/>
      <c r="WXH225" s="19"/>
      <c r="WXI225" s="28"/>
      <c r="WXJ225" s="32"/>
      <c r="WXK225" s="20"/>
      <c r="WXL225" s="18"/>
      <c r="WXM225" s="19"/>
      <c r="WXN225" s="28"/>
      <c r="WXO225" s="32"/>
      <c r="WXP225" s="20"/>
      <c r="WXQ225" s="18"/>
      <c r="WXR225" s="19"/>
      <c r="WXS225" s="28"/>
      <c r="WXT225" s="32"/>
      <c r="WXU225" s="20"/>
      <c r="WXV225" s="18"/>
      <c r="WXW225" s="19"/>
      <c r="WXX225" s="28"/>
      <c r="WXY225" s="32"/>
      <c r="WXZ225" s="20"/>
      <c r="WYA225" s="18"/>
      <c r="WYB225" s="19"/>
      <c r="WYC225" s="28"/>
      <c r="WYD225" s="32"/>
      <c r="WYE225" s="20"/>
      <c r="WYF225" s="18"/>
      <c r="WYG225" s="19"/>
      <c r="WYH225" s="28"/>
      <c r="WYI225" s="32"/>
      <c r="WYJ225" s="20"/>
      <c r="WYK225" s="18"/>
      <c r="WYL225" s="19"/>
      <c r="WYM225" s="28"/>
      <c r="WYN225" s="32"/>
      <c r="WYO225" s="20"/>
      <c r="WYP225" s="18"/>
      <c r="WYQ225" s="19"/>
      <c r="WYR225" s="28"/>
      <c r="WYS225" s="32"/>
      <c r="WYT225" s="20"/>
      <c r="WYU225" s="18"/>
      <c r="WYV225" s="19"/>
      <c r="WYW225" s="28"/>
      <c r="WYX225" s="32"/>
      <c r="WYY225" s="20"/>
      <c r="WYZ225" s="18"/>
      <c r="WZA225" s="19"/>
      <c r="WZB225" s="28"/>
      <c r="WZC225" s="32"/>
      <c r="WZD225" s="20"/>
      <c r="WZE225" s="18"/>
      <c r="WZF225" s="19"/>
      <c r="WZG225" s="28"/>
      <c r="WZH225" s="32"/>
      <c r="WZI225" s="20"/>
      <c r="WZJ225" s="18"/>
      <c r="WZK225" s="19"/>
      <c r="WZL225" s="28"/>
      <c r="WZM225" s="32"/>
      <c r="WZN225" s="20"/>
      <c r="WZO225" s="18"/>
      <c r="WZP225" s="19"/>
      <c r="WZQ225" s="28"/>
      <c r="WZR225" s="32"/>
      <c r="WZS225" s="20"/>
      <c r="WZT225" s="18"/>
      <c r="WZU225" s="19"/>
      <c r="WZV225" s="28"/>
      <c r="WZW225" s="32"/>
      <c r="WZX225" s="20"/>
      <c r="WZY225" s="18"/>
      <c r="WZZ225" s="19"/>
      <c r="XAA225" s="28"/>
      <c r="XAB225" s="32"/>
      <c r="XAC225" s="20"/>
      <c r="XAD225" s="18"/>
      <c r="XAE225" s="19"/>
      <c r="XAF225" s="28"/>
      <c r="XAG225" s="32"/>
      <c r="XAH225" s="20"/>
      <c r="XAI225" s="18"/>
      <c r="XAJ225" s="19"/>
      <c r="XAK225" s="28"/>
      <c r="XAL225" s="32"/>
      <c r="XAM225" s="20"/>
      <c r="XAN225" s="18"/>
      <c r="XAO225" s="19"/>
      <c r="XAP225" s="28"/>
      <c r="XAQ225" s="32"/>
      <c r="XAR225" s="20"/>
      <c r="XAS225" s="18"/>
      <c r="XAT225" s="19"/>
      <c r="XAU225" s="28"/>
      <c r="XAV225" s="32"/>
      <c r="XAW225" s="20"/>
      <c r="XAX225" s="18"/>
      <c r="XAY225" s="19"/>
      <c r="XAZ225" s="28"/>
      <c r="XBA225" s="32"/>
      <c r="XBB225" s="20"/>
      <c r="XBC225" s="18"/>
      <c r="XBD225" s="19"/>
      <c r="XBE225" s="28"/>
      <c r="XBF225" s="32"/>
      <c r="XBG225" s="20"/>
      <c r="XBH225" s="18"/>
      <c r="XBI225" s="19"/>
      <c r="XBJ225" s="28"/>
      <c r="XBK225" s="32"/>
      <c r="XBL225" s="20"/>
      <c r="XBM225" s="18"/>
      <c r="XBN225" s="19"/>
      <c r="XBO225" s="28"/>
      <c r="XBP225" s="32"/>
      <c r="XBQ225" s="20"/>
      <c r="XBR225" s="18"/>
      <c r="XBS225" s="19"/>
      <c r="XBT225" s="28"/>
      <c r="XBU225" s="32"/>
      <c r="XBV225" s="20"/>
      <c r="XBW225" s="18"/>
      <c r="XBX225" s="19"/>
      <c r="XBY225" s="28"/>
      <c r="XBZ225" s="32"/>
      <c r="XCA225" s="20"/>
      <c r="XCB225" s="18"/>
      <c r="XCC225" s="19"/>
      <c r="XCD225" s="28"/>
      <c r="XCE225" s="32"/>
      <c r="XCF225" s="20"/>
      <c r="XCG225" s="18"/>
      <c r="XCH225" s="19"/>
      <c r="XCI225" s="28"/>
      <c r="XCJ225" s="32"/>
      <c r="XCK225" s="20"/>
      <c r="XCL225" s="18"/>
      <c r="XCM225" s="19"/>
      <c r="XCN225" s="28"/>
      <c r="XCO225" s="32"/>
      <c r="XCP225" s="20"/>
      <c r="XCQ225" s="18"/>
      <c r="XCR225" s="19"/>
      <c r="XCS225" s="28"/>
      <c r="XCT225" s="32"/>
      <c r="XCU225" s="20"/>
      <c r="XCV225" s="18"/>
      <c r="XCW225" s="19"/>
      <c r="XCX225" s="28"/>
      <c r="XCY225" s="32"/>
      <c r="XCZ225" s="20"/>
      <c r="XDA225" s="18"/>
      <c r="XDB225" s="19"/>
      <c r="XDC225" s="28"/>
      <c r="XDD225" s="32"/>
      <c r="XDE225" s="20"/>
      <c r="XDF225" s="18"/>
      <c r="XDG225" s="19"/>
      <c r="XDH225" s="28"/>
      <c r="XDI225" s="32"/>
      <c r="XDJ225" s="20"/>
      <c r="XDK225" s="18"/>
      <c r="XDL225" s="19"/>
      <c r="XDM225" s="28"/>
      <c r="XDN225" s="32"/>
      <c r="XDO225" s="20"/>
      <c r="XDP225" s="18"/>
      <c r="XDQ225" s="19"/>
      <c r="XDR225" s="28"/>
      <c r="XDS225" s="32"/>
      <c r="XDT225" s="20"/>
      <c r="XDU225" s="18"/>
      <c r="XDV225" s="19"/>
      <c r="XDW225" s="28"/>
      <c r="XDX225" s="32"/>
      <c r="XDY225" s="20"/>
      <c r="XDZ225" s="18"/>
      <c r="XEA225" s="19"/>
      <c r="XEB225" s="28"/>
      <c r="XEC225" s="32"/>
      <c r="XED225" s="20"/>
      <c r="XEE225" s="18"/>
      <c r="XEF225" s="19"/>
      <c r="XEG225" s="28"/>
      <c r="XEH225" s="32"/>
      <c r="XEI225" s="20"/>
      <c r="XEJ225" s="18"/>
      <c r="XEK225" s="19"/>
      <c r="XEL225" s="28"/>
      <c r="XEM225" s="32"/>
      <c r="XEN225" s="20"/>
      <c r="XEO225" s="18"/>
      <c r="XEP225" s="19"/>
      <c r="XEQ225" s="28"/>
      <c r="XER225" s="32"/>
      <c r="XES225" s="20"/>
      <c r="XET225" s="18"/>
      <c r="XEU225" s="19"/>
      <c r="XEV225" s="28"/>
      <c r="XEW225" s="32"/>
      <c r="XEX225" s="20"/>
      <c r="XEY225" s="18"/>
      <c r="XEZ225" s="19"/>
      <c r="XFA225" s="28"/>
      <c r="XFB225" s="32"/>
      <c r="XFC225" s="20"/>
      <c r="XFD225" s="18"/>
    </row>
    <row r="226" spans="1:16384" s="12" customFormat="1" ht="12.75" customHeight="1" x14ac:dyDescent="0.25">
      <c r="A226" s="28"/>
      <c r="B226" s="32"/>
      <c r="C226" s="17"/>
      <c r="D226" s="18"/>
      <c r="E226" s="19"/>
      <c r="F226" s="20"/>
      <c r="G226" s="21"/>
      <c r="H226" s="20"/>
      <c r="I226" s="18"/>
      <c r="J226" s="19"/>
      <c r="K226" s="28"/>
      <c r="L226" s="32"/>
      <c r="M226" s="20"/>
      <c r="N226" s="18"/>
      <c r="O226" s="19"/>
      <c r="P226" s="28"/>
      <c r="Q226" s="32"/>
      <c r="R226" s="20"/>
      <c r="S226" s="18"/>
      <c r="T226" s="19"/>
      <c r="U226" s="28"/>
      <c r="V226" s="32"/>
      <c r="W226" s="20"/>
      <c r="X226" s="18"/>
      <c r="Y226" s="19"/>
      <c r="Z226" s="28"/>
      <c r="AA226" s="32"/>
      <c r="AB226" s="20"/>
      <c r="AC226" s="18"/>
      <c r="AD226" s="19"/>
      <c r="AE226" s="28"/>
      <c r="AF226" s="32"/>
      <c r="AG226" s="20"/>
      <c r="AH226" s="18"/>
      <c r="AI226" s="19"/>
      <c r="AJ226" s="28"/>
      <c r="AK226" s="32"/>
      <c r="AL226" s="20"/>
      <c r="AM226" s="18"/>
      <c r="AN226" s="19"/>
      <c r="AO226" s="28"/>
      <c r="AP226" s="32"/>
      <c r="AQ226" s="20"/>
      <c r="AR226" s="18"/>
      <c r="AS226" s="19"/>
      <c r="AT226" s="28"/>
      <c r="AU226" s="32"/>
      <c r="AV226" s="20"/>
      <c r="AW226" s="18"/>
      <c r="AX226" s="19"/>
      <c r="AY226" s="28"/>
      <c r="AZ226" s="32"/>
      <c r="BA226" s="20"/>
      <c r="BB226" s="18"/>
      <c r="BC226" s="19"/>
      <c r="BD226" s="28"/>
      <c r="BE226" s="32"/>
      <c r="BF226" s="20"/>
      <c r="BG226" s="18"/>
      <c r="BH226" s="19"/>
      <c r="BI226" s="28"/>
      <c r="BJ226" s="32"/>
      <c r="BK226" s="20"/>
      <c r="BL226" s="18"/>
      <c r="BM226" s="19"/>
      <c r="BN226" s="28"/>
      <c r="BO226" s="32"/>
      <c r="BP226" s="20"/>
      <c r="BQ226" s="18"/>
      <c r="BR226" s="19"/>
      <c r="BS226" s="28"/>
      <c r="BT226" s="32"/>
      <c r="BU226" s="20"/>
      <c r="BV226" s="18"/>
      <c r="BW226" s="19"/>
      <c r="BX226" s="28"/>
      <c r="BY226" s="32"/>
      <c r="BZ226" s="20"/>
      <c r="CA226" s="18"/>
      <c r="CB226" s="19"/>
      <c r="CC226" s="28"/>
      <c r="CD226" s="32"/>
      <c r="CE226" s="20"/>
      <c r="CF226" s="18"/>
      <c r="CG226" s="19"/>
      <c r="CH226" s="28"/>
      <c r="CI226" s="32"/>
      <c r="CJ226" s="20"/>
      <c r="CK226" s="18"/>
      <c r="CL226" s="19"/>
      <c r="CM226" s="28"/>
      <c r="CN226" s="32"/>
      <c r="CO226" s="20"/>
      <c r="CP226" s="18"/>
      <c r="CQ226" s="19"/>
      <c r="CR226" s="28"/>
      <c r="CS226" s="32"/>
      <c r="CT226" s="20"/>
      <c r="CU226" s="18"/>
      <c r="CV226" s="19"/>
      <c r="CW226" s="28"/>
      <c r="CX226" s="32"/>
      <c r="CY226" s="20"/>
      <c r="CZ226" s="18"/>
      <c r="DA226" s="19"/>
      <c r="DB226" s="28"/>
      <c r="DC226" s="32"/>
      <c r="DD226" s="20"/>
      <c r="DE226" s="18"/>
      <c r="DF226" s="19"/>
      <c r="DG226" s="28"/>
      <c r="DH226" s="32"/>
      <c r="DI226" s="20"/>
      <c r="DJ226" s="18"/>
      <c r="DK226" s="19"/>
      <c r="DL226" s="28"/>
      <c r="DM226" s="32"/>
      <c r="DN226" s="20"/>
      <c r="DO226" s="18"/>
      <c r="DP226" s="19"/>
      <c r="DQ226" s="28"/>
      <c r="DR226" s="32"/>
      <c r="DS226" s="20"/>
      <c r="DT226" s="18"/>
      <c r="DU226" s="19"/>
      <c r="DV226" s="28"/>
      <c r="DW226" s="32"/>
      <c r="DX226" s="20"/>
      <c r="DY226" s="18"/>
      <c r="DZ226" s="19"/>
      <c r="EA226" s="28"/>
      <c r="EB226" s="32"/>
      <c r="EC226" s="20"/>
      <c r="ED226" s="18"/>
      <c r="EE226" s="19"/>
      <c r="EF226" s="28"/>
      <c r="EG226" s="32"/>
      <c r="EH226" s="20"/>
      <c r="EI226" s="18"/>
      <c r="EJ226" s="19"/>
      <c r="EK226" s="28"/>
      <c r="EL226" s="32"/>
      <c r="EM226" s="20"/>
      <c r="EN226" s="18"/>
      <c r="EO226" s="19"/>
      <c r="EP226" s="28"/>
      <c r="EQ226" s="32"/>
      <c r="ER226" s="20"/>
      <c r="ES226" s="18"/>
      <c r="ET226" s="19"/>
      <c r="EU226" s="28"/>
      <c r="EV226" s="32"/>
      <c r="EW226" s="20"/>
      <c r="EX226" s="18"/>
      <c r="EY226" s="19"/>
      <c r="EZ226" s="28"/>
      <c r="FA226" s="32"/>
      <c r="FB226" s="20"/>
      <c r="FC226" s="18"/>
      <c r="FD226" s="19"/>
      <c r="FE226" s="28"/>
      <c r="FF226" s="32"/>
      <c r="FG226" s="20"/>
      <c r="FH226" s="18"/>
      <c r="FI226" s="19"/>
      <c r="FJ226" s="28"/>
      <c r="FK226" s="32"/>
      <c r="FL226" s="20"/>
      <c r="FM226" s="18"/>
      <c r="FN226" s="19"/>
      <c r="FO226" s="28"/>
      <c r="FP226" s="32"/>
      <c r="FQ226" s="20"/>
      <c r="FR226" s="18"/>
      <c r="FS226" s="19"/>
      <c r="FT226" s="28"/>
      <c r="FU226" s="32"/>
      <c r="FV226" s="20"/>
      <c r="FW226" s="18"/>
      <c r="FX226" s="19"/>
      <c r="FY226" s="28"/>
      <c r="FZ226" s="32"/>
      <c r="GA226" s="20"/>
      <c r="GB226" s="18"/>
      <c r="GC226" s="19"/>
      <c r="GD226" s="28"/>
      <c r="GE226" s="32"/>
      <c r="GF226" s="20"/>
      <c r="GG226" s="18"/>
      <c r="GH226" s="19"/>
      <c r="GI226" s="28"/>
      <c r="GJ226" s="32"/>
      <c r="GK226" s="20"/>
      <c r="GL226" s="18"/>
      <c r="GM226" s="19"/>
      <c r="GN226" s="28"/>
      <c r="GO226" s="32"/>
      <c r="GP226" s="20"/>
      <c r="GQ226" s="18"/>
      <c r="GR226" s="19"/>
      <c r="GS226" s="28"/>
      <c r="GT226" s="32"/>
      <c r="GU226" s="20"/>
      <c r="GV226" s="18"/>
      <c r="GW226" s="19"/>
      <c r="GX226" s="28"/>
      <c r="GY226" s="32"/>
      <c r="GZ226" s="20"/>
      <c r="HA226" s="18"/>
      <c r="HB226" s="19"/>
      <c r="HC226" s="28"/>
      <c r="HD226" s="32"/>
      <c r="HE226" s="20"/>
      <c r="HF226" s="18"/>
      <c r="HG226" s="19"/>
      <c r="HH226" s="28"/>
      <c r="HI226" s="32"/>
      <c r="HJ226" s="20"/>
      <c r="HK226" s="18"/>
      <c r="HL226" s="19"/>
      <c r="HM226" s="28"/>
      <c r="HN226" s="32"/>
      <c r="HO226" s="20"/>
      <c r="HP226" s="18"/>
      <c r="HQ226" s="19"/>
      <c r="HR226" s="28"/>
      <c r="HS226" s="32"/>
      <c r="HT226" s="20"/>
      <c r="HU226" s="18"/>
      <c r="HV226" s="19"/>
      <c r="HW226" s="28"/>
      <c r="HX226" s="32"/>
      <c r="HY226" s="20"/>
      <c r="HZ226" s="18"/>
      <c r="IA226" s="19"/>
      <c r="IB226" s="28"/>
      <c r="IC226" s="32"/>
      <c r="ID226" s="20"/>
      <c r="IE226" s="18"/>
      <c r="IF226" s="19"/>
      <c r="IG226" s="28"/>
      <c r="IH226" s="32"/>
      <c r="II226" s="20"/>
      <c r="IJ226" s="18"/>
      <c r="IK226" s="19"/>
      <c r="IL226" s="28"/>
      <c r="IM226" s="32"/>
      <c r="IN226" s="20"/>
      <c r="IO226" s="18"/>
      <c r="IP226" s="19"/>
      <c r="IQ226" s="28"/>
      <c r="IR226" s="32"/>
      <c r="IS226" s="20"/>
      <c r="IT226" s="18"/>
      <c r="IU226" s="19"/>
      <c r="IV226" s="28"/>
      <c r="IW226" s="32"/>
      <c r="IX226" s="20"/>
      <c r="IY226" s="18"/>
      <c r="IZ226" s="19"/>
      <c r="JA226" s="28"/>
      <c r="JB226" s="32"/>
      <c r="JC226" s="20"/>
      <c r="JD226" s="18"/>
      <c r="JE226" s="19"/>
      <c r="JF226" s="28"/>
      <c r="JG226" s="32"/>
      <c r="JH226" s="20"/>
      <c r="JI226" s="18"/>
      <c r="JJ226" s="19"/>
      <c r="JK226" s="28"/>
      <c r="JL226" s="32"/>
      <c r="JM226" s="20"/>
      <c r="JN226" s="18"/>
      <c r="JO226" s="19"/>
      <c r="JP226" s="28"/>
      <c r="JQ226" s="32"/>
      <c r="JR226" s="20"/>
      <c r="JS226" s="18"/>
      <c r="JT226" s="19"/>
      <c r="JU226" s="28"/>
      <c r="JV226" s="32"/>
      <c r="JW226" s="20"/>
      <c r="JX226" s="18"/>
      <c r="JY226" s="19"/>
      <c r="JZ226" s="28"/>
      <c r="KA226" s="32"/>
      <c r="KB226" s="20"/>
      <c r="KC226" s="18"/>
      <c r="KD226" s="19"/>
      <c r="KE226" s="28"/>
      <c r="KF226" s="32"/>
      <c r="KG226" s="20"/>
      <c r="KH226" s="18"/>
      <c r="KI226" s="19"/>
      <c r="KJ226" s="28"/>
      <c r="KK226" s="32"/>
      <c r="KL226" s="20"/>
      <c r="KM226" s="18"/>
      <c r="KN226" s="19"/>
      <c r="KO226" s="28"/>
      <c r="KP226" s="32"/>
      <c r="KQ226" s="20"/>
      <c r="KR226" s="18"/>
      <c r="KS226" s="19"/>
      <c r="KT226" s="28"/>
      <c r="KU226" s="32"/>
      <c r="KV226" s="20"/>
      <c r="KW226" s="18"/>
      <c r="KX226" s="19"/>
      <c r="KY226" s="28"/>
      <c r="KZ226" s="32"/>
      <c r="LA226" s="20"/>
      <c r="LB226" s="18"/>
      <c r="LC226" s="19"/>
      <c r="LD226" s="28"/>
      <c r="LE226" s="32"/>
      <c r="LF226" s="20"/>
      <c r="LG226" s="18"/>
      <c r="LH226" s="19"/>
      <c r="LI226" s="28"/>
      <c r="LJ226" s="32"/>
      <c r="LK226" s="20"/>
      <c r="LL226" s="18"/>
      <c r="LM226" s="19"/>
      <c r="LN226" s="28"/>
      <c r="LO226" s="32"/>
      <c r="LP226" s="20"/>
      <c r="LQ226" s="18"/>
      <c r="LR226" s="19"/>
      <c r="LS226" s="28"/>
      <c r="LT226" s="32"/>
      <c r="LU226" s="20"/>
      <c r="LV226" s="18"/>
      <c r="LW226" s="19"/>
      <c r="LX226" s="28"/>
      <c r="LY226" s="32"/>
      <c r="LZ226" s="20"/>
      <c r="MA226" s="18"/>
      <c r="MB226" s="19"/>
      <c r="MC226" s="28"/>
      <c r="MD226" s="32"/>
      <c r="ME226" s="20"/>
      <c r="MF226" s="18"/>
      <c r="MG226" s="19"/>
      <c r="MH226" s="28"/>
      <c r="MI226" s="32"/>
      <c r="MJ226" s="20"/>
      <c r="MK226" s="18"/>
      <c r="ML226" s="19"/>
      <c r="MM226" s="28"/>
      <c r="MN226" s="32"/>
      <c r="MO226" s="20"/>
      <c r="MP226" s="18"/>
      <c r="MQ226" s="19"/>
      <c r="MR226" s="28"/>
      <c r="MS226" s="32"/>
      <c r="MT226" s="20"/>
      <c r="MU226" s="18"/>
      <c r="MV226" s="19"/>
      <c r="MW226" s="28"/>
      <c r="MX226" s="32"/>
      <c r="MY226" s="20"/>
      <c r="MZ226" s="18"/>
      <c r="NA226" s="19"/>
      <c r="NB226" s="28"/>
      <c r="NC226" s="32"/>
      <c r="ND226" s="20"/>
      <c r="NE226" s="18"/>
      <c r="NF226" s="19"/>
      <c r="NG226" s="28"/>
      <c r="NH226" s="32"/>
      <c r="NI226" s="20"/>
      <c r="NJ226" s="18"/>
      <c r="NK226" s="19"/>
      <c r="NL226" s="28"/>
      <c r="NM226" s="32"/>
      <c r="NN226" s="20"/>
      <c r="NO226" s="18"/>
      <c r="NP226" s="19"/>
      <c r="NQ226" s="28"/>
      <c r="NR226" s="32"/>
      <c r="NS226" s="20"/>
      <c r="NT226" s="18"/>
      <c r="NU226" s="19"/>
      <c r="NV226" s="28"/>
      <c r="NW226" s="32"/>
      <c r="NX226" s="20"/>
      <c r="NY226" s="18"/>
      <c r="NZ226" s="19"/>
      <c r="OA226" s="28"/>
      <c r="OB226" s="32"/>
      <c r="OC226" s="20"/>
      <c r="OD226" s="18"/>
      <c r="OE226" s="19"/>
      <c r="OF226" s="28"/>
      <c r="OG226" s="32"/>
      <c r="OH226" s="20"/>
      <c r="OI226" s="18"/>
      <c r="OJ226" s="19"/>
      <c r="OK226" s="28"/>
      <c r="OL226" s="32"/>
      <c r="OM226" s="20"/>
      <c r="ON226" s="18"/>
      <c r="OO226" s="19"/>
      <c r="OP226" s="28"/>
      <c r="OQ226" s="32"/>
      <c r="OR226" s="20"/>
      <c r="OS226" s="18"/>
      <c r="OT226" s="19"/>
      <c r="OU226" s="28"/>
      <c r="OV226" s="32"/>
      <c r="OW226" s="20"/>
      <c r="OX226" s="18"/>
      <c r="OY226" s="19"/>
      <c r="OZ226" s="28"/>
      <c r="PA226" s="32"/>
      <c r="PB226" s="20"/>
      <c r="PC226" s="18"/>
      <c r="PD226" s="19"/>
      <c r="PE226" s="28"/>
      <c r="PF226" s="32"/>
      <c r="PG226" s="20"/>
      <c r="PH226" s="18"/>
      <c r="PI226" s="19"/>
      <c r="PJ226" s="28"/>
      <c r="PK226" s="32"/>
      <c r="PL226" s="20"/>
      <c r="PM226" s="18"/>
      <c r="PN226" s="19"/>
      <c r="PO226" s="28"/>
      <c r="PP226" s="32"/>
      <c r="PQ226" s="20"/>
      <c r="PR226" s="18"/>
      <c r="PS226" s="19"/>
      <c r="PT226" s="28"/>
      <c r="PU226" s="32"/>
      <c r="PV226" s="20"/>
      <c r="PW226" s="18"/>
      <c r="PX226" s="19"/>
      <c r="PY226" s="28"/>
      <c r="PZ226" s="32"/>
      <c r="QA226" s="20"/>
      <c r="QB226" s="18"/>
      <c r="QC226" s="19"/>
      <c r="QD226" s="28"/>
      <c r="QE226" s="32"/>
      <c r="QF226" s="20"/>
      <c r="QG226" s="18"/>
      <c r="QH226" s="19"/>
      <c r="QI226" s="28"/>
      <c r="QJ226" s="32"/>
      <c r="QK226" s="20"/>
      <c r="QL226" s="18"/>
      <c r="QM226" s="19"/>
      <c r="QN226" s="28"/>
      <c r="QO226" s="32"/>
      <c r="QP226" s="20"/>
      <c r="QQ226" s="18"/>
      <c r="QR226" s="19"/>
      <c r="QS226" s="28"/>
      <c r="QT226" s="32"/>
      <c r="QU226" s="20"/>
      <c r="QV226" s="18"/>
      <c r="QW226" s="19"/>
      <c r="QX226" s="28"/>
      <c r="QY226" s="32"/>
      <c r="QZ226" s="20"/>
      <c r="RA226" s="18"/>
      <c r="RB226" s="19"/>
      <c r="RC226" s="28"/>
      <c r="RD226" s="32"/>
      <c r="RE226" s="20"/>
      <c r="RF226" s="18"/>
      <c r="RG226" s="19"/>
      <c r="RH226" s="28"/>
      <c r="RI226" s="32"/>
      <c r="RJ226" s="20"/>
      <c r="RK226" s="18"/>
      <c r="RL226" s="19"/>
      <c r="RM226" s="28"/>
      <c r="RN226" s="32"/>
      <c r="RO226" s="20"/>
      <c r="RP226" s="18"/>
      <c r="RQ226" s="19"/>
      <c r="RR226" s="28"/>
      <c r="RS226" s="32"/>
      <c r="RT226" s="20"/>
      <c r="RU226" s="18"/>
      <c r="RV226" s="19"/>
      <c r="RW226" s="28"/>
      <c r="RX226" s="32"/>
      <c r="RY226" s="20"/>
      <c r="RZ226" s="18"/>
      <c r="SA226" s="19"/>
      <c r="SB226" s="28"/>
      <c r="SC226" s="32"/>
      <c r="SD226" s="20"/>
      <c r="SE226" s="18"/>
      <c r="SF226" s="19"/>
      <c r="SG226" s="28"/>
      <c r="SH226" s="32"/>
      <c r="SI226" s="20"/>
      <c r="SJ226" s="18"/>
      <c r="SK226" s="19"/>
      <c r="SL226" s="28"/>
      <c r="SM226" s="32"/>
      <c r="SN226" s="20"/>
      <c r="SO226" s="18"/>
      <c r="SP226" s="19"/>
      <c r="SQ226" s="28"/>
      <c r="SR226" s="32"/>
      <c r="SS226" s="20"/>
      <c r="ST226" s="18"/>
      <c r="SU226" s="19"/>
      <c r="SV226" s="28"/>
      <c r="SW226" s="32"/>
      <c r="SX226" s="20"/>
      <c r="SY226" s="18"/>
      <c r="SZ226" s="19"/>
      <c r="TA226" s="28"/>
      <c r="TB226" s="32"/>
      <c r="TC226" s="20"/>
      <c r="TD226" s="18"/>
      <c r="TE226" s="19"/>
      <c r="TF226" s="28"/>
      <c r="TG226" s="32"/>
      <c r="TH226" s="20"/>
      <c r="TI226" s="18"/>
      <c r="TJ226" s="19"/>
      <c r="TK226" s="28"/>
      <c r="TL226" s="32"/>
      <c r="TM226" s="20"/>
      <c r="TN226" s="18"/>
      <c r="TO226" s="19"/>
      <c r="TP226" s="28"/>
      <c r="TQ226" s="32"/>
      <c r="TR226" s="20"/>
      <c r="TS226" s="18"/>
      <c r="TT226" s="19"/>
      <c r="TU226" s="28"/>
      <c r="TV226" s="32"/>
      <c r="TW226" s="20"/>
      <c r="TX226" s="18"/>
      <c r="TY226" s="19"/>
      <c r="TZ226" s="28"/>
      <c r="UA226" s="32"/>
      <c r="UB226" s="20"/>
      <c r="UC226" s="18"/>
      <c r="UD226" s="19"/>
      <c r="UE226" s="28"/>
      <c r="UF226" s="32"/>
      <c r="UG226" s="20"/>
      <c r="UH226" s="18"/>
      <c r="UI226" s="19"/>
      <c r="UJ226" s="28"/>
      <c r="UK226" s="32"/>
      <c r="UL226" s="20"/>
      <c r="UM226" s="18"/>
      <c r="UN226" s="19"/>
      <c r="UO226" s="28"/>
      <c r="UP226" s="32"/>
      <c r="UQ226" s="20"/>
      <c r="UR226" s="18"/>
      <c r="US226" s="19"/>
      <c r="UT226" s="28"/>
      <c r="UU226" s="32"/>
      <c r="UV226" s="20"/>
      <c r="UW226" s="18"/>
      <c r="UX226" s="19"/>
      <c r="UY226" s="28"/>
      <c r="UZ226" s="32"/>
      <c r="VA226" s="20"/>
      <c r="VB226" s="18"/>
      <c r="VC226" s="19"/>
      <c r="VD226" s="28"/>
      <c r="VE226" s="32"/>
      <c r="VF226" s="20"/>
      <c r="VG226" s="18"/>
      <c r="VH226" s="19"/>
      <c r="VI226" s="28"/>
      <c r="VJ226" s="32"/>
      <c r="VK226" s="20"/>
      <c r="VL226" s="18"/>
      <c r="VM226" s="19"/>
      <c r="VN226" s="28"/>
      <c r="VO226" s="32"/>
      <c r="VP226" s="20"/>
      <c r="VQ226" s="18"/>
      <c r="VR226" s="19"/>
      <c r="VS226" s="28"/>
      <c r="VT226" s="32"/>
      <c r="VU226" s="20"/>
      <c r="VV226" s="18"/>
      <c r="VW226" s="19"/>
      <c r="VX226" s="28"/>
      <c r="VY226" s="32"/>
      <c r="VZ226" s="20"/>
      <c r="WA226" s="18"/>
      <c r="WB226" s="19"/>
      <c r="WC226" s="28"/>
      <c r="WD226" s="32"/>
      <c r="WE226" s="20"/>
      <c r="WF226" s="18"/>
      <c r="WG226" s="19"/>
      <c r="WH226" s="28"/>
      <c r="WI226" s="32"/>
      <c r="WJ226" s="20"/>
      <c r="WK226" s="18"/>
      <c r="WL226" s="19"/>
      <c r="WM226" s="28"/>
      <c r="WN226" s="32"/>
      <c r="WO226" s="20"/>
      <c r="WP226" s="18"/>
      <c r="WQ226" s="19"/>
      <c r="WR226" s="28"/>
      <c r="WS226" s="32"/>
      <c r="WT226" s="20"/>
      <c r="WU226" s="18"/>
      <c r="WV226" s="19"/>
      <c r="WW226" s="28"/>
      <c r="WX226" s="32"/>
      <c r="WY226" s="20"/>
      <c r="WZ226" s="18"/>
      <c r="XA226" s="19"/>
      <c r="XB226" s="28"/>
      <c r="XC226" s="32"/>
      <c r="XD226" s="20"/>
      <c r="XE226" s="18"/>
      <c r="XF226" s="19"/>
      <c r="XG226" s="28"/>
      <c r="XH226" s="32"/>
      <c r="XI226" s="20"/>
      <c r="XJ226" s="18"/>
      <c r="XK226" s="19"/>
      <c r="XL226" s="28"/>
      <c r="XM226" s="32"/>
      <c r="XN226" s="20"/>
      <c r="XO226" s="18"/>
      <c r="XP226" s="19"/>
      <c r="XQ226" s="28"/>
      <c r="XR226" s="32"/>
      <c r="XS226" s="20"/>
      <c r="XT226" s="18"/>
      <c r="XU226" s="19"/>
      <c r="XV226" s="28"/>
      <c r="XW226" s="32"/>
      <c r="XX226" s="20"/>
      <c r="XY226" s="18"/>
      <c r="XZ226" s="19"/>
      <c r="YA226" s="28"/>
      <c r="YB226" s="32"/>
      <c r="YC226" s="20"/>
      <c r="YD226" s="18"/>
      <c r="YE226" s="19"/>
      <c r="YF226" s="28"/>
      <c r="YG226" s="32"/>
      <c r="YH226" s="20"/>
      <c r="YI226" s="18"/>
      <c r="YJ226" s="19"/>
      <c r="YK226" s="28"/>
      <c r="YL226" s="32"/>
      <c r="YM226" s="20"/>
      <c r="YN226" s="18"/>
      <c r="YO226" s="19"/>
      <c r="YP226" s="28"/>
      <c r="YQ226" s="32"/>
      <c r="YR226" s="20"/>
      <c r="YS226" s="18"/>
      <c r="YT226" s="19"/>
      <c r="YU226" s="28"/>
      <c r="YV226" s="32"/>
      <c r="YW226" s="20"/>
      <c r="YX226" s="18"/>
      <c r="YY226" s="19"/>
      <c r="YZ226" s="28"/>
      <c r="ZA226" s="32"/>
      <c r="ZB226" s="20"/>
      <c r="ZC226" s="18"/>
      <c r="ZD226" s="19"/>
      <c r="ZE226" s="28"/>
      <c r="ZF226" s="32"/>
      <c r="ZG226" s="20"/>
      <c r="ZH226" s="18"/>
      <c r="ZI226" s="19"/>
      <c r="ZJ226" s="28"/>
      <c r="ZK226" s="32"/>
      <c r="ZL226" s="20"/>
      <c r="ZM226" s="18"/>
      <c r="ZN226" s="19"/>
      <c r="ZO226" s="28"/>
      <c r="ZP226" s="32"/>
      <c r="ZQ226" s="20"/>
      <c r="ZR226" s="18"/>
      <c r="ZS226" s="19"/>
      <c r="ZT226" s="28"/>
      <c r="ZU226" s="32"/>
      <c r="ZV226" s="20"/>
      <c r="ZW226" s="18"/>
      <c r="ZX226" s="19"/>
      <c r="ZY226" s="28"/>
      <c r="ZZ226" s="32"/>
      <c r="AAA226" s="20"/>
      <c r="AAB226" s="18"/>
      <c r="AAC226" s="19"/>
      <c r="AAD226" s="28"/>
      <c r="AAE226" s="32"/>
      <c r="AAF226" s="20"/>
      <c r="AAG226" s="18"/>
      <c r="AAH226" s="19"/>
      <c r="AAI226" s="28"/>
      <c r="AAJ226" s="32"/>
      <c r="AAK226" s="20"/>
      <c r="AAL226" s="18"/>
      <c r="AAM226" s="19"/>
      <c r="AAN226" s="28"/>
      <c r="AAO226" s="32"/>
      <c r="AAP226" s="20"/>
      <c r="AAQ226" s="18"/>
      <c r="AAR226" s="19"/>
      <c r="AAS226" s="28"/>
      <c r="AAT226" s="32"/>
      <c r="AAU226" s="20"/>
      <c r="AAV226" s="18"/>
      <c r="AAW226" s="19"/>
      <c r="AAX226" s="28"/>
      <c r="AAY226" s="32"/>
      <c r="AAZ226" s="20"/>
      <c r="ABA226" s="18"/>
      <c r="ABB226" s="19"/>
      <c r="ABC226" s="28"/>
      <c r="ABD226" s="32"/>
      <c r="ABE226" s="20"/>
      <c r="ABF226" s="18"/>
      <c r="ABG226" s="19"/>
      <c r="ABH226" s="28"/>
      <c r="ABI226" s="32"/>
      <c r="ABJ226" s="20"/>
      <c r="ABK226" s="18"/>
      <c r="ABL226" s="19"/>
      <c r="ABM226" s="28"/>
      <c r="ABN226" s="32"/>
      <c r="ABO226" s="20"/>
      <c r="ABP226" s="18"/>
      <c r="ABQ226" s="19"/>
      <c r="ABR226" s="28"/>
      <c r="ABS226" s="32"/>
      <c r="ABT226" s="20"/>
      <c r="ABU226" s="18"/>
      <c r="ABV226" s="19"/>
      <c r="ABW226" s="28"/>
      <c r="ABX226" s="32"/>
      <c r="ABY226" s="20"/>
      <c r="ABZ226" s="18"/>
      <c r="ACA226" s="19"/>
      <c r="ACB226" s="28"/>
      <c r="ACC226" s="32"/>
      <c r="ACD226" s="20"/>
      <c r="ACE226" s="18"/>
      <c r="ACF226" s="19"/>
      <c r="ACG226" s="28"/>
      <c r="ACH226" s="32"/>
      <c r="ACI226" s="20"/>
      <c r="ACJ226" s="18"/>
      <c r="ACK226" s="19"/>
      <c r="ACL226" s="28"/>
      <c r="ACM226" s="32"/>
      <c r="ACN226" s="20"/>
      <c r="ACO226" s="18"/>
      <c r="ACP226" s="19"/>
      <c r="ACQ226" s="28"/>
      <c r="ACR226" s="32"/>
      <c r="ACS226" s="20"/>
      <c r="ACT226" s="18"/>
      <c r="ACU226" s="19"/>
      <c r="ACV226" s="28"/>
      <c r="ACW226" s="32"/>
      <c r="ACX226" s="20"/>
      <c r="ACY226" s="18"/>
      <c r="ACZ226" s="19"/>
      <c r="ADA226" s="28"/>
      <c r="ADB226" s="32"/>
      <c r="ADC226" s="20"/>
      <c r="ADD226" s="18"/>
      <c r="ADE226" s="19"/>
      <c r="ADF226" s="28"/>
      <c r="ADG226" s="32"/>
      <c r="ADH226" s="20"/>
      <c r="ADI226" s="18"/>
      <c r="ADJ226" s="19"/>
      <c r="ADK226" s="28"/>
      <c r="ADL226" s="32"/>
      <c r="ADM226" s="20"/>
      <c r="ADN226" s="18"/>
      <c r="ADO226" s="19"/>
      <c r="ADP226" s="28"/>
      <c r="ADQ226" s="32"/>
      <c r="ADR226" s="20"/>
      <c r="ADS226" s="18"/>
      <c r="ADT226" s="19"/>
      <c r="ADU226" s="28"/>
      <c r="ADV226" s="32"/>
      <c r="ADW226" s="20"/>
      <c r="ADX226" s="18"/>
      <c r="ADY226" s="19"/>
      <c r="ADZ226" s="28"/>
      <c r="AEA226" s="32"/>
      <c r="AEB226" s="20"/>
      <c r="AEC226" s="18"/>
      <c r="AED226" s="19"/>
      <c r="AEE226" s="28"/>
      <c r="AEF226" s="32"/>
      <c r="AEG226" s="20"/>
      <c r="AEH226" s="18"/>
      <c r="AEI226" s="19"/>
      <c r="AEJ226" s="28"/>
      <c r="AEK226" s="32"/>
      <c r="AEL226" s="20"/>
      <c r="AEM226" s="18"/>
      <c r="AEN226" s="19"/>
      <c r="AEO226" s="28"/>
      <c r="AEP226" s="32"/>
      <c r="AEQ226" s="20"/>
      <c r="AER226" s="18"/>
      <c r="AES226" s="19"/>
      <c r="AET226" s="28"/>
      <c r="AEU226" s="32"/>
      <c r="AEV226" s="20"/>
      <c r="AEW226" s="18"/>
      <c r="AEX226" s="19"/>
      <c r="AEY226" s="28"/>
      <c r="AEZ226" s="32"/>
      <c r="AFA226" s="20"/>
      <c r="AFB226" s="18"/>
      <c r="AFC226" s="19"/>
      <c r="AFD226" s="28"/>
      <c r="AFE226" s="32"/>
      <c r="AFF226" s="20"/>
      <c r="AFG226" s="18"/>
      <c r="AFH226" s="19"/>
      <c r="AFI226" s="28"/>
      <c r="AFJ226" s="32"/>
      <c r="AFK226" s="20"/>
      <c r="AFL226" s="18"/>
      <c r="AFM226" s="19"/>
      <c r="AFN226" s="28"/>
      <c r="AFO226" s="32"/>
      <c r="AFP226" s="20"/>
      <c r="AFQ226" s="18"/>
      <c r="AFR226" s="19"/>
      <c r="AFS226" s="28"/>
      <c r="AFT226" s="32"/>
      <c r="AFU226" s="20"/>
      <c r="AFV226" s="18"/>
      <c r="AFW226" s="19"/>
      <c r="AFX226" s="28"/>
      <c r="AFY226" s="32"/>
      <c r="AFZ226" s="20"/>
      <c r="AGA226" s="18"/>
      <c r="AGB226" s="19"/>
      <c r="AGC226" s="28"/>
      <c r="AGD226" s="32"/>
      <c r="AGE226" s="20"/>
      <c r="AGF226" s="18"/>
      <c r="AGG226" s="19"/>
      <c r="AGH226" s="28"/>
      <c r="AGI226" s="32"/>
      <c r="AGJ226" s="20"/>
      <c r="AGK226" s="18"/>
      <c r="AGL226" s="19"/>
      <c r="AGM226" s="28"/>
      <c r="AGN226" s="32"/>
      <c r="AGO226" s="20"/>
      <c r="AGP226" s="18"/>
      <c r="AGQ226" s="19"/>
      <c r="AGR226" s="28"/>
      <c r="AGS226" s="32"/>
      <c r="AGT226" s="20"/>
      <c r="AGU226" s="18"/>
      <c r="AGV226" s="19"/>
      <c r="AGW226" s="28"/>
      <c r="AGX226" s="32"/>
      <c r="AGY226" s="20"/>
      <c r="AGZ226" s="18"/>
      <c r="AHA226" s="19"/>
      <c r="AHB226" s="28"/>
      <c r="AHC226" s="32"/>
      <c r="AHD226" s="20"/>
      <c r="AHE226" s="18"/>
      <c r="AHF226" s="19"/>
      <c r="AHG226" s="28"/>
      <c r="AHH226" s="32"/>
      <c r="AHI226" s="20"/>
      <c r="AHJ226" s="18"/>
      <c r="AHK226" s="19"/>
      <c r="AHL226" s="28"/>
      <c r="AHM226" s="32"/>
      <c r="AHN226" s="20"/>
      <c r="AHO226" s="18"/>
      <c r="AHP226" s="19"/>
      <c r="AHQ226" s="28"/>
      <c r="AHR226" s="32"/>
      <c r="AHS226" s="20"/>
      <c r="AHT226" s="18"/>
      <c r="AHU226" s="19"/>
      <c r="AHV226" s="28"/>
      <c r="AHW226" s="32"/>
      <c r="AHX226" s="20"/>
      <c r="AHY226" s="18"/>
      <c r="AHZ226" s="19"/>
      <c r="AIA226" s="28"/>
      <c r="AIB226" s="32"/>
      <c r="AIC226" s="20"/>
      <c r="AID226" s="18"/>
      <c r="AIE226" s="19"/>
      <c r="AIF226" s="28"/>
      <c r="AIG226" s="32"/>
      <c r="AIH226" s="20"/>
      <c r="AII226" s="18"/>
      <c r="AIJ226" s="19"/>
      <c r="AIK226" s="28"/>
      <c r="AIL226" s="32"/>
      <c r="AIM226" s="20"/>
      <c r="AIN226" s="18"/>
      <c r="AIO226" s="19"/>
      <c r="AIP226" s="28"/>
      <c r="AIQ226" s="32"/>
      <c r="AIR226" s="20"/>
      <c r="AIS226" s="18"/>
      <c r="AIT226" s="19"/>
      <c r="AIU226" s="28"/>
      <c r="AIV226" s="32"/>
      <c r="AIW226" s="20"/>
      <c r="AIX226" s="18"/>
      <c r="AIY226" s="19"/>
      <c r="AIZ226" s="28"/>
      <c r="AJA226" s="32"/>
      <c r="AJB226" s="20"/>
      <c r="AJC226" s="18"/>
      <c r="AJD226" s="19"/>
      <c r="AJE226" s="28"/>
      <c r="AJF226" s="32"/>
      <c r="AJG226" s="20"/>
      <c r="AJH226" s="18"/>
      <c r="AJI226" s="19"/>
      <c r="AJJ226" s="28"/>
      <c r="AJK226" s="32"/>
      <c r="AJL226" s="20"/>
      <c r="AJM226" s="18"/>
      <c r="AJN226" s="19"/>
      <c r="AJO226" s="28"/>
      <c r="AJP226" s="32"/>
      <c r="AJQ226" s="20"/>
      <c r="AJR226" s="18"/>
      <c r="AJS226" s="19"/>
      <c r="AJT226" s="28"/>
      <c r="AJU226" s="32"/>
      <c r="AJV226" s="20"/>
      <c r="AJW226" s="18"/>
      <c r="AJX226" s="19"/>
      <c r="AJY226" s="28"/>
      <c r="AJZ226" s="32"/>
      <c r="AKA226" s="20"/>
      <c r="AKB226" s="18"/>
      <c r="AKC226" s="19"/>
      <c r="AKD226" s="28"/>
      <c r="AKE226" s="32"/>
      <c r="AKF226" s="20"/>
      <c r="AKG226" s="18"/>
      <c r="AKH226" s="19"/>
      <c r="AKI226" s="28"/>
      <c r="AKJ226" s="32"/>
      <c r="AKK226" s="20"/>
      <c r="AKL226" s="18"/>
      <c r="AKM226" s="19"/>
      <c r="AKN226" s="28"/>
      <c r="AKO226" s="32"/>
      <c r="AKP226" s="20"/>
      <c r="AKQ226" s="18"/>
      <c r="AKR226" s="19"/>
      <c r="AKS226" s="28"/>
      <c r="AKT226" s="32"/>
      <c r="AKU226" s="20"/>
      <c r="AKV226" s="18"/>
      <c r="AKW226" s="19"/>
      <c r="AKX226" s="28"/>
      <c r="AKY226" s="32"/>
      <c r="AKZ226" s="20"/>
      <c r="ALA226" s="18"/>
      <c r="ALB226" s="19"/>
      <c r="ALC226" s="28"/>
      <c r="ALD226" s="32"/>
      <c r="ALE226" s="20"/>
      <c r="ALF226" s="18"/>
      <c r="ALG226" s="19"/>
      <c r="ALH226" s="28"/>
      <c r="ALI226" s="32"/>
      <c r="ALJ226" s="20"/>
      <c r="ALK226" s="18"/>
      <c r="ALL226" s="19"/>
      <c r="ALM226" s="28"/>
      <c r="ALN226" s="32"/>
      <c r="ALO226" s="20"/>
      <c r="ALP226" s="18"/>
      <c r="ALQ226" s="19"/>
      <c r="ALR226" s="28"/>
      <c r="ALS226" s="32"/>
      <c r="ALT226" s="20"/>
      <c r="ALU226" s="18"/>
      <c r="ALV226" s="19"/>
      <c r="ALW226" s="28"/>
      <c r="ALX226" s="32"/>
      <c r="ALY226" s="20"/>
      <c r="ALZ226" s="18"/>
      <c r="AMA226" s="19"/>
      <c r="AMB226" s="28"/>
      <c r="AMC226" s="32"/>
      <c r="AMD226" s="20"/>
      <c r="AME226" s="18"/>
      <c r="AMF226" s="19"/>
      <c r="AMG226" s="28"/>
      <c r="AMH226" s="32"/>
      <c r="AMI226" s="20"/>
      <c r="AMJ226" s="18"/>
      <c r="AMK226" s="19"/>
      <c r="AML226" s="28"/>
      <c r="AMM226" s="32"/>
      <c r="AMN226" s="20"/>
      <c r="AMO226" s="18"/>
      <c r="AMP226" s="19"/>
      <c r="AMQ226" s="28"/>
      <c r="AMR226" s="32"/>
      <c r="AMS226" s="20"/>
      <c r="AMT226" s="18"/>
      <c r="AMU226" s="19"/>
      <c r="AMV226" s="28"/>
      <c r="AMW226" s="32"/>
      <c r="AMX226" s="20"/>
      <c r="AMY226" s="18"/>
      <c r="AMZ226" s="19"/>
      <c r="ANA226" s="28"/>
      <c r="ANB226" s="32"/>
      <c r="ANC226" s="20"/>
      <c r="AND226" s="18"/>
      <c r="ANE226" s="19"/>
      <c r="ANF226" s="28"/>
      <c r="ANG226" s="32"/>
      <c r="ANH226" s="20"/>
      <c r="ANI226" s="18"/>
      <c r="ANJ226" s="19"/>
      <c r="ANK226" s="28"/>
      <c r="ANL226" s="32"/>
      <c r="ANM226" s="20"/>
      <c r="ANN226" s="18"/>
      <c r="ANO226" s="19"/>
      <c r="ANP226" s="28"/>
      <c r="ANQ226" s="32"/>
      <c r="ANR226" s="20"/>
      <c r="ANS226" s="18"/>
      <c r="ANT226" s="19"/>
      <c r="ANU226" s="28"/>
      <c r="ANV226" s="32"/>
      <c r="ANW226" s="20"/>
      <c r="ANX226" s="18"/>
      <c r="ANY226" s="19"/>
      <c r="ANZ226" s="28"/>
      <c r="AOA226" s="32"/>
      <c r="AOB226" s="20"/>
      <c r="AOC226" s="18"/>
      <c r="AOD226" s="19"/>
      <c r="AOE226" s="28"/>
      <c r="AOF226" s="32"/>
      <c r="AOG226" s="20"/>
      <c r="AOH226" s="18"/>
      <c r="AOI226" s="19"/>
      <c r="AOJ226" s="28"/>
      <c r="AOK226" s="32"/>
      <c r="AOL226" s="20"/>
      <c r="AOM226" s="18"/>
      <c r="AON226" s="19"/>
      <c r="AOO226" s="28"/>
      <c r="AOP226" s="32"/>
      <c r="AOQ226" s="20"/>
      <c r="AOR226" s="18"/>
      <c r="AOS226" s="19"/>
      <c r="AOT226" s="28"/>
      <c r="AOU226" s="32"/>
      <c r="AOV226" s="20"/>
      <c r="AOW226" s="18"/>
      <c r="AOX226" s="19"/>
      <c r="AOY226" s="28"/>
      <c r="AOZ226" s="32"/>
      <c r="APA226" s="20"/>
      <c r="APB226" s="18"/>
      <c r="APC226" s="19"/>
      <c r="APD226" s="28"/>
      <c r="APE226" s="32"/>
      <c r="APF226" s="20"/>
      <c r="APG226" s="18"/>
      <c r="APH226" s="19"/>
      <c r="API226" s="28"/>
      <c r="APJ226" s="32"/>
      <c r="APK226" s="20"/>
      <c r="APL226" s="18"/>
      <c r="APM226" s="19"/>
      <c r="APN226" s="28"/>
      <c r="APO226" s="32"/>
      <c r="APP226" s="20"/>
      <c r="APQ226" s="18"/>
      <c r="APR226" s="19"/>
      <c r="APS226" s="28"/>
      <c r="APT226" s="32"/>
      <c r="APU226" s="20"/>
      <c r="APV226" s="18"/>
      <c r="APW226" s="19"/>
      <c r="APX226" s="28"/>
      <c r="APY226" s="32"/>
      <c r="APZ226" s="20"/>
      <c r="AQA226" s="18"/>
      <c r="AQB226" s="19"/>
      <c r="AQC226" s="28"/>
      <c r="AQD226" s="32"/>
      <c r="AQE226" s="20"/>
      <c r="AQF226" s="18"/>
      <c r="AQG226" s="19"/>
      <c r="AQH226" s="28"/>
      <c r="AQI226" s="32"/>
      <c r="AQJ226" s="20"/>
      <c r="AQK226" s="18"/>
      <c r="AQL226" s="19"/>
      <c r="AQM226" s="28"/>
      <c r="AQN226" s="32"/>
      <c r="AQO226" s="20"/>
      <c r="AQP226" s="18"/>
      <c r="AQQ226" s="19"/>
      <c r="AQR226" s="28"/>
      <c r="AQS226" s="32"/>
      <c r="AQT226" s="20"/>
      <c r="AQU226" s="18"/>
      <c r="AQV226" s="19"/>
      <c r="AQW226" s="28"/>
      <c r="AQX226" s="32"/>
      <c r="AQY226" s="20"/>
      <c r="AQZ226" s="18"/>
      <c r="ARA226" s="19"/>
      <c r="ARB226" s="28"/>
      <c r="ARC226" s="32"/>
      <c r="ARD226" s="20"/>
      <c r="ARE226" s="18"/>
      <c r="ARF226" s="19"/>
      <c r="ARG226" s="28"/>
      <c r="ARH226" s="32"/>
      <c r="ARI226" s="20"/>
      <c r="ARJ226" s="18"/>
      <c r="ARK226" s="19"/>
      <c r="ARL226" s="28"/>
      <c r="ARM226" s="32"/>
      <c r="ARN226" s="20"/>
      <c r="ARO226" s="18"/>
      <c r="ARP226" s="19"/>
      <c r="ARQ226" s="28"/>
      <c r="ARR226" s="32"/>
      <c r="ARS226" s="20"/>
      <c r="ART226" s="18"/>
      <c r="ARU226" s="19"/>
      <c r="ARV226" s="28"/>
      <c r="ARW226" s="32"/>
      <c r="ARX226" s="20"/>
      <c r="ARY226" s="18"/>
      <c r="ARZ226" s="19"/>
      <c r="ASA226" s="28"/>
      <c r="ASB226" s="32"/>
      <c r="ASC226" s="20"/>
      <c r="ASD226" s="18"/>
      <c r="ASE226" s="19"/>
      <c r="ASF226" s="28"/>
      <c r="ASG226" s="32"/>
      <c r="ASH226" s="20"/>
      <c r="ASI226" s="18"/>
      <c r="ASJ226" s="19"/>
      <c r="ASK226" s="28"/>
      <c r="ASL226" s="32"/>
      <c r="ASM226" s="20"/>
      <c r="ASN226" s="18"/>
      <c r="ASO226" s="19"/>
      <c r="ASP226" s="28"/>
      <c r="ASQ226" s="32"/>
      <c r="ASR226" s="20"/>
      <c r="ASS226" s="18"/>
      <c r="AST226" s="19"/>
      <c r="ASU226" s="28"/>
      <c r="ASV226" s="32"/>
      <c r="ASW226" s="20"/>
      <c r="ASX226" s="18"/>
      <c r="ASY226" s="19"/>
      <c r="ASZ226" s="28"/>
      <c r="ATA226" s="32"/>
      <c r="ATB226" s="20"/>
      <c r="ATC226" s="18"/>
      <c r="ATD226" s="19"/>
      <c r="ATE226" s="28"/>
      <c r="ATF226" s="32"/>
      <c r="ATG226" s="20"/>
      <c r="ATH226" s="18"/>
      <c r="ATI226" s="19"/>
      <c r="ATJ226" s="28"/>
      <c r="ATK226" s="32"/>
      <c r="ATL226" s="20"/>
      <c r="ATM226" s="18"/>
      <c r="ATN226" s="19"/>
      <c r="ATO226" s="28"/>
      <c r="ATP226" s="32"/>
      <c r="ATQ226" s="20"/>
      <c r="ATR226" s="18"/>
      <c r="ATS226" s="19"/>
      <c r="ATT226" s="28"/>
      <c r="ATU226" s="32"/>
      <c r="ATV226" s="20"/>
      <c r="ATW226" s="18"/>
      <c r="ATX226" s="19"/>
      <c r="ATY226" s="28"/>
      <c r="ATZ226" s="32"/>
      <c r="AUA226" s="20"/>
      <c r="AUB226" s="18"/>
      <c r="AUC226" s="19"/>
      <c r="AUD226" s="28"/>
      <c r="AUE226" s="32"/>
      <c r="AUF226" s="20"/>
      <c r="AUG226" s="18"/>
      <c r="AUH226" s="19"/>
      <c r="AUI226" s="28"/>
      <c r="AUJ226" s="32"/>
      <c r="AUK226" s="20"/>
      <c r="AUL226" s="18"/>
      <c r="AUM226" s="19"/>
      <c r="AUN226" s="28"/>
      <c r="AUO226" s="32"/>
      <c r="AUP226" s="20"/>
      <c r="AUQ226" s="18"/>
      <c r="AUR226" s="19"/>
      <c r="AUS226" s="28"/>
      <c r="AUT226" s="32"/>
      <c r="AUU226" s="20"/>
      <c r="AUV226" s="18"/>
      <c r="AUW226" s="19"/>
      <c r="AUX226" s="28"/>
      <c r="AUY226" s="32"/>
      <c r="AUZ226" s="20"/>
      <c r="AVA226" s="18"/>
      <c r="AVB226" s="19"/>
      <c r="AVC226" s="28"/>
      <c r="AVD226" s="32"/>
      <c r="AVE226" s="20"/>
      <c r="AVF226" s="18"/>
      <c r="AVG226" s="19"/>
      <c r="AVH226" s="28"/>
      <c r="AVI226" s="32"/>
      <c r="AVJ226" s="20"/>
      <c r="AVK226" s="18"/>
      <c r="AVL226" s="19"/>
      <c r="AVM226" s="28"/>
      <c r="AVN226" s="32"/>
      <c r="AVO226" s="20"/>
      <c r="AVP226" s="18"/>
      <c r="AVQ226" s="19"/>
      <c r="AVR226" s="28"/>
      <c r="AVS226" s="32"/>
      <c r="AVT226" s="20"/>
      <c r="AVU226" s="18"/>
      <c r="AVV226" s="19"/>
      <c r="AVW226" s="28"/>
      <c r="AVX226" s="32"/>
      <c r="AVY226" s="20"/>
      <c r="AVZ226" s="18"/>
      <c r="AWA226" s="19"/>
      <c r="AWB226" s="28"/>
      <c r="AWC226" s="32"/>
      <c r="AWD226" s="20"/>
      <c r="AWE226" s="18"/>
      <c r="AWF226" s="19"/>
      <c r="AWG226" s="28"/>
      <c r="AWH226" s="32"/>
      <c r="AWI226" s="20"/>
      <c r="AWJ226" s="18"/>
      <c r="AWK226" s="19"/>
      <c r="AWL226" s="28"/>
      <c r="AWM226" s="32"/>
      <c r="AWN226" s="20"/>
      <c r="AWO226" s="18"/>
      <c r="AWP226" s="19"/>
      <c r="AWQ226" s="28"/>
      <c r="AWR226" s="32"/>
      <c r="AWS226" s="20"/>
      <c r="AWT226" s="18"/>
      <c r="AWU226" s="19"/>
      <c r="AWV226" s="28"/>
      <c r="AWW226" s="32"/>
      <c r="AWX226" s="20"/>
      <c r="AWY226" s="18"/>
      <c r="AWZ226" s="19"/>
      <c r="AXA226" s="28"/>
      <c r="AXB226" s="32"/>
      <c r="AXC226" s="20"/>
      <c r="AXD226" s="18"/>
      <c r="AXE226" s="19"/>
      <c r="AXF226" s="28"/>
      <c r="AXG226" s="32"/>
      <c r="AXH226" s="20"/>
      <c r="AXI226" s="18"/>
      <c r="AXJ226" s="19"/>
      <c r="AXK226" s="28"/>
      <c r="AXL226" s="32"/>
      <c r="AXM226" s="20"/>
      <c r="AXN226" s="18"/>
      <c r="AXO226" s="19"/>
      <c r="AXP226" s="28"/>
      <c r="AXQ226" s="32"/>
      <c r="AXR226" s="20"/>
      <c r="AXS226" s="18"/>
      <c r="AXT226" s="19"/>
      <c r="AXU226" s="28"/>
      <c r="AXV226" s="32"/>
      <c r="AXW226" s="20"/>
      <c r="AXX226" s="18"/>
      <c r="AXY226" s="19"/>
      <c r="AXZ226" s="28"/>
      <c r="AYA226" s="32"/>
      <c r="AYB226" s="20"/>
      <c r="AYC226" s="18"/>
      <c r="AYD226" s="19"/>
      <c r="AYE226" s="28"/>
      <c r="AYF226" s="32"/>
      <c r="AYG226" s="20"/>
      <c r="AYH226" s="18"/>
      <c r="AYI226" s="19"/>
      <c r="AYJ226" s="28"/>
      <c r="AYK226" s="32"/>
      <c r="AYL226" s="20"/>
      <c r="AYM226" s="18"/>
      <c r="AYN226" s="19"/>
      <c r="AYO226" s="28"/>
      <c r="AYP226" s="32"/>
      <c r="AYQ226" s="20"/>
      <c r="AYR226" s="18"/>
      <c r="AYS226" s="19"/>
      <c r="AYT226" s="28"/>
      <c r="AYU226" s="32"/>
      <c r="AYV226" s="20"/>
      <c r="AYW226" s="18"/>
      <c r="AYX226" s="19"/>
      <c r="AYY226" s="28"/>
      <c r="AYZ226" s="32"/>
      <c r="AZA226" s="20"/>
      <c r="AZB226" s="18"/>
      <c r="AZC226" s="19"/>
      <c r="AZD226" s="28"/>
      <c r="AZE226" s="32"/>
      <c r="AZF226" s="20"/>
      <c r="AZG226" s="18"/>
      <c r="AZH226" s="19"/>
      <c r="AZI226" s="28"/>
      <c r="AZJ226" s="32"/>
      <c r="AZK226" s="20"/>
      <c r="AZL226" s="18"/>
      <c r="AZM226" s="19"/>
      <c r="AZN226" s="28"/>
      <c r="AZO226" s="32"/>
      <c r="AZP226" s="20"/>
      <c r="AZQ226" s="18"/>
      <c r="AZR226" s="19"/>
      <c r="AZS226" s="28"/>
      <c r="AZT226" s="32"/>
      <c r="AZU226" s="20"/>
      <c r="AZV226" s="18"/>
      <c r="AZW226" s="19"/>
      <c r="AZX226" s="28"/>
      <c r="AZY226" s="32"/>
      <c r="AZZ226" s="20"/>
      <c r="BAA226" s="18"/>
      <c r="BAB226" s="19"/>
      <c r="BAC226" s="28"/>
      <c r="BAD226" s="32"/>
      <c r="BAE226" s="20"/>
      <c r="BAF226" s="18"/>
      <c r="BAG226" s="19"/>
      <c r="BAH226" s="28"/>
      <c r="BAI226" s="32"/>
      <c r="BAJ226" s="20"/>
      <c r="BAK226" s="18"/>
      <c r="BAL226" s="19"/>
      <c r="BAM226" s="28"/>
      <c r="BAN226" s="32"/>
      <c r="BAO226" s="20"/>
      <c r="BAP226" s="18"/>
      <c r="BAQ226" s="19"/>
      <c r="BAR226" s="28"/>
      <c r="BAS226" s="32"/>
      <c r="BAT226" s="20"/>
      <c r="BAU226" s="18"/>
      <c r="BAV226" s="19"/>
      <c r="BAW226" s="28"/>
      <c r="BAX226" s="32"/>
      <c r="BAY226" s="20"/>
      <c r="BAZ226" s="18"/>
      <c r="BBA226" s="19"/>
      <c r="BBB226" s="28"/>
      <c r="BBC226" s="32"/>
      <c r="BBD226" s="20"/>
      <c r="BBE226" s="18"/>
      <c r="BBF226" s="19"/>
      <c r="BBG226" s="28"/>
      <c r="BBH226" s="32"/>
      <c r="BBI226" s="20"/>
      <c r="BBJ226" s="18"/>
      <c r="BBK226" s="19"/>
      <c r="BBL226" s="28"/>
      <c r="BBM226" s="32"/>
      <c r="BBN226" s="20"/>
      <c r="BBO226" s="18"/>
      <c r="BBP226" s="19"/>
      <c r="BBQ226" s="28"/>
      <c r="BBR226" s="32"/>
      <c r="BBS226" s="20"/>
      <c r="BBT226" s="18"/>
      <c r="BBU226" s="19"/>
      <c r="BBV226" s="28"/>
      <c r="BBW226" s="32"/>
      <c r="BBX226" s="20"/>
      <c r="BBY226" s="18"/>
      <c r="BBZ226" s="19"/>
      <c r="BCA226" s="28"/>
      <c r="BCB226" s="32"/>
      <c r="BCC226" s="20"/>
      <c r="BCD226" s="18"/>
      <c r="BCE226" s="19"/>
      <c r="BCF226" s="28"/>
      <c r="BCG226" s="32"/>
      <c r="BCH226" s="20"/>
      <c r="BCI226" s="18"/>
      <c r="BCJ226" s="19"/>
      <c r="BCK226" s="28"/>
      <c r="BCL226" s="32"/>
      <c r="BCM226" s="20"/>
      <c r="BCN226" s="18"/>
      <c r="BCO226" s="19"/>
      <c r="BCP226" s="28"/>
      <c r="BCQ226" s="32"/>
      <c r="BCR226" s="20"/>
      <c r="BCS226" s="18"/>
      <c r="BCT226" s="19"/>
      <c r="BCU226" s="28"/>
      <c r="BCV226" s="32"/>
      <c r="BCW226" s="20"/>
      <c r="BCX226" s="18"/>
      <c r="BCY226" s="19"/>
      <c r="BCZ226" s="28"/>
      <c r="BDA226" s="32"/>
      <c r="BDB226" s="20"/>
      <c r="BDC226" s="18"/>
      <c r="BDD226" s="19"/>
      <c r="BDE226" s="28"/>
      <c r="BDF226" s="32"/>
      <c r="BDG226" s="20"/>
      <c r="BDH226" s="18"/>
      <c r="BDI226" s="19"/>
      <c r="BDJ226" s="28"/>
      <c r="BDK226" s="32"/>
      <c r="BDL226" s="20"/>
      <c r="BDM226" s="18"/>
      <c r="BDN226" s="19"/>
      <c r="BDO226" s="28"/>
      <c r="BDP226" s="32"/>
      <c r="BDQ226" s="20"/>
      <c r="BDR226" s="18"/>
      <c r="BDS226" s="19"/>
      <c r="BDT226" s="28"/>
      <c r="BDU226" s="32"/>
      <c r="BDV226" s="20"/>
      <c r="BDW226" s="18"/>
      <c r="BDX226" s="19"/>
      <c r="BDY226" s="28"/>
      <c r="BDZ226" s="32"/>
      <c r="BEA226" s="20"/>
      <c r="BEB226" s="18"/>
      <c r="BEC226" s="19"/>
      <c r="BED226" s="28"/>
      <c r="BEE226" s="32"/>
      <c r="BEF226" s="20"/>
      <c r="BEG226" s="18"/>
      <c r="BEH226" s="19"/>
      <c r="BEI226" s="28"/>
      <c r="BEJ226" s="32"/>
      <c r="BEK226" s="20"/>
      <c r="BEL226" s="18"/>
      <c r="BEM226" s="19"/>
      <c r="BEN226" s="28"/>
      <c r="BEO226" s="32"/>
      <c r="BEP226" s="20"/>
      <c r="BEQ226" s="18"/>
      <c r="BER226" s="19"/>
      <c r="BES226" s="28"/>
      <c r="BET226" s="32"/>
      <c r="BEU226" s="20"/>
      <c r="BEV226" s="18"/>
      <c r="BEW226" s="19"/>
      <c r="BEX226" s="28"/>
      <c r="BEY226" s="32"/>
      <c r="BEZ226" s="20"/>
      <c r="BFA226" s="18"/>
      <c r="BFB226" s="19"/>
      <c r="BFC226" s="28"/>
      <c r="BFD226" s="32"/>
      <c r="BFE226" s="20"/>
      <c r="BFF226" s="18"/>
      <c r="BFG226" s="19"/>
      <c r="BFH226" s="28"/>
      <c r="BFI226" s="32"/>
      <c r="BFJ226" s="20"/>
      <c r="BFK226" s="18"/>
      <c r="BFL226" s="19"/>
      <c r="BFM226" s="28"/>
      <c r="BFN226" s="32"/>
      <c r="BFO226" s="20"/>
      <c r="BFP226" s="18"/>
      <c r="BFQ226" s="19"/>
      <c r="BFR226" s="28"/>
      <c r="BFS226" s="32"/>
      <c r="BFT226" s="20"/>
      <c r="BFU226" s="18"/>
      <c r="BFV226" s="19"/>
      <c r="BFW226" s="28"/>
      <c r="BFX226" s="32"/>
      <c r="BFY226" s="20"/>
      <c r="BFZ226" s="18"/>
      <c r="BGA226" s="19"/>
      <c r="BGB226" s="28"/>
      <c r="BGC226" s="32"/>
      <c r="BGD226" s="20"/>
      <c r="BGE226" s="18"/>
      <c r="BGF226" s="19"/>
      <c r="BGG226" s="28"/>
      <c r="BGH226" s="32"/>
      <c r="BGI226" s="20"/>
      <c r="BGJ226" s="18"/>
      <c r="BGK226" s="19"/>
      <c r="BGL226" s="28"/>
      <c r="BGM226" s="32"/>
      <c r="BGN226" s="20"/>
      <c r="BGO226" s="18"/>
      <c r="BGP226" s="19"/>
      <c r="BGQ226" s="28"/>
      <c r="BGR226" s="32"/>
      <c r="BGS226" s="20"/>
      <c r="BGT226" s="18"/>
      <c r="BGU226" s="19"/>
      <c r="BGV226" s="28"/>
      <c r="BGW226" s="32"/>
      <c r="BGX226" s="20"/>
      <c r="BGY226" s="18"/>
      <c r="BGZ226" s="19"/>
      <c r="BHA226" s="28"/>
      <c r="BHB226" s="32"/>
      <c r="BHC226" s="20"/>
      <c r="BHD226" s="18"/>
      <c r="BHE226" s="19"/>
      <c r="BHF226" s="28"/>
      <c r="BHG226" s="32"/>
      <c r="BHH226" s="20"/>
      <c r="BHI226" s="18"/>
      <c r="BHJ226" s="19"/>
      <c r="BHK226" s="28"/>
      <c r="BHL226" s="32"/>
      <c r="BHM226" s="20"/>
      <c r="BHN226" s="18"/>
      <c r="BHO226" s="19"/>
      <c r="BHP226" s="28"/>
      <c r="BHQ226" s="32"/>
      <c r="BHR226" s="20"/>
      <c r="BHS226" s="18"/>
      <c r="BHT226" s="19"/>
      <c r="BHU226" s="28"/>
      <c r="BHV226" s="32"/>
      <c r="BHW226" s="20"/>
      <c r="BHX226" s="18"/>
      <c r="BHY226" s="19"/>
      <c r="BHZ226" s="28"/>
      <c r="BIA226" s="32"/>
      <c r="BIB226" s="20"/>
      <c r="BIC226" s="18"/>
      <c r="BID226" s="19"/>
      <c r="BIE226" s="28"/>
      <c r="BIF226" s="32"/>
      <c r="BIG226" s="20"/>
      <c r="BIH226" s="18"/>
      <c r="BII226" s="19"/>
      <c r="BIJ226" s="28"/>
      <c r="BIK226" s="32"/>
      <c r="BIL226" s="20"/>
      <c r="BIM226" s="18"/>
      <c r="BIN226" s="19"/>
      <c r="BIO226" s="28"/>
      <c r="BIP226" s="32"/>
      <c r="BIQ226" s="20"/>
      <c r="BIR226" s="18"/>
      <c r="BIS226" s="19"/>
      <c r="BIT226" s="28"/>
      <c r="BIU226" s="32"/>
      <c r="BIV226" s="20"/>
      <c r="BIW226" s="18"/>
      <c r="BIX226" s="19"/>
      <c r="BIY226" s="28"/>
      <c r="BIZ226" s="32"/>
      <c r="BJA226" s="20"/>
      <c r="BJB226" s="18"/>
      <c r="BJC226" s="19"/>
      <c r="BJD226" s="28"/>
      <c r="BJE226" s="32"/>
      <c r="BJF226" s="20"/>
      <c r="BJG226" s="18"/>
      <c r="BJH226" s="19"/>
      <c r="BJI226" s="28"/>
      <c r="BJJ226" s="32"/>
      <c r="BJK226" s="20"/>
      <c r="BJL226" s="18"/>
      <c r="BJM226" s="19"/>
      <c r="BJN226" s="28"/>
      <c r="BJO226" s="32"/>
      <c r="BJP226" s="20"/>
      <c r="BJQ226" s="18"/>
      <c r="BJR226" s="19"/>
      <c r="BJS226" s="28"/>
      <c r="BJT226" s="32"/>
      <c r="BJU226" s="20"/>
      <c r="BJV226" s="18"/>
      <c r="BJW226" s="19"/>
      <c r="BJX226" s="28"/>
      <c r="BJY226" s="32"/>
      <c r="BJZ226" s="20"/>
      <c r="BKA226" s="18"/>
      <c r="BKB226" s="19"/>
      <c r="BKC226" s="28"/>
      <c r="BKD226" s="32"/>
      <c r="BKE226" s="20"/>
      <c r="BKF226" s="18"/>
      <c r="BKG226" s="19"/>
      <c r="BKH226" s="28"/>
      <c r="BKI226" s="32"/>
      <c r="BKJ226" s="20"/>
      <c r="BKK226" s="18"/>
      <c r="BKL226" s="19"/>
      <c r="BKM226" s="28"/>
      <c r="BKN226" s="32"/>
      <c r="BKO226" s="20"/>
      <c r="BKP226" s="18"/>
      <c r="BKQ226" s="19"/>
      <c r="BKR226" s="28"/>
      <c r="BKS226" s="32"/>
      <c r="BKT226" s="20"/>
      <c r="BKU226" s="18"/>
      <c r="BKV226" s="19"/>
      <c r="BKW226" s="28"/>
      <c r="BKX226" s="32"/>
      <c r="BKY226" s="20"/>
      <c r="BKZ226" s="18"/>
      <c r="BLA226" s="19"/>
      <c r="BLB226" s="28"/>
      <c r="BLC226" s="32"/>
      <c r="BLD226" s="20"/>
      <c r="BLE226" s="18"/>
      <c r="BLF226" s="19"/>
      <c r="BLG226" s="28"/>
      <c r="BLH226" s="32"/>
      <c r="BLI226" s="20"/>
      <c r="BLJ226" s="18"/>
      <c r="BLK226" s="19"/>
      <c r="BLL226" s="28"/>
      <c r="BLM226" s="32"/>
      <c r="BLN226" s="20"/>
      <c r="BLO226" s="18"/>
      <c r="BLP226" s="19"/>
      <c r="BLQ226" s="28"/>
      <c r="BLR226" s="32"/>
      <c r="BLS226" s="20"/>
      <c r="BLT226" s="18"/>
      <c r="BLU226" s="19"/>
      <c r="BLV226" s="28"/>
      <c r="BLW226" s="32"/>
      <c r="BLX226" s="20"/>
      <c r="BLY226" s="18"/>
      <c r="BLZ226" s="19"/>
      <c r="BMA226" s="28"/>
      <c r="BMB226" s="32"/>
      <c r="BMC226" s="20"/>
      <c r="BMD226" s="18"/>
      <c r="BME226" s="19"/>
      <c r="BMF226" s="28"/>
      <c r="BMG226" s="32"/>
      <c r="BMH226" s="20"/>
      <c r="BMI226" s="18"/>
      <c r="BMJ226" s="19"/>
      <c r="BMK226" s="28"/>
      <c r="BML226" s="32"/>
      <c r="BMM226" s="20"/>
      <c r="BMN226" s="18"/>
      <c r="BMO226" s="19"/>
      <c r="BMP226" s="28"/>
      <c r="BMQ226" s="32"/>
      <c r="BMR226" s="20"/>
      <c r="BMS226" s="18"/>
      <c r="BMT226" s="19"/>
      <c r="BMU226" s="28"/>
      <c r="BMV226" s="32"/>
      <c r="BMW226" s="20"/>
      <c r="BMX226" s="18"/>
      <c r="BMY226" s="19"/>
      <c r="BMZ226" s="28"/>
      <c r="BNA226" s="32"/>
      <c r="BNB226" s="20"/>
      <c r="BNC226" s="18"/>
      <c r="BND226" s="19"/>
      <c r="BNE226" s="28"/>
      <c r="BNF226" s="32"/>
      <c r="BNG226" s="20"/>
      <c r="BNH226" s="18"/>
      <c r="BNI226" s="19"/>
      <c r="BNJ226" s="28"/>
      <c r="BNK226" s="32"/>
      <c r="BNL226" s="20"/>
      <c r="BNM226" s="18"/>
      <c r="BNN226" s="19"/>
      <c r="BNO226" s="28"/>
      <c r="BNP226" s="32"/>
      <c r="BNQ226" s="20"/>
      <c r="BNR226" s="18"/>
      <c r="BNS226" s="19"/>
      <c r="BNT226" s="28"/>
      <c r="BNU226" s="32"/>
      <c r="BNV226" s="20"/>
      <c r="BNW226" s="18"/>
      <c r="BNX226" s="19"/>
      <c r="BNY226" s="28"/>
      <c r="BNZ226" s="32"/>
      <c r="BOA226" s="20"/>
      <c r="BOB226" s="18"/>
      <c r="BOC226" s="19"/>
      <c r="BOD226" s="28"/>
      <c r="BOE226" s="32"/>
      <c r="BOF226" s="20"/>
      <c r="BOG226" s="18"/>
      <c r="BOH226" s="19"/>
      <c r="BOI226" s="28"/>
      <c r="BOJ226" s="32"/>
      <c r="BOK226" s="20"/>
      <c r="BOL226" s="18"/>
      <c r="BOM226" s="19"/>
      <c r="BON226" s="28"/>
      <c r="BOO226" s="32"/>
      <c r="BOP226" s="20"/>
      <c r="BOQ226" s="18"/>
      <c r="BOR226" s="19"/>
      <c r="BOS226" s="28"/>
      <c r="BOT226" s="32"/>
      <c r="BOU226" s="20"/>
      <c r="BOV226" s="18"/>
      <c r="BOW226" s="19"/>
      <c r="BOX226" s="28"/>
      <c r="BOY226" s="32"/>
      <c r="BOZ226" s="20"/>
      <c r="BPA226" s="18"/>
      <c r="BPB226" s="19"/>
      <c r="BPC226" s="28"/>
      <c r="BPD226" s="32"/>
      <c r="BPE226" s="20"/>
      <c r="BPF226" s="18"/>
      <c r="BPG226" s="19"/>
      <c r="BPH226" s="28"/>
      <c r="BPI226" s="32"/>
      <c r="BPJ226" s="20"/>
      <c r="BPK226" s="18"/>
      <c r="BPL226" s="19"/>
      <c r="BPM226" s="28"/>
      <c r="BPN226" s="32"/>
      <c r="BPO226" s="20"/>
      <c r="BPP226" s="18"/>
      <c r="BPQ226" s="19"/>
      <c r="BPR226" s="28"/>
      <c r="BPS226" s="32"/>
      <c r="BPT226" s="20"/>
      <c r="BPU226" s="18"/>
      <c r="BPV226" s="19"/>
      <c r="BPW226" s="28"/>
      <c r="BPX226" s="32"/>
      <c r="BPY226" s="20"/>
      <c r="BPZ226" s="18"/>
      <c r="BQA226" s="19"/>
      <c r="BQB226" s="28"/>
      <c r="BQC226" s="32"/>
      <c r="BQD226" s="20"/>
      <c r="BQE226" s="18"/>
      <c r="BQF226" s="19"/>
      <c r="BQG226" s="28"/>
      <c r="BQH226" s="32"/>
      <c r="BQI226" s="20"/>
      <c r="BQJ226" s="18"/>
      <c r="BQK226" s="19"/>
      <c r="BQL226" s="28"/>
      <c r="BQM226" s="32"/>
      <c r="BQN226" s="20"/>
      <c r="BQO226" s="18"/>
      <c r="BQP226" s="19"/>
      <c r="BQQ226" s="28"/>
      <c r="BQR226" s="32"/>
      <c r="BQS226" s="20"/>
      <c r="BQT226" s="18"/>
      <c r="BQU226" s="19"/>
      <c r="BQV226" s="28"/>
      <c r="BQW226" s="32"/>
      <c r="BQX226" s="20"/>
      <c r="BQY226" s="18"/>
      <c r="BQZ226" s="19"/>
      <c r="BRA226" s="28"/>
      <c r="BRB226" s="32"/>
      <c r="BRC226" s="20"/>
      <c r="BRD226" s="18"/>
      <c r="BRE226" s="19"/>
      <c r="BRF226" s="28"/>
      <c r="BRG226" s="32"/>
      <c r="BRH226" s="20"/>
      <c r="BRI226" s="18"/>
      <c r="BRJ226" s="19"/>
      <c r="BRK226" s="28"/>
      <c r="BRL226" s="32"/>
      <c r="BRM226" s="20"/>
      <c r="BRN226" s="18"/>
      <c r="BRO226" s="19"/>
      <c r="BRP226" s="28"/>
      <c r="BRQ226" s="32"/>
      <c r="BRR226" s="20"/>
      <c r="BRS226" s="18"/>
      <c r="BRT226" s="19"/>
      <c r="BRU226" s="28"/>
      <c r="BRV226" s="32"/>
      <c r="BRW226" s="20"/>
      <c r="BRX226" s="18"/>
      <c r="BRY226" s="19"/>
      <c r="BRZ226" s="28"/>
      <c r="BSA226" s="32"/>
      <c r="BSB226" s="20"/>
      <c r="BSC226" s="18"/>
      <c r="BSD226" s="19"/>
      <c r="BSE226" s="28"/>
      <c r="BSF226" s="32"/>
      <c r="BSG226" s="20"/>
      <c r="BSH226" s="18"/>
      <c r="BSI226" s="19"/>
      <c r="BSJ226" s="28"/>
      <c r="BSK226" s="32"/>
      <c r="BSL226" s="20"/>
      <c r="BSM226" s="18"/>
      <c r="BSN226" s="19"/>
      <c r="BSO226" s="28"/>
      <c r="BSP226" s="32"/>
      <c r="BSQ226" s="20"/>
      <c r="BSR226" s="18"/>
      <c r="BSS226" s="19"/>
      <c r="BST226" s="28"/>
      <c r="BSU226" s="32"/>
      <c r="BSV226" s="20"/>
      <c r="BSW226" s="18"/>
      <c r="BSX226" s="19"/>
      <c r="BSY226" s="28"/>
      <c r="BSZ226" s="32"/>
      <c r="BTA226" s="20"/>
      <c r="BTB226" s="18"/>
      <c r="BTC226" s="19"/>
      <c r="BTD226" s="28"/>
      <c r="BTE226" s="32"/>
      <c r="BTF226" s="20"/>
      <c r="BTG226" s="18"/>
      <c r="BTH226" s="19"/>
      <c r="BTI226" s="28"/>
      <c r="BTJ226" s="32"/>
      <c r="BTK226" s="20"/>
      <c r="BTL226" s="18"/>
      <c r="BTM226" s="19"/>
      <c r="BTN226" s="28"/>
      <c r="BTO226" s="32"/>
      <c r="BTP226" s="20"/>
      <c r="BTQ226" s="18"/>
      <c r="BTR226" s="19"/>
      <c r="BTS226" s="28"/>
      <c r="BTT226" s="32"/>
      <c r="BTU226" s="20"/>
      <c r="BTV226" s="18"/>
      <c r="BTW226" s="19"/>
      <c r="BTX226" s="28"/>
      <c r="BTY226" s="32"/>
      <c r="BTZ226" s="20"/>
      <c r="BUA226" s="18"/>
      <c r="BUB226" s="19"/>
      <c r="BUC226" s="28"/>
      <c r="BUD226" s="32"/>
      <c r="BUE226" s="20"/>
      <c r="BUF226" s="18"/>
      <c r="BUG226" s="19"/>
      <c r="BUH226" s="28"/>
      <c r="BUI226" s="32"/>
      <c r="BUJ226" s="20"/>
      <c r="BUK226" s="18"/>
      <c r="BUL226" s="19"/>
      <c r="BUM226" s="28"/>
      <c r="BUN226" s="32"/>
      <c r="BUO226" s="20"/>
      <c r="BUP226" s="18"/>
      <c r="BUQ226" s="19"/>
      <c r="BUR226" s="28"/>
      <c r="BUS226" s="32"/>
      <c r="BUT226" s="20"/>
      <c r="BUU226" s="18"/>
      <c r="BUV226" s="19"/>
      <c r="BUW226" s="28"/>
      <c r="BUX226" s="32"/>
      <c r="BUY226" s="20"/>
      <c r="BUZ226" s="18"/>
      <c r="BVA226" s="19"/>
      <c r="BVB226" s="28"/>
      <c r="BVC226" s="32"/>
      <c r="BVD226" s="20"/>
      <c r="BVE226" s="18"/>
      <c r="BVF226" s="19"/>
      <c r="BVG226" s="28"/>
      <c r="BVH226" s="32"/>
      <c r="BVI226" s="20"/>
      <c r="BVJ226" s="18"/>
      <c r="BVK226" s="19"/>
      <c r="BVL226" s="28"/>
      <c r="BVM226" s="32"/>
      <c r="BVN226" s="20"/>
      <c r="BVO226" s="18"/>
      <c r="BVP226" s="19"/>
      <c r="BVQ226" s="28"/>
      <c r="BVR226" s="32"/>
      <c r="BVS226" s="20"/>
      <c r="BVT226" s="18"/>
      <c r="BVU226" s="19"/>
      <c r="BVV226" s="28"/>
      <c r="BVW226" s="32"/>
      <c r="BVX226" s="20"/>
      <c r="BVY226" s="18"/>
      <c r="BVZ226" s="19"/>
      <c r="BWA226" s="28"/>
      <c r="BWB226" s="32"/>
      <c r="BWC226" s="20"/>
      <c r="BWD226" s="18"/>
      <c r="BWE226" s="19"/>
      <c r="BWF226" s="28"/>
      <c r="BWG226" s="32"/>
      <c r="BWH226" s="20"/>
      <c r="BWI226" s="18"/>
      <c r="BWJ226" s="19"/>
      <c r="BWK226" s="28"/>
      <c r="BWL226" s="32"/>
      <c r="BWM226" s="20"/>
      <c r="BWN226" s="18"/>
      <c r="BWO226" s="19"/>
      <c r="BWP226" s="28"/>
      <c r="BWQ226" s="32"/>
      <c r="BWR226" s="20"/>
      <c r="BWS226" s="18"/>
      <c r="BWT226" s="19"/>
      <c r="BWU226" s="28"/>
      <c r="BWV226" s="32"/>
      <c r="BWW226" s="20"/>
      <c r="BWX226" s="18"/>
      <c r="BWY226" s="19"/>
      <c r="BWZ226" s="28"/>
      <c r="BXA226" s="32"/>
      <c r="BXB226" s="20"/>
      <c r="BXC226" s="18"/>
      <c r="BXD226" s="19"/>
      <c r="BXE226" s="28"/>
      <c r="BXF226" s="32"/>
      <c r="BXG226" s="20"/>
      <c r="BXH226" s="18"/>
      <c r="BXI226" s="19"/>
      <c r="BXJ226" s="28"/>
      <c r="BXK226" s="32"/>
      <c r="BXL226" s="20"/>
      <c r="BXM226" s="18"/>
      <c r="BXN226" s="19"/>
      <c r="BXO226" s="28"/>
      <c r="BXP226" s="32"/>
      <c r="BXQ226" s="20"/>
      <c r="BXR226" s="18"/>
      <c r="BXS226" s="19"/>
      <c r="BXT226" s="28"/>
      <c r="BXU226" s="32"/>
      <c r="BXV226" s="20"/>
      <c r="BXW226" s="18"/>
      <c r="BXX226" s="19"/>
      <c r="BXY226" s="28"/>
      <c r="BXZ226" s="32"/>
      <c r="BYA226" s="20"/>
      <c r="BYB226" s="18"/>
      <c r="BYC226" s="19"/>
      <c r="BYD226" s="28"/>
      <c r="BYE226" s="32"/>
      <c r="BYF226" s="20"/>
      <c r="BYG226" s="18"/>
      <c r="BYH226" s="19"/>
      <c r="BYI226" s="28"/>
      <c r="BYJ226" s="32"/>
      <c r="BYK226" s="20"/>
      <c r="BYL226" s="18"/>
      <c r="BYM226" s="19"/>
      <c r="BYN226" s="28"/>
      <c r="BYO226" s="32"/>
      <c r="BYP226" s="20"/>
      <c r="BYQ226" s="18"/>
      <c r="BYR226" s="19"/>
      <c r="BYS226" s="28"/>
      <c r="BYT226" s="32"/>
      <c r="BYU226" s="20"/>
      <c r="BYV226" s="18"/>
      <c r="BYW226" s="19"/>
      <c r="BYX226" s="28"/>
      <c r="BYY226" s="32"/>
      <c r="BYZ226" s="20"/>
      <c r="BZA226" s="18"/>
      <c r="BZB226" s="19"/>
      <c r="BZC226" s="28"/>
      <c r="BZD226" s="32"/>
      <c r="BZE226" s="20"/>
      <c r="BZF226" s="18"/>
      <c r="BZG226" s="19"/>
      <c r="BZH226" s="28"/>
      <c r="BZI226" s="32"/>
      <c r="BZJ226" s="20"/>
      <c r="BZK226" s="18"/>
      <c r="BZL226" s="19"/>
      <c r="BZM226" s="28"/>
      <c r="BZN226" s="32"/>
      <c r="BZO226" s="20"/>
      <c r="BZP226" s="18"/>
      <c r="BZQ226" s="19"/>
      <c r="BZR226" s="28"/>
      <c r="BZS226" s="32"/>
      <c r="BZT226" s="20"/>
      <c r="BZU226" s="18"/>
      <c r="BZV226" s="19"/>
      <c r="BZW226" s="28"/>
      <c r="BZX226" s="32"/>
      <c r="BZY226" s="20"/>
      <c r="BZZ226" s="18"/>
      <c r="CAA226" s="19"/>
      <c r="CAB226" s="28"/>
      <c r="CAC226" s="32"/>
      <c r="CAD226" s="20"/>
      <c r="CAE226" s="18"/>
      <c r="CAF226" s="19"/>
      <c r="CAG226" s="28"/>
      <c r="CAH226" s="32"/>
      <c r="CAI226" s="20"/>
      <c r="CAJ226" s="18"/>
      <c r="CAK226" s="19"/>
      <c r="CAL226" s="28"/>
      <c r="CAM226" s="32"/>
      <c r="CAN226" s="20"/>
      <c r="CAO226" s="18"/>
      <c r="CAP226" s="19"/>
      <c r="CAQ226" s="28"/>
      <c r="CAR226" s="32"/>
      <c r="CAS226" s="20"/>
      <c r="CAT226" s="18"/>
      <c r="CAU226" s="19"/>
      <c r="CAV226" s="28"/>
      <c r="CAW226" s="32"/>
      <c r="CAX226" s="20"/>
      <c r="CAY226" s="18"/>
      <c r="CAZ226" s="19"/>
      <c r="CBA226" s="28"/>
      <c r="CBB226" s="32"/>
      <c r="CBC226" s="20"/>
      <c r="CBD226" s="18"/>
      <c r="CBE226" s="19"/>
      <c r="CBF226" s="28"/>
      <c r="CBG226" s="32"/>
      <c r="CBH226" s="20"/>
      <c r="CBI226" s="18"/>
      <c r="CBJ226" s="19"/>
      <c r="CBK226" s="28"/>
      <c r="CBL226" s="32"/>
      <c r="CBM226" s="20"/>
      <c r="CBN226" s="18"/>
      <c r="CBO226" s="19"/>
      <c r="CBP226" s="28"/>
      <c r="CBQ226" s="32"/>
      <c r="CBR226" s="20"/>
      <c r="CBS226" s="18"/>
      <c r="CBT226" s="19"/>
      <c r="CBU226" s="28"/>
      <c r="CBV226" s="32"/>
      <c r="CBW226" s="20"/>
      <c r="CBX226" s="18"/>
      <c r="CBY226" s="19"/>
      <c r="CBZ226" s="28"/>
      <c r="CCA226" s="32"/>
      <c r="CCB226" s="20"/>
      <c r="CCC226" s="18"/>
      <c r="CCD226" s="19"/>
      <c r="CCE226" s="28"/>
      <c r="CCF226" s="32"/>
      <c r="CCG226" s="20"/>
      <c r="CCH226" s="18"/>
      <c r="CCI226" s="19"/>
      <c r="CCJ226" s="28"/>
      <c r="CCK226" s="32"/>
      <c r="CCL226" s="20"/>
      <c r="CCM226" s="18"/>
      <c r="CCN226" s="19"/>
      <c r="CCO226" s="28"/>
      <c r="CCP226" s="32"/>
      <c r="CCQ226" s="20"/>
      <c r="CCR226" s="18"/>
      <c r="CCS226" s="19"/>
      <c r="CCT226" s="28"/>
      <c r="CCU226" s="32"/>
      <c r="CCV226" s="20"/>
      <c r="CCW226" s="18"/>
      <c r="CCX226" s="19"/>
      <c r="CCY226" s="28"/>
      <c r="CCZ226" s="32"/>
      <c r="CDA226" s="20"/>
      <c r="CDB226" s="18"/>
      <c r="CDC226" s="19"/>
      <c r="CDD226" s="28"/>
      <c r="CDE226" s="32"/>
      <c r="CDF226" s="20"/>
      <c r="CDG226" s="18"/>
      <c r="CDH226" s="19"/>
      <c r="CDI226" s="28"/>
      <c r="CDJ226" s="32"/>
      <c r="CDK226" s="20"/>
      <c r="CDL226" s="18"/>
      <c r="CDM226" s="19"/>
      <c r="CDN226" s="28"/>
      <c r="CDO226" s="32"/>
      <c r="CDP226" s="20"/>
      <c r="CDQ226" s="18"/>
      <c r="CDR226" s="19"/>
      <c r="CDS226" s="28"/>
      <c r="CDT226" s="32"/>
      <c r="CDU226" s="20"/>
      <c r="CDV226" s="18"/>
      <c r="CDW226" s="19"/>
      <c r="CDX226" s="28"/>
      <c r="CDY226" s="32"/>
      <c r="CDZ226" s="20"/>
      <c r="CEA226" s="18"/>
      <c r="CEB226" s="19"/>
      <c r="CEC226" s="28"/>
      <c r="CED226" s="32"/>
      <c r="CEE226" s="20"/>
      <c r="CEF226" s="18"/>
      <c r="CEG226" s="19"/>
      <c r="CEH226" s="28"/>
      <c r="CEI226" s="32"/>
      <c r="CEJ226" s="20"/>
      <c r="CEK226" s="18"/>
      <c r="CEL226" s="19"/>
      <c r="CEM226" s="28"/>
      <c r="CEN226" s="32"/>
      <c r="CEO226" s="20"/>
      <c r="CEP226" s="18"/>
      <c r="CEQ226" s="19"/>
      <c r="CER226" s="28"/>
      <c r="CES226" s="32"/>
      <c r="CET226" s="20"/>
      <c r="CEU226" s="18"/>
      <c r="CEV226" s="19"/>
      <c r="CEW226" s="28"/>
      <c r="CEX226" s="32"/>
      <c r="CEY226" s="20"/>
      <c r="CEZ226" s="18"/>
      <c r="CFA226" s="19"/>
      <c r="CFB226" s="28"/>
      <c r="CFC226" s="32"/>
      <c r="CFD226" s="20"/>
      <c r="CFE226" s="18"/>
      <c r="CFF226" s="19"/>
      <c r="CFG226" s="28"/>
      <c r="CFH226" s="32"/>
      <c r="CFI226" s="20"/>
      <c r="CFJ226" s="18"/>
      <c r="CFK226" s="19"/>
      <c r="CFL226" s="28"/>
      <c r="CFM226" s="32"/>
      <c r="CFN226" s="20"/>
      <c r="CFO226" s="18"/>
      <c r="CFP226" s="19"/>
      <c r="CFQ226" s="28"/>
      <c r="CFR226" s="32"/>
      <c r="CFS226" s="20"/>
      <c r="CFT226" s="18"/>
      <c r="CFU226" s="19"/>
      <c r="CFV226" s="28"/>
      <c r="CFW226" s="32"/>
      <c r="CFX226" s="20"/>
      <c r="CFY226" s="18"/>
      <c r="CFZ226" s="19"/>
      <c r="CGA226" s="28"/>
      <c r="CGB226" s="32"/>
      <c r="CGC226" s="20"/>
      <c r="CGD226" s="18"/>
      <c r="CGE226" s="19"/>
      <c r="CGF226" s="28"/>
      <c r="CGG226" s="32"/>
      <c r="CGH226" s="20"/>
      <c r="CGI226" s="18"/>
      <c r="CGJ226" s="19"/>
      <c r="CGK226" s="28"/>
      <c r="CGL226" s="32"/>
      <c r="CGM226" s="20"/>
      <c r="CGN226" s="18"/>
      <c r="CGO226" s="19"/>
      <c r="CGP226" s="28"/>
      <c r="CGQ226" s="32"/>
      <c r="CGR226" s="20"/>
      <c r="CGS226" s="18"/>
      <c r="CGT226" s="19"/>
      <c r="CGU226" s="28"/>
      <c r="CGV226" s="32"/>
      <c r="CGW226" s="20"/>
      <c r="CGX226" s="18"/>
      <c r="CGY226" s="19"/>
      <c r="CGZ226" s="28"/>
      <c r="CHA226" s="32"/>
      <c r="CHB226" s="20"/>
      <c r="CHC226" s="18"/>
      <c r="CHD226" s="19"/>
      <c r="CHE226" s="28"/>
      <c r="CHF226" s="32"/>
      <c r="CHG226" s="20"/>
      <c r="CHH226" s="18"/>
      <c r="CHI226" s="19"/>
      <c r="CHJ226" s="28"/>
      <c r="CHK226" s="32"/>
      <c r="CHL226" s="20"/>
      <c r="CHM226" s="18"/>
      <c r="CHN226" s="19"/>
      <c r="CHO226" s="28"/>
      <c r="CHP226" s="32"/>
      <c r="CHQ226" s="20"/>
      <c r="CHR226" s="18"/>
      <c r="CHS226" s="19"/>
      <c r="CHT226" s="28"/>
      <c r="CHU226" s="32"/>
      <c r="CHV226" s="20"/>
      <c r="CHW226" s="18"/>
      <c r="CHX226" s="19"/>
      <c r="CHY226" s="28"/>
      <c r="CHZ226" s="32"/>
      <c r="CIA226" s="20"/>
      <c r="CIB226" s="18"/>
      <c r="CIC226" s="19"/>
      <c r="CID226" s="28"/>
      <c r="CIE226" s="32"/>
      <c r="CIF226" s="20"/>
      <c r="CIG226" s="18"/>
      <c r="CIH226" s="19"/>
      <c r="CII226" s="28"/>
      <c r="CIJ226" s="32"/>
      <c r="CIK226" s="20"/>
      <c r="CIL226" s="18"/>
      <c r="CIM226" s="19"/>
      <c r="CIN226" s="28"/>
      <c r="CIO226" s="32"/>
      <c r="CIP226" s="20"/>
      <c r="CIQ226" s="18"/>
      <c r="CIR226" s="19"/>
      <c r="CIS226" s="28"/>
      <c r="CIT226" s="32"/>
      <c r="CIU226" s="20"/>
      <c r="CIV226" s="18"/>
      <c r="CIW226" s="19"/>
      <c r="CIX226" s="28"/>
      <c r="CIY226" s="32"/>
      <c r="CIZ226" s="20"/>
      <c r="CJA226" s="18"/>
      <c r="CJB226" s="19"/>
      <c r="CJC226" s="28"/>
      <c r="CJD226" s="32"/>
      <c r="CJE226" s="20"/>
      <c r="CJF226" s="18"/>
      <c r="CJG226" s="19"/>
      <c r="CJH226" s="28"/>
      <c r="CJI226" s="32"/>
      <c r="CJJ226" s="20"/>
      <c r="CJK226" s="18"/>
      <c r="CJL226" s="19"/>
      <c r="CJM226" s="28"/>
      <c r="CJN226" s="32"/>
      <c r="CJO226" s="20"/>
      <c r="CJP226" s="18"/>
      <c r="CJQ226" s="19"/>
      <c r="CJR226" s="28"/>
      <c r="CJS226" s="32"/>
      <c r="CJT226" s="20"/>
      <c r="CJU226" s="18"/>
      <c r="CJV226" s="19"/>
      <c r="CJW226" s="28"/>
      <c r="CJX226" s="32"/>
      <c r="CJY226" s="20"/>
      <c r="CJZ226" s="18"/>
      <c r="CKA226" s="19"/>
      <c r="CKB226" s="28"/>
      <c r="CKC226" s="32"/>
      <c r="CKD226" s="20"/>
      <c r="CKE226" s="18"/>
      <c r="CKF226" s="19"/>
      <c r="CKG226" s="28"/>
      <c r="CKH226" s="32"/>
      <c r="CKI226" s="20"/>
      <c r="CKJ226" s="18"/>
      <c r="CKK226" s="19"/>
      <c r="CKL226" s="28"/>
      <c r="CKM226" s="32"/>
      <c r="CKN226" s="20"/>
      <c r="CKO226" s="18"/>
      <c r="CKP226" s="19"/>
      <c r="CKQ226" s="28"/>
      <c r="CKR226" s="32"/>
      <c r="CKS226" s="20"/>
      <c r="CKT226" s="18"/>
      <c r="CKU226" s="19"/>
      <c r="CKV226" s="28"/>
      <c r="CKW226" s="32"/>
      <c r="CKX226" s="20"/>
      <c r="CKY226" s="18"/>
      <c r="CKZ226" s="19"/>
      <c r="CLA226" s="28"/>
      <c r="CLB226" s="32"/>
      <c r="CLC226" s="20"/>
      <c r="CLD226" s="18"/>
      <c r="CLE226" s="19"/>
      <c r="CLF226" s="28"/>
      <c r="CLG226" s="32"/>
      <c r="CLH226" s="20"/>
      <c r="CLI226" s="18"/>
      <c r="CLJ226" s="19"/>
      <c r="CLK226" s="28"/>
      <c r="CLL226" s="32"/>
      <c r="CLM226" s="20"/>
      <c r="CLN226" s="18"/>
      <c r="CLO226" s="19"/>
      <c r="CLP226" s="28"/>
      <c r="CLQ226" s="32"/>
      <c r="CLR226" s="20"/>
      <c r="CLS226" s="18"/>
      <c r="CLT226" s="19"/>
      <c r="CLU226" s="28"/>
      <c r="CLV226" s="32"/>
      <c r="CLW226" s="20"/>
      <c r="CLX226" s="18"/>
      <c r="CLY226" s="19"/>
      <c r="CLZ226" s="28"/>
      <c r="CMA226" s="32"/>
      <c r="CMB226" s="20"/>
      <c r="CMC226" s="18"/>
      <c r="CMD226" s="19"/>
      <c r="CME226" s="28"/>
      <c r="CMF226" s="32"/>
      <c r="CMG226" s="20"/>
      <c r="CMH226" s="18"/>
      <c r="CMI226" s="19"/>
      <c r="CMJ226" s="28"/>
      <c r="CMK226" s="32"/>
      <c r="CML226" s="20"/>
      <c r="CMM226" s="18"/>
      <c r="CMN226" s="19"/>
      <c r="CMO226" s="28"/>
      <c r="CMP226" s="32"/>
      <c r="CMQ226" s="20"/>
      <c r="CMR226" s="18"/>
      <c r="CMS226" s="19"/>
      <c r="CMT226" s="28"/>
      <c r="CMU226" s="32"/>
      <c r="CMV226" s="20"/>
      <c r="CMW226" s="18"/>
      <c r="CMX226" s="19"/>
      <c r="CMY226" s="28"/>
      <c r="CMZ226" s="32"/>
      <c r="CNA226" s="20"/>
      <c r="CNB226" s="18"/>
      <c r="CNC226" s="19"/>
      <c r="CND226" s="28"/>
      <c r="CNE226" s="32"/>
      <c r="CNF226" s="20"/>
      <c r="CNG226" s="18"/>
      <c r="CNH226" s="19"/>
      <c r="CNI226" s="28"/>
      <c r="CNJ226" s="32"/>
      <c r="CNK226" s="20"/>
      <c r="CNL226" s="18"/>
      <c r="CNM226" s="19"/>
      <c r="CNN226" s="28"/>
      <c r="CNO226" s="32"/>
      <c r="CNP226" s="20"/>
      <c r="CNQ226" s="18"/>
      <c r="CNR226" s="19"/>
      <c r="CNS226" s="28"/>
      <c r="CNT226" s="32"/>
      <c r="CNU226" s="20"/>
      <c r="CNV226" s="18"/>
      <c r="CNW226" s="19"/>
      <c r="CNX226" s="28"/>
      <c r="CNY226" s="32"/>
      <c r="CNZ226" s="20"/>
      <c r="COA226" s="18"/>
      <c r="COB226" s="19"/>
      <c r="COC226" s="28"/>
      <c r="COD226" s="32"/>
      <c r="COE226" s="20"/>
      <c r="COF226" s="18"/>
      <c r="COG226" s="19"/>
      <c r="COH226" s="28"/>
      <c r="COI226" s="32"/>
      <c r="COJ226" s="20"/>
      <c r="COK226" s="18"/>
      <c r="COL226" s="19"/>
      <c r="COM226" s="28"/>
      <c r="CON226" s="32"/>
      <c r="COO226" s="20"/>
      <c r="COP226" s="18"/>
      <c r="COQ226" s="19"/>
      <c r="COR226" s="28"/>
      <c r="COS226" s="32"/>
      <c r="COT226" s="20"/>
      <c r="COU226" s="18"/>
      <c r="COV226" s="19"/>
      <c r="COW226" s="28"/>
      <c r="COX226" s="32"/>
      <c r="COY226" s="20"/>
      <c r="COZ226" s="18"/>
      <c r="CPA226" s="19"/>
      <c r="CPB226" s="28"/>
      <c r="CPC226" s="32"/>
      <c r="CPD226" s="20"/>
      <c r="CPE226" s="18"/>
      <c r="CPF226" s="19"/>
      <c r="CPG226" s="28"/>
      <c r="CPH226" s="32"/>
      <c r="CPI226" s="20"/>
      <c r="CPJ226" s="18"/>
      <c r="CPK226" s="19"/>
      <c r="CPL226" s="28"/>
      <c r="CPM226" s="32"/>
      <c r="CPN226" s="20"/>
      <c r="CPO226" s="18"/>
      <c r="CPP226" s="19"/>
      <c r="CPQ226" s="28"/>
      <c r="CPR226" s="32"/>
      <c r="CPS226" s="20"/>
      <c r="CPT226" s="18"/>
      <c r="CPU226" s="19"/>
      <c r="CPV226" s="28"/>
      <c r="CPW226" s="32"/>
      <c r="CPX226" s="20"/>
      <c r="CPY226" s="18"/>
      <c r="CPZ226" s="19"/>
      <c r="CQA226" s="28"/>
      <c r="CQB226" s="32"/>
      <c r="CQC226" s="20"/>
      <c r="CQD226" s="18"/>
      <c r="CQE226" s="19"/>
      <c r="CQF226" s="28"/>
      <c r="CQG226" s="32"/>
      <c r="CQH226" s="20"/>
      <c r="CQI226" s="18"/>
      <c r="CQJ226" s="19"/>
      <c r="CQK226" s="28"/>
      <c r="CQL226" s="32"/>
      <c r="CQM226" s="20"/>
      <c r="CQN226" s="18"/>
      <c r="CQO226" s="19"/>
      <c r="CQP226" s="28"/>
      <c r="CQQ226" s="32"/>
      <c r="CQR226" s="20"/>
      <c r="CQS226" s="18"/>
      <c r="CQT226" s="19"/>
      <c r="CQU226" s="28"/>
      <c r="CQV226" s="32"/>
      <c r="CQW226" s="20"/>
      <c r="CQX226" s="18"/>
      <c r="CQY226" s="19"/>
      <c r="CQZ226" s="28"/>
      <c r="CRA226" s="32"/>
      <c r="CRB226" s="20"/>
      <c r="CRC226" s="18"/>
      <c r="CRD226" s="19"/>
      <c r="CRE226" s="28"/>
      <c r="CRF226" s="32"/>
      <c r="CRG226" s="20"/>
      <c r="CRH226" s="18"/>
      <c r="CRI226" s="19"/>
      <c r="CRJ226" s="28"/>
      <c r="CRK226" s="32"/>
      <c r="CRL226" s="20"/>
      <c r="CRM226" s="18"/>
      <c r="CRN226" s="19"/>
      <c r="CRO226" s="28"/>
      <c r="CRP226" s="32"/>
      <c r="CRQ226" s="20"/>
      <c r="CRR226" s="18"/>
      <c r="CRS226" s="19"/>
      <c r="CRT226" s="28"/>
      <c r="CRU226" s="32"/>
      <c r="CRV226" s="20"/>
      <c r="CRW226" s="18"/>
      <c r="CRX226" s="19"/>
      <c r="CRY226" s="28"/>
      <c r="CRZ226" s="32"/>
      <c r="CSA226" s="20"/>
      <c r="CSB226" s="18"/>
      <c r="CSC226" s="19"/>
      <c r="CSD226" s="28"/>
      <c r="CSE226" s="32"/>
      <c r="CSF226" s="20"/>
      <c r="CSG226" s="18"/>
      <c r="CSH226" s="19"/>
      <c r="CSI226" s="28"/>
      <c r="CSJ226" s="32"/>
      <c r="CSK226" s="20"/>
      <c r="CSL226" s="18"/>
      <c r="CSM226" s="19"/>
      <c r="CSN226" s="28"/>
      <c r="CSO226" s="32"/>
      <c r="CSP226" s="20"/>
      <c r="CSQ226" s="18"/>
      <c r="CSR226" s="19"/>
      <c r="CSS226" s="28"/>
      <c r="CST226" s="32"/>
      <c r="CSU226" s="20"/>
      <c r="CSV226" s="18"/>
      <c r="CSW226" s="19"/>
      <c r="CSX226" s="28"/>
      <c r="CSY226" s="32"/>
      <c r="CSZ226" s="20"/>
      <c r="CTA226" s="18"/>
      <c r="CTB226" s="19"/>
      <c r="CTC226" s="28"/>
      <c r="CTD226" s="32"/>
      <c r="CTE226" s="20"/>
      <c r="CTF226" s="18"/>
      <c r="CTG226" s="19"/>
      <c r="CTH226" s="28"/>
      <c r="CTI226" s="32"/>
      <c r="CTJ226" s="20"/>
      <c r="CTK226" s="18"/>
      <c r="CTL226" s="19"/>
      <c r="CTM226" s="28"/>
      <c r="CTN226" s="32"/>
      <c r="CTO226" s="20"/>
      <c r="CTP226" s="18"/>
      <c r="CTQ226" s="19"/>
      <c r="CTR226" s="28"/>
      <c r="CTS226" s="32"/>
      <c r="CTT226" s="20"/>
      <c r="CTU226" s="18"/>
      <c r="CTV226" s="19"/>
      <c r="CTW226" s="28"/>
      <c r="CTX226" s="32"/>
      <c r="CTY226" s="20"/>
      <c r="CTZ226" s="18"/>
      <c r="CUA226" s="19"/>
      <c r="CUB226" s="28"/>
      <c r="CUC226" s="32"/>
      <c r="CUD226" s="20"/>
      <c r="CUE226" s="18"/>
      <c r="CUF226" s="19"/>
      <c r="CUG226" s="28"/>
      <c r="CUH226" s="32"/>
      <c r="CUI226" s="20"/>
      <c r="CUJ226" s="18"/>
      <c r="CUK226" s="19"/>
      <c r="CUL226" s="28"/>
      <c r="CUM226" s="32"/>
      <c r="CUN226" s="20"/>
      <c r="CUO226" s="18"/>
      <c r="CUP226" s="19"/>
      <c r="CUQ226" s="28"/>
      <c r="CUR226" s="32"/>
      <c r="CUS226" s="20"/>
      <c r="CUT226" s="18"/>
      <c r="CUU226" s="19"/>
      <c r="CUV226" s="28"/>
      <c r="CUW226" s="32"/>
      <c r="CUX226" s="20"/>
      <c r="CUY226" s="18"/>
      <c r="CUZ226" s="19"/>
      <c r="CVA226" s="28"/>
      <c r="CVB226" s="32"/>
      <c r="CVC226" s="20"/>
      <c r="CVD226" s="18"/>
      <c r="CVE226" s="19"/>
      <c r="CVF226" s="28"/>
      <c r="CVG226" s="32"/>
      <c r="CVH226" s="20"/>
      <c r="CVI226" s="18"/>
      <c r="CVJ226" s="19"/>
      <c r="CVK226" s="28"/>
      <c r="CVL226" s="32"/>
      <c r="CVM226" s="20"/>
      <c r="CVN226" s="18"/>
      <c r="CVO226" s="19"/>
      <c r="CVP226" s="28"/>
      <c r="CVQ226" s="32"/>
      <c r="CVR226" s="20"/>
      <c r="CVS226" s="18"/>
      <c r="CVT226" s="19"/>
      <c r="CVU226" s="28"/>
      <c r="CVV226" s="32"/>
      <c r="CVW226" s="20"/>
      <c r="CVX226" s="18"/>
      <c r="CVY226" s="19"/>
      <c r="CVZ226" s="28"/>
      <c r="CWA226" s="32"/>
      <c r="CWB226" s="20"/>
      <c r="CWC226" s="18"/>
      <c r="CWD226" s="19"/>
      <c r="CWE226" s="28"/>
      <c r="CWF226" s="32"/>
      <c r="CWG226" s="20"/>
      <c r="CWH226" s="18"/>
      <c r="CWI226" s="19"/>
      <c r="CWJ226" s="28"/>
      <c r="CWK226" s="32"/>
      <c r="CWL226" s="20"/>
      <c r="CWM226" s="18"/>
      <c r="CWN226" s="19"/>
      <c r="CWO226" s="28"/>
      <c r="CWP226" s="32"/>
      <c r="CWQ226" s="20"/>
      <c r="CWR226" s="18"/>
      <c r="CWS226" s="19"/>
      <c r="CWT226" s="28"/>
      <c r="CWU226" s="32"/>
      <c r="CWV226" s="20"/>
      <c r="CWW226" s="18"/>
      <c r="CWX226" s="19"/>
      <c r="CWY226" s="28"/>
      <c r="CWZ226" s="32"/>
      <c r="CXA226" s="20"/>
      <c r="CXB226" s="18"/>
      <c r="CXC226" s="19"/>
      <c r="CXD226" s="28"/>
      <c r="CXE226" s="32"/>
      <c r="CXF226" s="20"/>
      <c r="CXG226" s="18"/>
      <c r="CXH226" s="19"/>
      <c r="CXI226" s="28"/>
      <c r="CXJ226" s="32"/>
      <c r="CXK226" s="20"/>
      <c r="CXL226" s="18"/>
      <c r="CXM226" s="19"/>
      <c r="CXN226" s="28"/>
      <c r="CXO226" s="32"/>
      <c r="CXP226" s="20"/>
      <c r="CXQ226" s="18"/>
      <c r="CXR226" s="19"/>
      <c r="CXS226" s="28"/>
      <c r="CXT226" s="32"/>
      <c r="CXU226" s="20"/>
      <c r="CXV226" s="18"/>
      <c r="CXW226" s="19"/>
      <c r="CXX226" s="28"/>
      <c r="CXY226" s="32"/>
      <c r="CXZ226" s="20"/>
      <c r="CYA226" s="18"/>
      <c r="CYB226" s="19"/>
      <c r="CYC226" s="28"/>
      <c r="CYD226" s="32"/>
      <c r="CYE226" s="20"/>
      <c r="CYF226" s="18"/>
      <c r="CYG226" s="19"/>
      <c r="CYH226" s="28"/>
      <c r="CYI226" s="32"/>
      <c r="CYJ226" s="20"/>
      <c r="CYK226" s="18"/>
      <c r="CYL226" s="19"/>
      <c r="CYM226" s="28"/>
      <c r="CYN226" s="32"/>
      <c r="CYO226" s="20"/>
      <c r="CYP226" s="18"/>
      <c r="CYQ226" s="19"/>
      <c r="CYR226" s="28"/>
      <c r="CYS226" s="32"/>
      <c r="CYT226" s="20"/>
      <c r="CYU226" s="18"/>
      <c r="CYV226" s="19"/>
      <c r="CYW226" s="28"/>
      <c r="CYX226" s="32"/>
      <c r="CYY226" s="20"/>
      <c r="CYZ226" s="18"/>
      <c r="CZA226" s="19"/>
      <c r="CZB226" s="28"/>
      <c r="CZC226" s="32"/>
      <c r="CZD226" s="20"/>
      <c r="CZE226" s="18"/>
      <c r="CZF226" s="19"/>
      <c r="CZG226" s="28"/>
      <c r="CZH226" s="32"/>
      <c r="CZI226" s="20"/>
      <c r="CZJ226" s="18"/>
      <c r="CZK226" s="19"/>
      <c r="CZL226" s="28"/>
      <c r="CZM226" s="32"/>
      <c r="CZN226" s="20"/>
      <c r="CZO226" s="18"/>
      <c r="CZP226" s="19"/>
      <c r="CZQ226" s="28"/>
      <c r="CZR226" s="32"/>
      <c r="CZS226" s="20"/>
      <c r="CZT226" s="18"/>
      <c r="CZU226" s="19"/>
      <c r="CZV226" s="28"/>
      <c r="CZW226" s="32"/>
      <c r="CZX226" s="20"/>
      <c r="CZY226" s="18"/>
      <c r="CZZ226" s="19"/>
      <c r="DAA226" s="28"/>
      <c r="DAB226" s="32"/>
      <c r="DAC226" s="20"/>
      <c r="DAD226" s="18"/>
      <c r="DAE226" s="19"/>
      <c r="DAF226" s="28"/>
      <c r="DAG226" s="32"/>
      <c r="DAH226" s="20"/>
      <c r="DAI226" s="18"/>
      <c r="DAJ226" s="19"/>
      <c r="DAK226" s="28"/>
      <c r="DAL226" s="32"/>
      <c r="DAM226" s="20"/>
      <c r="DAN226" s="18"/>
      <c r="DAO226" s="19"/>
      <c r="DAP226" s="28"/>
      <c r="DAQ226" s="32"/>
      <c r="DAR226" s="20"/>
      <c r="DAS226" s="18"/>
      <c r="DAT226" s="19"/>
      <c r="DAU226" s="28"/>
      <c r="DAV226" s="32"/>
      <c r="DAW226" s="20"/>
      <c r="DAX226" s="18"/>
      <c r="DAY226" s="19"/>
      <c r="DAZ226" s="28"/>
      <c r="DBA226" s="32"/>
      <c r="DBB226" s="20"/>
      <c r="DBC226" s="18"/>
      <c r="DBD226" s="19"/>
      <c r="DBE226" s="28"/>
      <c r="DBF226" s="32"/>
      <c r="DBG226" s="20"/>
      <c r="DBH226" s="18"/>
      <c r="DBI226" s="19"/>
      <c r="DBJ226" s="28"/>
      <c r="DBK226" s="32"/>
      <c r="DBL226" s="20"/>
      <c r="DBM226" s="18"/>
      <c r="DBN226" s="19"/>
      <c r="DBO226" s="28"/>
      <c r="DBP226" s="32"/>
      <c r="DBQ226" s="20"/>
      <c r="DBR226" s="18"/>
      <c r="DBS226" s="19"/>
      <c r="DBT226" s="28"/>
      <c r="DBU226" s="32"/>
      <c r="DBV226" s="20"/>
      <c r="DBW226" s="18"/>
      <c r="DBX226" s="19"/>
      <c r="DBY226" s="28"/>
      <c r="DBZ226" s="32"/>
      <c r="DCA226" s="20"/>
      <c r="DCB226" s="18"/>
      <c r="DCC226" s="19"/>
      <c r="DCD226" s="28"/>
      <c r="DCE226" s="32"/>
      <c r="DCF226" s="20"/>
      <c r="DCG226" s="18"/>
      <c r="DCH226" s="19"/>
      <c r="DCI226" s="28"/>
      <c r="DCJ226" s="32"/>
      <c r="DCK226" s="20"/>
      <c r="DCL226" s="18"/>
      <c r="DCM226" s="19"/>
      <c r="DCN226" s="28"/>
      <c r="DCO226" s="32"/>
      <c r="DCP226" s="20"/>
      <c r="DCQ226" s="18"/>
      <c r="DCR226" s="19"/>
      <c r="DCS226" s="28"/>
      <c r="DCT226" s="32"/>
      <c r="DCU226" s="20"/>
      <c r="DCV226" s="18"/>
      <c r="DCW226" s="19"/>
      <c r="DCX226" s="28"/>
      <c r="DCY226" s="32"/>
      <c r="DCZ226" s="20"/>
      <c r="DDA226" s="18"/>
      <c r="DDB226" s="19"/>
      <c r="DDC226" s="28"/>
      <c r="DDD226" s="32"/>
      <c r="DDE226" s="20"/>
      <c r="DDF226" s="18"/>
      <c r="DDG226" s="19"/>
      <c r="DDH226" s="28"/>
      <c r="DDI226" s="32"/>
      <c r="DDJ226" s="20"/>
      <c r="DDK226" s="18"/>
      <c r="DDL226" s="19"/>
      <c r="DDM226" s="28"/>
      <c r="DDN226" s="32"/>
      <c r="DDO226" s="20"/>
      <c r="DDP226" s="18"/>
      <c r="DDQ226" s="19"/>
      <c r="DDR226" s="28"/>
      <c r="DDS226" s="32"/>
      <c r="DDT226" s="20"/>
      <c r="DDU226" s="18"/>
      <c r="DDV226" s="19"/>
      <c r="DDW226" s="28"/>
      <c r="DDX226" s="32"/>
      <c r="DDY226" s="20"/>
      <c r="DDZ226" s="18"/>
      <c r="DEA226" s="19"/>
      <c r="DEB226" s="28"/>
      <c r="DEC226" s="32"/>
      <c r="DED226" s="20"/>
      <c r="DEE226" s="18"/>
      <c r="DEF226" s="19"/>
      <c r="DEG226" s="28"/>
      <c r="DEH226" s="32"/>
      <c r="DEI226" s="20"/>
      <c r="DEJ226" s="18"/>
      <c r="DEK226" s="19"/>
      <c r="DEL226" s="28"/>
      <c r="DEM226" s="32"/>
      <c r="DEN226" s="20"/>
      <c r="DEO226" s="18"/>
      <c r="DEP226" s="19"/>
      <c r="DEQ226" s="28"/>
      <c r="DER226" s="32"/>
      <c r="DES226" s="20"/>
      <c r="DET226" s="18"/>
      <c r="DEU226" s="19"/>
      <c r="DEV226" s="28"/>
      <c r="DEW226" s="32"/>
      <c r="DEX226" s="20"/>
      <c r="DEY226" s="18"/>
      <c r="DEZ226" s="19"/>
      <c r="DFA226" s="28"/>
      <c r="DFB226" s="32"/>
      <c r="DFC226" s="20"/>
      <c r="DFD226" s="18"/>
      <c r="DFE226" s="19"/>
      <c r="DFF226" s="28"/>
      <c r="DFG226" s="32"/>
      <c r="DFH226" s="20"/>
      <c r="DFI226" s="18"/>
      <c r="DFJ226" s="19"/>
      <c r="DFK226" s="28"/>
      <c r="DFL226" s="32"/>
      <c r="DFM226" s="20"/>
      <c r="DFN226" s="18"/>
      <c r="DFO226" s="19"/>
      <c r="DFP226" s="28"/>
      <c r="DFQ226" s="32"/>
      <c r="DFR226" s="20"/>
      <c r="DFS226" s="18"/>
      <c r="DFT226" s="19"/>
      <c r="DFU226" s="28"/>
      <c r="DFV226" s="32"/>
      <c r="DFW226" s="20"/>
      <c r="DFX226" s="18"/>
      <c r="DFY226" s="19"/>
      <c r="DFZ226" s="28"/>
      <c r="DGA226" s="32"/>
      <c r="DGB226" s="20"/>
      <c r="DGC226" s="18"/>
      <c r="DGD226" s="19"/>
      <c r="DGE226" s="28"/>
      <c r="DGF226" s="32"/>
      <c r="DGG226" s="20"/>
      <c r="DGH226" s="18"/>
      <c r="DGI226" s="19"/>
      <c r="DGJ226" s="28"/>
      <c r="DGK226" s="32"/>
      <c r="DGL226" s="20"/>
      <c r="DGM226" s="18"/>
      <c r="DGN226" s="19"/>
      <c r="DGO226" s="28"/>
      <c r="DGP226" s="32"/>
      <c r="DGQ226" s="20"/>
      <c r="DGR226" s="18"/>
      <c r="DGS226" s="19"/>
      <c r="DGT226" s="28"/>
      <c r="DGU226" s="32"/>
      <c r="DGV226" s="20"/>
      <c r="DGW226" s="18"/>
      <c r="DGX226" s="19"/>
      <c r="DGY226" s="28"/>
      <c r="DGZ226" s="32"/>
      <c r="DHA226" s="20"/>
      <c r="DHB226" s="18"/>
      <c r="DHC226" s="19"/>
      <c r="DHD226" s="28"/>
      <c r="DHE226" s="32"/>
      <c r="DHF226" s="20"/>
      <c r="DHG226" s="18"/>
      <c r="DHH226" s="19"/>
      <c r="DHI226" s="28"/>
      <c r="DHJ226" s="32"/>
      <c r="DHK226" s="20"/>
      <c r="DHL226" s="18"/>
      <c r="DHM226" s="19"/>
      <c r="DHN226" s="28"/>
      <c r="DHO226" s="32"/>
      <c r="DHP226" s="20"/>
      <c r="DHQ226" s="18"/>
      <c r="DHR226" s="19"/>
      <c r="DHS226" s="28"/>
      <c r="DHT226" s="32"/>
      <c r="DHU226" s="20"/>
      <c r="DHV226" s="18"/>
      <c r="DHW226" s="19"/>
      <c r="DHX226" s="28"/>
      <c r="DHY226" s="32"/>
      <c r="DHZ226" s="20"/>
      <c r="DIA226" s="18"/>
      <c r="DIB226" s="19"/>
      <c r="DIC226" s="28"/>
      <c r="DID226" s="32"/>
      <c r="DIE226" s="20"/>
      <c r="DIF226" s="18"/>
      <c r="DIG226" s="19"/>
      <c r="DIH226" s="28"/>
      <c r="DII226" s="32"/>
      <c r="DIJ226" s="20"/>
      <c r="DIK226" s="18"/>
      <c r="DIL226" s="19"/>
      <c r="DIM226" s="28"/>
      <c r="DIN226" s="32"/>
      <c r="DIO226" s="20"/>
      <c r="DIP226" s="18"/>
      <c r="DIQ226" s="19"/>
      <c r="DIR226" s="28"/>
      <c r="DIS226" s="32"/>
      <c r="DIT226" s="20"/>
      <c r="DIU226" s="18"/>
      <c r="DIV226" s="19"/>
      <c r="DIW226" s="28"/>
      <c r="DIX226" s="32"/>
      <c r="DIY226" s="20"/>
      <c r="DIZ226" s="18"/>
      <c r="DJA226" s="19"/>
      <c r="DJB226" s="28"/>
      <c r="DJC226" s="32"/>
      <c r="DJD226" s="20"/>
      <c r="DJE226" s="18"/>
      <c r="DJF226" s="19"/>
      <c r="DJG226" s="28"/>
      <c r="DJH226" s="32"/>
      <c r="DJI226" s="20"/>
      <c r="DJJ226" s="18"/>
      <c r="DJK226" s="19"/>
      <c r="DJL226" s="28"/>
      <c r="DJM226" s="32"/>
      <c r="DJN226" s="20"/>
      <c r="DJO226" s="18"/>
      <c r="DJP226" s="19"/>
      <c r="DJQ226" s="28"/>
      <c r="DJR226" s="32"/>
      <c r="DJS226" s="20"/>
      <c r="DJT226" s="18"/>
      <c r="DJU226" s="19"/>
      <c r="DJV226" s="28"/>
      <c r="DJW226" s="32"/>
      <c r="DJX226" s="20"/>
      <c r="DJY226" s="18"/>
      <c r="DJZ226" s="19"/>
      <c r="DKA226" s="28"/>
      <c r="DKB226" s="32"/>
      <c r="DKC226" s="20"/>
      <c r="DKD226" s="18"/>
      <c r="DKE226" s="19"/>
      <c r="DKF226" s="28"/>
      <c r="DKG226" s="32"/>
      <c r="DKH226" s="20"/>
      <c r="DKI226" s="18"/>
      <c r="DKJ226" s="19"/>
      <c r="DKK226" s="28"/>
      <c r="DKL226" s="32"/>
      <c r="DKM226" s="20"/>
      <c r="DKN226" s="18"/>
      <c r="DKO226" s="19"/>
      <c r="DKP226" s="28"/>
      <c r="DKQ226" s="32"/>
      <c r="DKR226" s="20"/>
      <c r="DKS226" s="18"/>
      <c r="DKT226" s="19"/>
      <c r="DKU226" s="28"/>
      <c r="DKV226" s="32"/>
      <c r="DKW226" s="20"/>
      <c r="DKX226" s="18"/>
      <c r="DKY226" s="19"/>
      <c r="DKZ226" s="28"/>
      <c r="DLA226" s="32"/>
      <c r="DLB226" s="20"/>
      <c r="DLC226" s="18"/>
      <c r="DLD226" s="19"/>
      <c r="DLE226" s="28"/>
      <c r="DLF226" s="32"/>
      <c r="DLG226" s="20"/>
      <c r="DLH226" s="18"/>
      <c r="DLI226" s="19"/>
      <c r="DLJ226" s="28"/>
      <c r="DLK226" s="32"/>
      <c r="DLL226" s="20"/>
      <c r="DLM226" s="18"/>
      <c r="DLN226" s="19"/>
      <c r="DLO226" s="28"/>
      <c r="DLP226" s="32"/>
      <c r="DLQ226" s="20"/>
      <c r="DLR226" s="18"/>
      <c r="DLS226" s="19"/>
      <c r="DLT226" s="28"/>
      <c r="DLU226" s="32"/>
      <c r="DLV226" s="20"/>
      <c r="DLW226" s="18"/>
      <c r="DLX226" s="19"/>
      <c r="DLY226" s="28"/>
      <c r="DLZ226" s="32"/>
      <c r="DMA226" s="20"/>
      <c r="DMB226" s="18"/>
      <c r="DMC226" s="19"/>
      <c r="DMD226" s="28"/>
      <c r="DME226" s="32"/>
      <c r="DMF226" s="20"/>
      <c r="DMG226" s="18"/>
      <c r="DMH226" s="19"/>
      <c r="DMI226" s="28"/>
      <c r="DMJ226" s="32"/>
      <c r="DMK226" s="20"/>
      <c r="DML226" s="18"/>
      <c r="DMM226" s="19"/>
      <c r="DMN226" s="28"/>
      <c r="DMO226" s="32"/>
      <c r="DMP226" s="20"/>
      <c r="DMQ226" s="18"/>
      <c r="DMR226" s="19"/>
      <c r="DMS226" s="28"/>
      <c r="DMT226" s="32"/>
      <c r="DMU226" s="20"/>
      <c r="DMV226" s="18"/>
      <c r="DMW226" s="19"/>
      <c r="DMX226" s="28"/>
      <c r="DMY226" s="32"/>
      <c r="DMZ226" s="20"/>
      <c r="DNA226" s="18"/>
      <c r="DNB226" s="19"/>
      <c r="DNC226" s="28"/>
      <c r="DND226" s="32"/>
      <c r="DNE226" s="20"/>
      <c r="DNF226" s="18"/>
      <c r="DNG226" s="19"/>
      <c r="DNH226" s="28"/>
      <c r="DNI226" s="32"/>
      <c r="DNJ226" s="20"/>
      <c r="DNK226" s="18"/>
      <c r="DNL226" s="19"/>
      <c r="DNM226" s="28"/>
      <c r="DNN226" s="32"/>
      <c r="DNO226" s="20"/>
      <c r="DNP226" s="18"/>
      <c r="DNQ226" s="19"/>
      <c r="DNR226" s="28"/>
      <c r="DNS226" s="32"/>
      <c r="DNT226" s="20"/>
      <c r="DNU226" s="18"/>
      <c r="DNV226" s="19"/>
      <c r="DNW226" s="28"/>
      <c r="DNX226" s="32"/>
      <c r="DNY226" s="20"/>
      <c r="DNZ226" s="18"/>
      <c r="DOA226" s="19"/>
      <c r="DOB226" s="28"/>
      <c r="DOC226" s="32"/>
      <c r="DOD226" s="20"/>
      <c r="DOE226" s="18"/>
      <c r="DOF226" s="19"/>
      <c r="DOG226" s="28"/>
      <c r="DOH226" s="32"/>
      <c r="DOI226" s="20"/>
      <c r="DOJ226" s="18"/>
      <c r="DOK226" s="19"/>
      <c r="DOL226" s="28"/>
      <c r="DOM226" s="32"/>
      <c r="DON226" s="20"/>
      <c r="DOO226" s="18"/>
      <c r="DOP226" s="19"/>
      <c r="DOQ226" s="28"/>
      <c r="DOR226" s="32"/>
      <c r="DOS226" s="20"/>
      <c r="DOT226" s="18"/>
      <c r="DOU226" s="19"/>
      <c r="DOV226" s="28"/>
      <c r="DOW226" s="32"/>
      <c r="DOX226" s="20"/>
      <c r="DOY226" s="18"/>
      <c r="DOZ226" s="19"/>
      <c r="DPA226" s="28"/>
      <c r="DPB226" s="32"/>
      <c r="DPC226" s="20"/>
      <c r="DPD226" s="18"/>
      <c r="DPE226" s="19"/>
      <c r="DPF226" s="28"/>
      <c r="DPG226" s="32"/>
      <c r="DPH226" s="20"/>
      <c r="DPI226" s="18"/>
      <c r="DPJ226" s="19"/>
      <c r="DPK226" s="28"/>
      <c r="DPL226" s="32"/>
      <c r="DPM226" s="20"/>
      <c r="DPN226" s="18"/>
      <c r="DPO226" s="19"/>
      <c r="DPP226" s="28"/>
      <c r="DPQ226" s="32"/>
      <c r="DPR226" s="20"/>
      <c r="DPS226" s="18"/>
      <c r="DPT226" s="19"/>
      <c r="DPU226" s="28"/>
      <c r="DPV226" s="32"/>
      <c r="DPW226" s="20"/>
      <c r="DPX226" s="18"/>
      <c r="DPY226" s="19"/>
      <c r="DPZ226" s="28"/>
      <c r="DQA226" s="32"/>
      <c r="DQB226" s="20"/>
      <c r="DQC226" s="18"/>
      <c r="DQD226" s="19"/>
      <c r="DQE226" s="28"/>
      <c r="DQF226" s="32"/>
      <c r="DQG226" s="20"/>
      <c r="DQH226" s="18"/>
      <c r="DQI226" s="19"/>
      <c r="DQJ226" s="28"/>
      <c r="DQK226" s="32"/>
      <c r="DQL226" s="20"/>
      <c r="DQM226" s="18"/>
      <c r="DQN226" s="19"/>
      <c r="DQO226" s="28"/>
      <c r="DQP226" s="32"/>
      <c r="DQQ226" s="20"/>
      <c r="DQR226" s="18"/>
      <c r="DQS226" s="19"/>
      <c r="DQT226" s="28"/>
      <c r="DQU226" s="32"/>
      <c r="DQV226" s="20"/>
      <c r="DQW226" s="18"/>
      <c r="DQX226" s="19"/>
      <c r="DQY226" s="28"/>
      <c r="DQZ226" s="32"/>
      <c r="DRA226" s="20"/>
      <c r="DRB226" s="18"/>
      <c r="DRC226" s="19"/>
      <c r="DRD226" s="28"/>
      <c r="DRE226" s="32"/>
      <c r="DRF226" s="20"/>
      <c r="DRG226" s="18"/>
      <c r="DRH226" s="19"/>
      <c r="DRI226" s="28"/>
      <c r="DRJ226" s="32"/>
      <c r="DRK226" s="20"/>
      <c r="DRL226" s="18"/>
      <c r="DRM226" s="19"/>
      <c r="DRN226" s="28"/>
      <c r="DRO226" s="32"/>
      <c r="DRP226" s="20"/>
      <c r="DRQ226" s="18"/>
      <c r="DRR226" s="19"/>
      <c r="DRS226" s="28"/>
      <c r="DRT226" s="32"/>
      <c r="DRU226" s="20"/>
      <c r="DRV226" s="18"/>
      <c r="DRW226" s="19"/>
      <c r="DRX226" s="28"/>
      <c r="DRY226" s="32"/>
      <c r="DRZ226" s="20"/>
      <c r="DSA226" s="18"/>
      <c r="DSB226" s="19"/>
      <c r="DSC226" s="28"/>
      <c r="DSD226" s="32"/>
      <c r="DSE226" s="20"/>
      <c r="DSF226" s="18"/>
      <c r="DSG226" s="19"/>
      <c r="DSH226" s="28"/>
      <c r="DSI226" s="32"/>
      <c r="DSJ226" s="20"/>
      <c r="DSK226" s="18"/>
      <c r="DSL226" s="19"/>
      <c r="DSM226" s="28"/>
      <c r="DSN226" s="32"/>
      <c r="DSO226" s="20"/>
      <c r="DSP226" s="18"/>
      <c r="DSQ226" s="19"/>
      <c r="DSR226" s="28"/>
      <c r="DSS226" s="32"/>
      <c r="DST226" s="20"/>
      <c r="DSU226" s="18"/>
      <c r="DSV226" s="19"/>
      <c r="DSW226" s="28"/>
      <c r="DSX226" s="32"/>
      <c r="DSY226" s="20"/>
      <c r="DSZ226" s="18"/>
      <c r="DTA226" s="19"/>
      <c r="DTB226" s="28"/>
      <c r="DTC226" s="32"/>
      <c r="DTD226" s="20"/>
      <c r="DTE226" s="18"/>
      <c r="DTF226" s="19"/>
      <c r="DTG226" s="28"/>
      <c r="DTH226" s="32"/>
      <c r="DTI226" s="20"/>
      <c r="DTJ226" s="18"/>
      <c r="DTK226" s="19"/>
      <c r="DTL226" s="28"/>
      <c r="DTM226" s="32"/>
      <c r="DTN226" s="20"/>
      <c r="DTO226" s="18"/>
      <c r="DTP226" s="19"/>
      <c r="DTQ226" s="28"/>
      <c r="DTR226" s="32"/>
      <c r="DTS226" s="20"/>
      <c r="DTT226" s="18"/>
      <c r="DTU226" s="19"/>
      <c r="DTV226" s="28"/>
      <c r="DTW226" s="32"/>
      <c r="DTX226" s="20"/>
      <c r="DTY226" s="18"/>
      <c r="DTZ226" s="19"/>
      <c r="DUA226" s="28"/>
      <c r="DUB226" s="32"/>
      <c r="DUC226" s="20"/>
      <c r="DUD226" s="18"/>
      <c r="DUE226" s="19"/>
      <c r="DUF226" s="28"/>
      <c r="DUG226" s="32"/>
      <c r="DUH226" s="20"/>
      <c r="DUI226" s="18"/>
      <c r="DUJ226" s="19"/>
      <c r="DUK226" s="28"/>
      <c r="DUL226" s="32"/>
      <c r="DUM226" s="20"/>
      <c r="DUN226" s="18"/>
      <c r="DUO226" s="19"/>
      <c r="DUP226" s="28"/>
      <c r="DUQ226" s="32"/>
      <c r="DUR226" s="20"/>
      <c r="DUS226" s="18"/>
      <c r="DUT226" s="19"/>
      <c r="DUU226" s="28"/>
      <c r="DUV226" s="32"/>
      <c r="DUW226" s="20"/>
      <c r="DUX226" s="18"/>
      <c r="DUY226" s="19"/>
      <c r="DUZ226" s="28"/>
      <c r="DVA226" s="32"/>
      <c r="DVB226" s="20"/>
      <c r="DVC226" s="18"/>
      <c r="DVD226" s="19"/>
      <c r="DVE226" s="28"/>
      <c r="DVF226" s="32"/>
      <c r="DVG226" s="20"/>
      <c r="DVH226" s="18"/>
      <c r="DVI226" s="19"/>
      <c r="DVJ226" s="28"/>
      <c r="DVK226" s="32"/>
      <c r="DVL226" s="20"/>
      <c r="DVM226" s="18"/>
      <c r="DVN226" s="19"/>
      <c r="DVO226" s="28"/>
      <c r="DVP226" s="32"/>
      <c r="DVQ226" s="20"/>
      <c r="DVR226" s="18"/>
      <c r="DVS226" s="19"/>
      <c r="DVT226" s="28"/>
      <c r="DVU226" s="32"/>
      <c r="DVV226" s="20"/>
      <c r="DVW226" s="18"/>
      <c r="DVX226" s="19"/>
      <c r="DVY226" s="28"/>
      <c r="DVZ226" s="32"/>
      <c r="DWA226" s="20"/>
      <c r="DWB226" s="18"/>
      <c r="DWC226" s="19"/>
      <c r="DWD226" s="28"/>
      <c r="DWE226" s="32"/>
      <c r="DWF226" s="20"/>
      <c r="DWG226" s="18"/>
      <c r="DWH226" s="19"/>
      <c r="DWI226" s="28"/>
      <c r="DWJ226" s="32"/>
      <c r="DWK226" s="20"/>
      <c r="DWL226" s="18"/>
      <c r="DWM226" s="19"/>
      <c r="DWN226" s="28"/>
      <c r="DWO226" s="32"/>
      <c r="DWP226" s="20"/>
      <c r="DWQ226" s="18"/>
      <c r="DWR226" s="19"/>
      <c r="DWS226" s="28"/>
      <c r="DWT226" s="32"/>
      <c r="DWU226" s="20"/>
      <c r="DWV226" s="18"/>
      <c r="DWW226" s="19"/>
      <c r="DWX226" s="28"/>
      <c r="DWY226" s="32"/>
      <c r="DWZ226" s="20"/>
      <c r="DXA226" s="18"/>
      <c r="DXB226" s="19"/>
      <c r="DXC226" s="28"/>
      <c r="DXD226" s="32"/>
      <c r="DXE226" s="20"/>
      <c r="DXF226" s="18"/>
      <c r="DXG226" s="19"/>
      <c r="DXH226" s="28"/>
      <c r="DXI226" s="32"/>
      <c r="DXJ226" s="20"/>
      <c r="DXK226" s="18"/>
      <c r="DXL226" s="19"/>
      <c r="DXM226" s="28"/>
      <c r="DXN226" s="32"/>
      <c r="DXO226" s="20"/>
      <c r="DXP226" s="18"/>
      <c r="DXQ226" s="19"/>
      <c r="DXR226" s="28"/>
      <c r="DXS226" s="32"/>
      <c r="DXT226" s="20"/>
      <c r="DXU226" s="18"/>
      <c r="DXV226" s="19"/>
      <c r="DXW226" s="28"/>
      <c r="DXX226" s="32"/>
      <c r="DXY226" s="20"/>
      <c r="DXZ226" s="18"/>
      <c r="DYA226" s="19"/>
      <c r="DYB226" s="28"/>
      <c r="DYC226" s="32"/>
      <c r="DYD226" s="20"/>
      <c r="DYE226" s="18"/>
      <c r="DYF226" s="19"/>
      <c r="DYG226" s="28"/>
      <c r="DYH226" s="32"/>
      <c r="DYI226" s="20"/>
      <c r="DYJ226" s="18"/>
      <c r="DYK226" s="19"/>
      <c r="DYL226" s="28"/>
      <c r="DYM226" s="32"/>
      <c r="DYN226" s="20"/>
      <c r="DYO226" s="18"/>
      <c r="DYP226" s="19"/>
      <c r="DYQ226" s="28"/>
      <c r="DYR226" s="32"/>
      <c r="DYS226" s="20"/>
      <c r="DYT226" s="18"/>
      <c r="DYU226" s="19"/>
      <c r="DYV226" s="28"/>
      <c r="DYW226" s="32"/>
      <c r="DYX226" s="20"/>
      <c r="DYY226" s="18"/>
      <c r="DYZ226" s="19"/>
      <c r="DZA226" s="28"/>
      <c r="DZB226" s="32"/>
      <c r="DZC226" s="20"/>
      <c r="DZD226" s="18"/>
      <c r="DZE226" s="19"/>
      <c r="DZF226" s="28"/>
      <c r="DZG226" s="32"/>
      <c r="DZH226" s="20"/>
      <c r="DZI226" s="18"/>
      <c r="DZJ226" s="19"/>
      <c r="DZK226" s="28"/>
      <c r="DZL226" s="32"/>
      <c r="DZM226" s="20"/>
      <c r="DZN226" s="18"/>
      <c r="DZO226" s="19"/>
      <c r="DZP226" s="28"/>
      <c r="DZQ226" s="32"/>
      <c r="DZR226" s="20"/>
      <c r="DZS226" s="18"/>
      <c r="DZT226" s="19"/>
      <c r="DZU226" s="28"/>
      <c r="DZV226" s="32"/>
      <c r="DZW226" s="20"/>
      <c r="DZX226" s="18"/>
      <c r="DZY226" s="19"/>
      <c r="DZZ226" s="28"/>
      <c r="EAA226" s="32"/>
      <c r="EAB226" s="20"/>
      <c r="EAC226" s="18"/>
      <c r="EAD226" s="19"/>
      <c r="EAE226" s="28"/>
      <c r="EAF226" s="32"/>
      <c r="EAG226" s="20"/>
      <c r="EAH226" s="18"/>
      <c r="EAI226" s="19"/>
      <c r="EAJ226" s="28"/>
      <c r="EAK226" s="32"/>
      <c r="EAL226" s="20"/>
      <c r="EAM226" s="18"/>
      <c r="EAN226" s="19"/>
      <c r="EAO226" s="28"/>
      <c r="EAP226" s="32"/>
      <c r="EAQ226" s="20"/>
      <c r="EAR226" s="18"/>
      <c r="EAS226" s="19"/>
      <c r="EAT226" s="28"/>
      <c r="EAU226" s="32"/>
      <c r="EAV226" s="20"/>
      <c r="EAW226" s="18"/>
      <c r="EAX226" s="19"/>
      <c r="EAY226" s="28"/>
      <c r="EAZ226" s="32"/>
      <c r="EBA226" s="20"/>
      <c r="EBB226" s="18"/>
      <c r="EBC226" s="19"/>
      <c r="EBD226" s="28"/>
      <c r="EBE226" s="32"/>
      <c r="EBF226" s="20"/>
      <c r="EBG226" s="18"/>
      <c r="EBH226" s="19"/>
      <c r="EBI226" s="28"/>
      <c r="EBJ226" s="32"/>
      <c r="EBK226" s="20"/>
      <c r="EBL226" s="18"/>
      <c r="EBM226" s="19"/>
      <c r="EBN226" s="28"/>
      <c r="EBO226" s="32"/>
      <c r="EBP226" s="20"/>
      <c r="EBQ226" s="18"/>
      <c r="EBR226" s="19"/>
      <c r="EBS226" s="28"/>
      <c r="EBT226" s="32"/>
      <c r="EBU226" s="20"/>
      <c r="EBV226" s="18"/>
      <c r="EBW226" s="19"/>
      <c r="EBX226" s="28"/>
      <c r="EBY226" s="32"/>
      <c r="EBZ226" s="20"/>
      <c r="ECA226" s="18"/>
      <c r="ECB226" s="19"/>
      <c r="ECC226" s="28"/>
      <c r="ECD226" s="32"/>
      <c r="ECE226" s="20"/>
      <c r="ECF226" s="18"/>
      <c r="ECG226" s="19"/>
      <c r="ECH226" s="28"/>
      <c r="ECI226" s="32"/>
      <c r="ECJ226" s="20"/>
      <c r="ECK226" s="18"/>
      <c r="ECL226" s="19"/>
      <c r="ECM226" s="28"/>
      <c r="ECN226" s="32"/>
      <c r="ECO226" s="20"/>
      <c r="ECP226" s="18"/>
      <c r="ECQ226" s="19"/>
      <c r="ECR226" s="28"/>
      <c r="ECS226" s="32"/>
      <c r="ECT226" s="20"/>
      <c r="ECU226" s="18"/>
      <c r="ECV226" s="19"/>
      <c r="ECW226" s="28"/>
      <c r="ECX226" s="32"/>
      <c r="ECY226" s="20"/>
      <c r="ECZ226" s="18"/>
      <c r="EDA226" s="19"/>
      <c r="EDB226" s="28"/>
      <c r="EDC226" s="32"/>
      <c r="EDD226" s="20"/>
      <c r="EDE226" s="18"/>
      <c r="EDF226" s="19"/>
      <c r="EDG226" s="28"/>
      <c r="EDH226" s="32"/>
      <c r="EDI226" s="20"/>
      <c r="EDJ226" s="18"/>
      <c r="EDK226" s="19"/>
      <c r="EDL226" s="28"/>
      <c r="EDM226" s="32"/>
      <c r="EDN226" s="20"/>
      <c r="EDO226" s="18"/>
      <c r="EDP226" s="19"/>
      <c r="EDQ226" s="28"/>
      <c r="EDR226" s="32"/>
      <c r="EDS226" s="20"/>
      <c r="EDT226" s="18"/>
      <c r="EDU226" s="19"/>
      <c r="EDV226" s="28"/>
      <c r="EDW226" s="32"/>
      <c r="EDX226" s="20"/>
      <c r="EDY226" s="18"/>
      <c r="EDZ226" s="19"/>
      <c r="EEA226" s="28"/>
      <c r="EEB226" s="32"/>
      <c r="EEC226" s="20"/>
      <c r="EED226" s="18"/>
      <c r="EEE226" s="19"/>
      <c r="EEF226" s="28"/>
      <c r="EEG226" s="32"/>
      <c r="EEH226" s="20"/>
      <c r="EEI226" s="18"/>
      <c r="EEJ226" s="19"/>
      <c r="EEK226" s="28"/>
      <c r="EEL226" s="32"/>
      <c r="EEM226" s="20"/>
      <c r="EEN226" s="18"/>
      <c r="EEO226" s="19"/>
      <c r="EEP226" s="28"/>
      <c r="EEQ226" s="32"/>
      <c r="EER226" s="20"/>
      <c r="EES226" s="18"/>
      <c r="EET226" s="19"/>
      <c r="EEU226" s="28"/>
      <c r="EEV226" s="32"/>
      <c r="EEW226" s="20"/>
      <c r="EEX226" s="18"/>
      <c r="EEY226" s="19"/>
      <c r="EEZ226" s="28"/>
      <c r="EFA226" s="32"/>
      <c r="EFB226" s="20"/>
      <c r="EFC226" s="18"/>
      <c r="EFD226" s="19"/>
      <c r="EFE226" s="28"/>
      <c r="EFF226" s="32"/>
      <c r="EFG226" s="20"/>
      <c r="EFH226" s="18"/>
      <c r="EFI226" s="19"/>
      <c r="EFJ226" s="28"/>
      <c r="EFK226" s="32"/>
      <c r="EFL226" s="20"/>
      <c r="EFM226" s="18"/>
      <c r="EFN226" s="19"/>
      <c r="EFO226" s="28"/>
      <c r="EFP226" s="32"/>
      <c r="EFQ226" s="20"/>
      <c r="EFR226" s="18"/>
      <c r="EFS226" s="19"/>
      <c r="EFT226" s="28"/>
      <c r="EFU226" s="32"/>
      <c r="EFV226" s="20"/>
      <c r="EFW226" s="18"/>
      <c r="EFX226" s="19"/>
      <c r="EFY226" s="28"/>
      <c r="EFZ226" s="32"/>
      <c r="EGA226" s="20"/>
      <c r="EGB226" s="18"/>
      <c r="EGC226" s="19"/>
      <c r="EGD226" s="28"/>
      <c r="EGE226" s="32"/>
      <c r="EGF226" s="20"/>
      <c r="EGG226" s="18"/>
      <c r="EGH226" s="19"/>
      <c r="EGI226" s="28"/>
      <c r="EGJ226" s="32"/>
      <c r="EGK226" s="20"/>
      <c r="EGL226" s="18"/>
      <c r="EGM226" s="19"/>
      <c r="EGN226" s="28"/>
      <c r="EGO226" s="32"/>
      <c r="EGP226" s="20"/>
      <c r="EGQ226" s="18"/>
      <c r="EGR226" s="19"/>
      <c r="EGS226" s="28"/>
      <c r="EGT226" s="32"/>
      <c r="EGU226" s="20"/>
      <c r="EGV226" s="18"/>
      <c r="EGW226" s="19"/>
      <c r="EGX226" s="28"/>
      <c r="EGY226" s="32"/>
      <c r="EGZ226" s="20"/>
      <c r="EHA226" s="18"/>
      <c r="EHB226" s="19"/>
      <c r="EHC226" s="28"/>
      <c r="EHD226" s="32"/>
      <c r="EHE226" s="20"/>
      <c r="EHF226" s="18"/>
      <c r="EHG226" s="19"/>
      <c r="EHH226" s="28"/>
      <c r="EHI226" s="32"/>
      <c r="EHJ226" s="20"/>
      <c r="EHK226" s="18"/>
      <c r="EHL226" s="19"/>
      <c r="EHM226" s="28"/>
      <c r="EHN226" s="32"/>
      <c r="EHO226" s="20"/>
      <c r="EHP226" s="18"/>
      <c r="EHQ226" s="19"/>
      <c r="EHR226" s="28"/>
      <c r="EHS226" s="32"/>
      <c r="EHT226" s="20"/>
      <c r="EHU226" s="18"/>
      <c r="EHV226" s="19"/>
      <c r="EHW226" s="28"/>
      <c r="EHX226" s="32"/>
      <c r="EHY226" s="20"/>
      <c r="EHZ226" s="18"/>
      <c r="EIA226" s="19"/>
      <c r="EIB226" s="28"/>
      <c r="EIC226" s="32"/>
      <c r="EID226" s="20"/>
      <c r="EIE226" s="18"/>
      <c r="EIF226" s="19"/>
      <c r="EIG226" s="28"/>
      <c r="EIH226" s="32"/>
      <c r="EII226" s="20"/>
      <c r="EIJ226" s="18"/>
      <c r="EIK226" s="19"/>
      <c r="EIL226" s="28"/>
      <c r="EIM226" s="32"/>
      <c r="EIN226" s="20"/>
      <c r="EIO226" s="18"/>
      <c r="EIP226" s="19"/>
      <c r="EIQ226" s="28"/>
      <c r="EIR226" s="32"/>
      <c r="EIS226" s="20"/>
      <c r="EIT226" s="18"/>
      <c r="EIU226" s="19"/>
      <c r="EIV226" s="28"/>
      <c r="EIW226" s="32"/>
      <c r="EIX226" s="20"/>
      <c r="EIY226" s="18"/>
      <c r="EIZ226" s="19"/>
      <c r="EJA226" s="28"/>
      <c r="EJB226" s="32"/>
      <c r="EJC226" s="20"/>
      <c r="EJD226" s="18"/>
      <c r="EJE226" s="19"/>
      <c r="EJF226" s="28"/>
      <c r="EJG226" s="32"/>
      <c r="EJH226" s="20"/>
      <c r="EJI226" s="18"/>
      <c r="EJJ226" s="19"/>
      <c r="EJK226" s="28"/>
      <c r="EJL226" s="32"/>
      <c r="EJM226" s="20"/>
      <c r="EJN226" s="18"/>
      <c r="EJO226" s="19"/>
      <c r="EJP226" s="28"/>
      <c r="EJQ226" s="32"/>
      <c r="EJR226" s="20"/>
      <c r="EJS226" s="18"/>
      <c r="EJT226" s="19"/>
      <c r="EJU226" s="28"/>
      <c r="EJV226" s="32"/>
      <c r="EJW226" s="20"/>
      <c r="EJX226" s="18"/>
      <c r="EJY226" s="19"/>
      <c r="EJZ226" s="28"/>
      <c r="EKA226" s="32"/>
      <c r="EKB226" s="20"/>
      <c r="EKC226" s="18"/>
      <c r="EKD226" s="19"/>
      <c r="EKE226" s="28"/>
      <c r="EKF226" s="32"/>
      <c r="EKG226" s="20"/>
      <c r="EKH226" s="18"/>
      <c r="EKI226" s="19"/>
      <c r="EKJ226" s="28"/>
      <c r="EKK226" s="32"/>
      <c r="EKL226" s="20"/>
      <c r="EKM226" s="18"/>
      <c r="EKN226" s="19"/>
      <c r="EKO226" s="28"/>
      <c r="EKP226" s="32"/>
      <c r="EKQ226" s="20"/>
      <c r="EKR226" s="18"/>
      <c r="EKS226" s="19"/>
      <c r="EKT226" s="28"/>
      <c r="EKU226" s="32"/>
      <c r="EKV226" s="20"/>
      <c r="EKW226" s="18"/>
      <c r="EKX226" s="19"/>
      <c r="EKY226" s="28"/>
      <c r="EKZ226" s="32"/>
      <c r="ELA226" s="20"/>
      <c r="ELB226" s="18"/>
      <c r="ELC226" s="19"/>
      <c r="ELD226" s="28"/>
      <c r="ELE226" s="32"/>
      <c r="ELF226" s="20"/>
      <c r="ELG226" s="18"/>
      <c r="ELH226" s="19"/>
      <c r="ELI226" s="28"/>
      <c r="ELJ226" s="32"/>
      <c r="ELK226" s="20"/>
      <c r="ELL226" s="18"/>
      <c r="ELM226" s="19"/>
      <c r="ELN226" s="28"/>
      <c r="ELO226" s="32"/>
      <c r="ELP226" s="20"/>
      <c r="ELQ226" s="18"/>
      <c r="ELR226" s="19"/>
      <c r="ELS226" s="28"/>
      <c r="ELT226" s="32"/>
      <c r="ELU226" s="20"/>
      <c r="ELV226" s="18"/>
      <c r="ELW226" s="19"/>
      <c r="ELX226" s="28"/>
      <c r="ELY226" s="32"/>
      <c r="ELZ226" s="20"/>
      <c r="EMA226" s="18"/>
      <c r="EMB226" s="19"/>
      <c r="EMC226" s="28"/>
      <c r="EMD226" s="32"/>
      <c r="EME226" s="20"/>
      <c r="EMF226" s="18"/>
      <c r="EMG226" s="19"/>
      <c r="EMH226" s="28"/>
      <c r="EMI226" s="32"/>
      <c r="EMJ226" s="20"/>
      <c r="EMK226" s="18"/>
      <c r="EML226" s="19"/>
      <c r="EMM226" s="28"/>
      <c r="EMN226" s="32"/>
      <c r="EMO226" s="20"/>
      <c r="EMP226" s="18"/>
      <c r="EMQ226" s="19"/>
      <c r="EMR226" s="28"/>
      <c r="EMS226" s="32"/>
      <c r="EMT226" s="20"/>
      <c r="EMU226" s="18"/>
      <c r="EMV226" s="19"/>
      <c r="EMW226" s="28"/>
      <c r="EMX226" s="32"/>
      <c r="EMY226" s="20"/>
      <c r="EMZ226" s="18"/>
      <c r="ENA226" s="19"/>
      <c r="ENB226" s="28"/>
      <c r="ENC226" s="32"/>
      <c r="END226" s="20"/>
      <c r="ENE226" s="18"/>
      <c r="ENF226" s="19"/>
      <c r="ENG226" s="28"/>
      <c r="ENH226" s="32"/>
      <c r="ENI226" s="20"/>
      <c r="ENJ226" s="18"/>
      <c r="ENK226" s="19"/>
      <c r="ENL226" s="28"/>
      <c r="ENM226" s="32"/>
      <c r="ENN226" s="20"/>
      <c r="ENO226" s="18"/>
      <c r="ENP226" s="19"/>
      <c r="ENQ226" s="28"/>
      <c r="ENR226" s="32"/>
      <c r="ENS226" s="20"/>
      <c r="ENT226" s="18"/>
      <c r="ENU226" s="19"/>
      <c r="ENV226" s="28"/>
      <c r="ENW226" s="32"/>
      <c r="ENX226" s="20"/>
      <c r="ENY226" s="18"/>
      <c r="ENZ226" s="19"/>
      <c r="EOA226" s="28"/>
      <c r="EOB226" s="32"/>
      <c r="EOC226" s="20"/>
      <c r="EOD226" s="18"/>
      <c r="EOE226" s="19"/>
      <c r="EOF226" s="28"/>
      <c r="EOG226" s="32"/>
      <c r="EOH226" s="20"/>
      <c r="EOI226" s="18"/>
      <c r="EOJ226" s="19"/>
      <c r="EOK226" s="28"/>
      <c r="EOL226" s="32"/>
      <c r="EOM226" s="20"/>
      <c r="EON226" s="18"/>
      <c r="EOO226" s="19"/>
      <c r="EOP226" s="28"/>
      <c r="EOQ226" s="32"/>
      <c r="EOR226" s="20"/>
      <c r="EOS226" s="18"/>
      <c r="EOT226" s="19"/>
      <c r="EOU226" s="28"/>
      <c r="EOV226" s="32"/>
      <c r="EOW226" s="20"/>
      <c r="EOX226" s="18"/>
      <c r="EOY226" s="19"/>
      <c r="EOZ226" s="28"/>
      <c r="EPA226" s="32"/>
      <c r="EPB226" s="20"/>
      <c r="EPC226" s="18"/>
      <c r="EPD226" s="19"/>
      <c r="EPE226" s="28"/>
      <c r="EPF226" s="32"/>
      <c r="EPG226" s="20"/>
      <c r="EPH226" s="18"/>
      <c r="EPI226" s="19"/>
      <c r="EPJ226" s="28"/>
      <c r="EPK226" s="32"/>
      <c r="EPL226" s="20"/>
      <c r="EPM226" s="18"/>
      <c r="EPN226" s="19"/>
      <c r="EPO226" s="28"/>
      <c r="EPP226" s="32"/>
      <c r="EPQ226" s="20"/>
      <c r="EPR226" s="18"/>
      <c r="EPS226" s="19"/>
      <c r="EPT226" s="28"/>
      <c r="EPU226" s="32"/>
      <c r="EPV226" s="20"/>
      <c r="EPW226" s="18"/>
      <c r="EPX226" s="19"/>
      <c r="EPY226" s="28"/>
      <c r="EPZ226" s="32"/>
      <c r="EQA226" s="20"/>
      <c r="EQB226" s="18"/>
      <c r="EQC226" s="19"/>
      <c r="EQD226" s="28"/>
      <c r="EQE226" s="32"/>
      <c r="EQF226" s="20"/>
      <c r="EQG226" s="18"/>
      <c r="EQH226" s="19"/>
      <c r="EQI226" s="28"/>
      <c r="EQJ226" s="32"/>
      <c r="EQK226" s="20"/>
      <c r="EQL226" s="18"/>
      <c r="EQM226" s="19"/>
      <c r="EQN226" s="28"/>
      <c r="EQO226" s="32"/>
      <c r="EQP226" s="20"/>
      <c r="EQQ226" s="18"/>
      <c r="EQR226" s="19"/>
      <c r="EQS226" s="28"/>
      <c r="EQT226" s="32"/>
      <c r="EQU226" s="20"/>
      <c r="EQV226" s="18"/>
      <c r="EQW226" s="19"/>
      <c r="EQX226" s="28"/>
      <c r="EQY226" s="32"/>
      <c r="EQZ226" s="20"/>
      <c r="ERA226" s="18"/>
      <c r="ERB226" s="19"/>
      <c r="ERC226" s="28"/>
      <c r="ERD226" s="32"/>
      <c r="ERE226" s="20"/>
      <c r="ERF226" s="18"/>
      <c r="ERG226" s="19"/>
      <c r="ERH226" s="28"/>
      <c r="ERI226" s="32"/>
      <c r="ERJ226" s="20"/>
      <c r="ERK226" s="18"/>
      <c r="ERL226" s="19"/>
      <c r="ERM226" s="28"/>
      <c r="ERN226" s="32"/>
      <c r="ERO226" s="20"/>
      <c r="ERP226" s="18"/>
      <c r="ERQ226" s="19"/>
      <c r="ERR226" s="28"/>
      <c r="ERS226" s="32"/>
      <c r="ERT226" s="20"/>
      <c r="ERU226" s="18"/>
      <c r="ERV226" s="19"/>
      <c r="ERW226" s="28"/>
      <c r="ERX226" s="32"/>
      <c r="ERY226" s="20"/>
      <c r="ERZ226" s="18"/>
      <c r="ESA226" s="19"/>
      <c r="ESB226" s="28"/>
      <c r="ESC226" s="32"/>
      <c r="ESD226" s="20"/>
      <c r="ESE226" s="18"/>
      <c r="ESF226" s="19"/>
      <c r="ESG226" s="28"/>
      <c r="ESH226" s="32"/>
      <c r="ESI226" s="20"/>
      <c r="ESJ226" s="18"/>
      <c r="ESK226" s="19"/>
      <c r="ESL226" s="28"/>
      <c r="ESM226" s="32"/>
      <c r="ESN226" s="20"/>
      <c r="ESO226" s="18"/>
      <c r="ESP226" s="19"/>
      <c r="ESQ226" s="28"/>
      <c r="ESR226" s="32"/>
      <c r="ESS226" s="20"/>
      <c r="EST226" s="18"/>
      <c r="ESU226" s="19"/>
      <c r="ESV226" s="28"/>
      <c r="ESW226" s="32"/>
      <c r="ESX226" s="20"/>
      <c r="ESY226" s="18"/>
      <c r="ESZ226" s="19"/>
      <c r="ETA226" s="28"/>
      <c r="ETB226" s="32"/>
      <c r="ETC226" s="20"/>
      <c r="ETD226" s="18"/>
      <c r="ETE226" s="19"/>
      <c r="ETF226" s="28"/>
      <c r="ETG226" s="32"/>
      <c r="ETH226" s="20"/>
      <c r="ETI226" s="18"/>
      <c r="ETJ226" s="19"/>
      <c r="ETK226" s="28"/>
      <c r="ETL226" s="32"/>
      <c r="ETM226" s="20"/>
      <c r="ETN226" s="18"/>
      <c r="ETO226" s="19"/>
      <c r="ETP226" s="28"/>
      <c r="ETQ226" s="32"/>
      <c r="ETR226" s="20"/>
      <c r="ETS226" s="18"/>
      <c r="ETT226" s="19"/>
      <c r="ETU226" s="28"/>
      <c r="ETV226" s="32"/>
      <c r="ETW226" s="20"/>
      <c r="ETX226" s="18"/>
      <c r="ETY226" s="19"/>
      <c r="ETZ226" s="28"/>
      <c r="EUA226" s="32"/>
      <c r="EUB226" s="20"/>
      <c r="EUC226" s="18"/>
      <c r="EUD226" s="19"/>
      <c r="EUE226" s="28"/>
      <c r="EUF226" s="32"/>
      <c r="EUG226" s="20"/>
      <c r="EUH226" s="18"/>
      <c r="EUI226" s="19"/>
      <c r="EUJ226" s="28"/>
      <c r="EUK226" s="32"/>
      <c r="EUL226" s="20"/>
      <c r="EUM226" s="18"/>
      <c r="EUN226" s="19"/>
      <c r="EUO226" s="28"/>
      <c r="EUP226" s="32"/>
      <c r="EUQ226" s="20"/>
      <c r="EUR226" s="18"/>
      <c r="EUS226" s="19"/>
      <c r="EUT226" s="28"/>
      <c r="EUU226" s="32"/>
      <c r="EUV226" s="20"/>
      <c r="EUW226" s="18"/>
      <c r="EUX226" s="19"/>
      <c r="EUY226" s="28"/>
      <c r="EUZ226" s="32"/>
      <c r="EVA226" s="20"/>
      <c r="EVB226" s="18"/>
      <c r="EVC226" s="19"/>
      <c r="EVD226" s="28"/>
      <c r="EVE226" s="32"/>
      <c r="EVF226" s="20"/>
      <c r="EVG226" s="18"/>
      <c r="EVH226" s="19"/>
      <c r="EVI226" s="28"/>
      <c r="EVJ226" s="32"/>
      <c r="EVK226" s="20"/>
      <c r="EVL226" s="18"/>
      <c r="EVM226" s="19"/>
      <c r="EVN226" s="28"/>
      <c r="EVO226" s="32"/>
      <c r="EVP226" s="20"/>
      <c r="EVQ226" s="18"/>
      <c r="EVR226" s="19"/>
      <c r="EVS226" s="28"/>
      <c r="EVT226" s="32"/>
      <c r="EVU226" s="20"/>
      <c r="EVV226" s="18"/>
      <c r="EVW226" s="19"/>
      <c r="EVX226" s="28"/>
      <c r="EVY226" s="32"/>
      <c r="EVZ226" s="20"/>
      <c r="EWA226" s="18"/>
      <c r="EWB226" s="19"/>
      <c r="EWC226" s="28"/>
      <c r="EWD226" s="32"/>
      <c r="EWE226" s="20"/>
      <c r="EWF226" s="18"/>
      <c r="EWG226" s="19"/>
      <c r="EWH226" s="28"/>
      <c r="EWI226" s="32"/>
      <c r="EWJ226" s="20"/>
      <c r="EWK226" s="18"/>
      <c r="EWL226" s="19"/>
      <c r="EWM226" s="28"/>
      <c r="EWN226" s="32"/>
      <c r="EWO226" s="20"/>
      <c r="EWP226" s="18"/>
      <c r="EWQ226" s="19"/>
      <c r="EWR226" s="28"/>
      <c r="EWS226" s="32"/>
      <c r="EWT226" s="20"/>
      <c r="EWU226" s="18"/>
      <c r="EWV226" s="19"/>
      <c r="EWW226" s="28"/>
      <c r="EWX226" s="32"/>
      <c r="EWY226" s="20"/>
      <c r="EWZ226" s="18"/>
      <c r="EXA226" s="19"/>
      <c r="EXB226" s="28"/>
      <c r="EXC226" s="32"/>
      <c r="EXD226" s="20"/>
      <c r="EXE226" s="18"/>
      <c r="EXF226" s="19"/>
      <c r="EXG226" s="28"/>
      <c r="EXH226" s="32"/>
      <c r="EXI226" s="20"/>
      <c r="EXJ226" s="18"/>
      <c r="EXK226" s="19"/>
      <c r="EXL226" s="28"/>
      <c r="EXM226" s="32"/>
      <c r="EXN226" s="20"/>
      <c r="EXO226" s="18"/>
      <c r="EXP226" s="19"/>
      <c r="EXQ226" s="28"/>
      <c r="EXR226" s="32"/>
      <c r="EXS226" s="20"/>
      <c r="EXT226" s="18"/>
      <c r="EXU226" s="19"/>
      <c r="EXV226" s="28"/>
      <c r="EXW226" s="32"/>
      <c r="EXX226" s="20"/>
      <c r="EXY226" s="18"/>
      <c r="EXZ226" s="19"/>
      <c r="EYA226" s="28"/>
      <c r="EYB226" s="32"/>
      <c r="EYC226" s="20"/>
      <c r="EYD226" s="18"/>
      <c r="EYE226" s="19"/>
      <c r="EYF226" s="28"/>
      <c r="EYG226" s="32"/>
      <c r="EYH226" s="20"/>
      <c r="EYI226" s="18"/>
      <c r="EYJ226" s="19"/>
      <c r="EYK226" s="28"/>
      <c r="EYL226" s="32"/>
      <c r="EYM226" s="20"/>
      <c r="EYN226" s="18"/>
      <c r="EYO226" s="19"/>
      <c r="EYP226" s="28"/>
      <c r="EYQ226" s="32"/>
      <c r="EYR226" s="20"/>
      <c r="EYS226" s="18"/>
      <c r="EYT226" s="19"/>
      <c r="EYU226" s="28"/>
      <c r="EYV226" s="32"/>
      <c r="EYW226" s="20"/>
      <c r="EYX226" s="18"/>
      <c r="EYY226" s="19"/>
      <c r="EYZ226" s="28"/>
      <c r="EZA226" s="32"/>
      <c r="EZB226" s="20"/>
      <c r="EZC226" s="18"/>
      <c r="EZD226" s="19"/>
      <c r="EZE226" s="28"/>
      <c r="EZF226" s="32"/>
      <c r="EZG226" s="20"/>
      <c r="EZH226" s="18"/>
      <c r="EZI226" s="19"/>
      <c r="EZJ226" s="28"/>
      <c r="EZK226" s="32"/>
      <c r="EZL226" s="20"/>
      <c r="EZM226" s="18"/>
      <c r="EZN226" s="19"/>
      <c r="EZO226" s="28"/>
      <c r="EZP226" s="32"/>
      <c r="EZQ226" s="20"/>
      <c r="EZR226" s="18"/>
      <c r="EZS226" s="19"/>
      <c r="EZT226" s="28"/>
      <c r="EZU226" s="32"/>
      <c r="EZV226" s="20"/>
      <c r="EZW226" s="18"/>
      <c r="EZX226" s="19"/>
      <c r="EZY226" s="28"/>
      <c r="EZZ226" s="32"/>
      <c r="FAA226" s="20"/>
      <c r="FAB226" s="18"/>
      <c r="FAC226" s="19"/>
      <c r="FAD226" s="28"/>
      <c r="FAE226" s="32"/>
      <c r="FAF226" s="20"/>
      <c r="FAG226" s="18"/>
      <c r="FAH226" s="19"/>
      <c r="FAI226" s="28"/>
      <c r="FAJ226" s="32"/>
      <c r="FAK226" s="20"/>
      <c r="FAL226" s="18"/>
      <c r="FAM226" s="19"/>
      <c r="FAN226" s="28"/>
      <c r="FAO226" s="32"/>
      <c r="FAP226" s="20"/>
      <c r="FAQ226" s="18"/>
      <c r="FAR226" s="19"/>
      <c r="FAS226" s="28"/>
      <c r="FAT226" s="32"/>
      <c r="FAU226" s="20"/>
      <c r="FAV226" s="18"/>
      <c r="FAW226" s="19"/>
      <c r="FAX226" s="28"/>
      <c r="FAY226" s="32"/>
      <c r="FAZ226" s="20"/>
      <c r="FBA226" s="18"/>
      <c r="FBB226" s="19"/>
      <c r="FBC226" s="28"/>
      <c r="FBD226" s="32"/>
      <c r="FBE226" s="20"/>
      <c r="FBF226" s="18"/>
      <c r="FBG226" s="19"/>
      <c r="FBH226" s="28"/>
      <c r="FBI226" s="32"/>
      <c r="FBJ226" s="20"/>
      <c r="FBK226" s="18"/>
      <c r="FBL226" s="19"/>
      <c r="FBM226" s="28"/>
      <c r="FBN226" s="32"/>
      <c r="FBO226" s="20"/>
      <c r="FBP226" s="18"/>
      <c r="FBQ226" s="19"/>
      <c r="FBR226" s="28"/>
      <c r="FBS226" s="32"/>
      <c r="FBT226" s="20"/>
      <c r="FBU226" s="18"/>
      <c r="FBV226" s="19"/>
      <c r="FBW226" s="28"/>
      <c r="FBX226" s="32"/>
      <c r="FBY226" s="20"/>
      <c r="FBZ226" s="18"/>
      <c r="FCA226" s="19"/>
      <c r="FCB226" s="28"/>
      <c r="FCC226" s="32"/>
      <c r="FCD226" s="20"/>
      <c r="FCE226" s="18"/>
      <c r="FCF226" s="19"/>
      <c r="FCG226" s="28"/>
      <c r="FCH226" s="32"/>
      <c r="FCI226" s="20"/>
      <c r="FCJ226" s="18"/>
      <c r="FCK226" s="19"/>
      <c r="FCL226" s="28"/>
      <c r="FCM226" s="32"/>
      <c r="FCN226" s="20"/>
      <c r="FCO226" s="18"/>
      <c r="FCP226" s="19"/>
      <c r="FCQ226" s="28"/>
      <c r="FCR226" s="32"/>
      <c r="FCS226" s="20"/>
      <c r="FCT226" s="18"/>
      <c r="FCU226" s="19"/>
      <c r="FCV226" s="28"/>
      <c r="FCW226" s="32"/>
      <c r="FCX226" s="20"/>
      <c r="FCY226" s="18"/>
      <c r="FCZ226" s="19"/>
      <c r="FDA226" s="28"/>
      <c r="FDB226" s="32"/>
      <c r="FDC226" s="20"/>
      <c r="FDD226" s="18"/>
      <c r="FDE226" s="19"/>
      <c r="FDF226" s="28"/>
      <c r="FDG226" s="32"/>
      <c r="FDH226" s="20"/>
      <c r="FDI226" s="18"/>
      <c r="FDJ226" s="19"/>
      <c r="FDK226" s="28"/>
      <c r="FDL226" s="32"/>
      <c r="FDM226" s="20"/>
      <c r="FDN226" s="18"/>
      <c r="FDO226" s="19"/>
      <c r="FDP226" s="28"/>
      <c r="FDQ226" s="32"/>
      <c r="FDR226" s="20"/>
      <c r="FDS226" s="18"/>
      <c r="FDT226" s="19"/>
      <c r="FDU226" s="28"/>
      <c r="FDV226" s="32"/>
      <c r="FDW226" s="20"/>
      <c r="FDX226" s="18"/>
      <c r="FDY226" s="19"/>
      <c r="FDZ226" s="28"/>
      <c r="FEA226" s="32"/>
      <c r="FEB226" s="20"/>
      <c r="FEC226" s="18"/>
      <c r="FED226" s="19"/>
      <c r="FEE226" s="28"/>
      <c r="FEF226" s="32"/>
      <c r="FEG226" s="20"/>
      <c r="FEH226" s="18"/>
      <c r="FEI226" s="19"/>
      <c r="FEJ226" s="28"/>
      <c r="FEK226" s="32"/>
      <c r="FEL226" s="20"/>
      <c r="FEM226" s="18"/>
      <c r="FEN226" s="19"/>
      <c r="FEO226" s="28"/>
      <c r="FEP226" s="32"/>
      <c r="FEQ226" s="20"/>
      <c r="FER226" s="18"/>
      <c r="FES226" s="19"/>
      <c r="FET226" s="28"/>
      <c r="FEU226" s="32"/>
      <c r="FEV226" s="20"/>
      <c r="FEW226" s="18"/>
      <c r="FEX226" s="19"/>
      <c r="FEY226" s="28"/>
      <c r="FEZ226" s="32"/>
      <c r="FFA226" s="20"/>
      <c r="FFB226" s="18"/>
      <c r="FFC226" s="19"/>
      <c r="FFD226" s="28"/>
      <c r="FFE226" s="32"/>
      <c r="FFF226" s="20"/>
      <c r="FFG226" s="18"/>
      <c r="FFH226" s="19"/>
      <c r="FFI226" s="28"/>
      <c r="FFJ226" s="32"/>
      <c r="FFK226" s="20"/>
      <c r="FFL226" s="18"/>
      <c r="FFM226" s="19"/>
      <c r="FFN226" s="28"/>
      <c r="FFO226" s="32"/>
      <c r="FFP226" s="20"/>
      <c r="FFQ226" s="18"/>
      <c r="FFR226" s="19"/>
      <c r="FFS226" s="28"/>
      <c r="FFT226" s="32"/>
      <c r="FFU226" s="20"/>
      <c r="FFV226" s="18"/>
      <c r="FFW226" s="19"/>
      <c r="FFX226" s="28"/>
      <c r="FFY226" s="32"/>
      <c r="FFZ226" s="20"/>
      <c r="FGA226" s="18"/>
      <c r="FGB226" s="19"/>
      <c r="FGC226" s="28"/>
      <c r="FGD226" s="32"/>
      <c r="FGE226" s="20"/>
      <c r="FGF226" s="18"/>
      <c r="FGG226" s="19"/>
      <c r="FGH226" s="28"/>
      <c r="FGI226" s="32"/>
      <c r="FGJ226" s="20"/>
      <c r="FGK226" s="18"/>
      <c r="FGL226" s="19"/>
      <c r="FGM226" s="28"/>
      <c r="FGN226" s="32"/>
      <c r="FGO226" s="20"/>
      <c r="FGP226" s="18"/>
      <c r="FGQ226" s="19"/>
      <c r="FGR226" s="28"/>
      <c r="FGS226" s="32"/>
      <c r="FGT226" s="20"/>
      <c r="FGU226" s="18"/>
      <c r="FGV226" s="19"/>
      <c r="FGW226" s="28"/>
      <c r="FGX226" s="32"/>
      <c r="FGY226" s="20"/>
      <c r="FGZ226" s="18"/>
      <c r="FHA226" s="19"/>
      <c r="FHB226" s="28"/>
      <c r="FHC226" s="32"/>
      <c r="FHD226" s="20"/>
      <c r="FHE226" s="18"/>
      <c r="FHF226" s="19"/>
      <c r="FHG226" s="28"/>
      <c r="FHH226" s="32"/>
      <c r="FHI226" s="20"/>
      <c r="FHJ226" s="18"/>
      <c r="FHK226" s="19"/>
      <c r="FHL226" s="28"/>
      <c r="FHM226" s="32"/>
      <c r="FHN226" s="20"/>
      <c r="FHO226" s="18"/>
      <c r="FHP226" s="19"/>
      <c r="FHQ226" s="28"/>
      <c r="FHR226" s="32"/>
      <c r="FHS226" s="20"/>
      <c r="FHT226" s="18"/>
      <c r="FHU226" s="19"/>
      <c r="FHV226" s="28"/>
      <c r="FHW226" s="32"/>
      <c r="FHX226" s="20"/>
      <c r="FHY226" s="18"/>
      <c r="FHZ226" s="19"/>
      <c r="FIA226" s="28"/>
      <c r="FIB226" s="32"/>
      <c r="FIC226" s="20"/>
      <c r="FID226" s="18"/>
      <c r="FIE226" s="19"/>
      <c r="FIF226" s="28"/>
      <c r="FIG226" s="32"/>
      <c r="FIH226" s="20"/>
      <c r="FII226" s="18"/>
      <c r="FIJ226" s="19"/>
      <c r="FIK226" s="28"/>
      <c r="FIL226" s="32"/>
      <c r="FIM226" s="20"/>
      <c r="FIN226" s="18"/>
      <c r="FIO226" s="19"/>
      <c r="FIP226" s="28"/>
      <c r="FIQ226" s="32"/>
      <c r="FIR226" s="20"/>
      <c r="FIS226" s="18"/>
      <c r="FIT226" s="19"/>
      <c r="FIU226" s="28"/>
      <c r="FIV226" s="32"/>
      <c r="FIW226" s="20"/>
      <c r="FIX226" s="18"/>
      <c r="FIY226" s="19"/>
      <c r="FIZ226" s="28"/>
      <c r="FJA226" s="32"/>
      <c r="FJB226" s="20"/>
      <c r="FJC226" s="18"/>
      <c r="FJD226" s="19"/>
      <c r="FJE226" s="28"/>
      <c r="FJF226" s="32"/>
      <c r="FJG226" s="20"/>
      <c r="FJH226" s="18"/>
      <c r="FJI226" s="19"/>
      <c r="FJJ226" s="28"/>
      <c r="FJK226" s="32"/>
      <c r="FJL226" s="20"/>
      <c r="FJM226" s="18"/>
      <c r="FJN226" s="19"/>
      <c r="FJO226" s="28"/>
      <c r="FJP226" s="32"/>
      <c r="FJQ226" s="20"/>
      <c r="FJR226" s="18"/>
      <c r="FJS226" s="19"/>
      <c r="FJT226" s="28"/>
      <c r="FJU226" s="32"/>
      <c r="FJV226" s="20"/>
      <c r="FJW226" s="18"/>
      <c r="FJX226" s="19"/>
      <c r="FJY226" s="28"/>
      <c r="FJZ226" s="32"/>
      <c r="FKA226" s="20"/>
      <c r="FKB226" s="18"/>
      <c r="FKC226" s="19"/>
      <c r="FKD226" s="28"/>
      <c r="FKE226" s="32"/>
      <c r="FKF226" s="20"/>
      <c r="FKG226" s="18"/>
      <c r="FKH226" s="19"/>
      <c r="FKI226" s="28"/>
      <c r="FKJ226" s="32"/>
      <c r="FKK226" s="20"/>
      <c r="FKL226" s="18"/>
      <c r="FKM226" s="19"/>
      <c r="FKN226" s="28"/>
      <c r="FKO226" s="32"/>
      <c r="FKP226" s="20"/>
      <c r="FKQ226" s="18"/>
      <c r="FKR226" s="19"/>
      <c r="FKS226" s="28"/>
      <c r="FKT226" s="32"/>
      <c r="FKU226" s="20"/>
      <c r="FKV226" s="18"/>
      <c r="FKW226" s="19"/>
      <c r="FKX226" s="28"/>
      <c r="FKY226" s="32"/>
      <c r="FKZ226" s="20"/>
      <c r="FLA226" s="18"/>
      <c r="FLB226" s="19"/>
      <c r="FLC226" s="28"/>
      <c r="FLD226" s="32"/>
      <c r="FLE226" s="20"/>
      <c r="FLF226" s="18"/>
      <c r="FLG226" s="19"/>
      <c r="FLH226" s="28"/>
      <c r="FLI226" s="32"/>
      <c r="FLJ226" s="20"/>
      <c r="FLK226" s="18"/>
      <c r="FLL226" s="19"/>
      <c r="FLM226" s="28"/>
      <c r="FLN226" s="32"/>
      <c r="FLO226" s="20"/>
      <c r="FLP226" s="18"/>
      <c r="FLQ226" s="19"/>
      <c r="FLR226" s="28"/>
      <c r="FLS226" s="32"/>
      <c r="FLT226" s="20"/>
      <c r="FLU226" s="18"/>
      <c r="FLV226" s="19"/>
      <c r="FLW226" s="28"/>
      <c r="FLX226" s="32"/>
      <c r="FLY226" s="20"/>
      <c r="FLZ226" s="18"/>
      <c r="FMA226" s="19"/>
      <c r="FMB226" s="28"/>
      <c r="FMC226" s="32"/>
      <c r="FMD226" s="20"/>
      <c r="FME226" s="18"/>
      <c r="FMF226" s="19"/>
      <c r="FMG226" s="28"/>
      <c r="FMH226" s="32"/>
      <c r="FMI226" s="20"/>
      <c r="FMJ226" s="18"/>
      <c r="FMK226" s="19"/>
      <c r="FML226" s="28"/>
      <c r="FMM226" s="32"/>
      <c r="FMN226" s="20"/>
      <c r="FMO226" s="18"/>
      <c r="FMP226" s="19"/>
      <c r="FMQ226" s="28"/>
      <c r="FMR226" s="32"/>
      <c r="FMS226" s="20"/>
      <c r="FMT226" s="18"/>
      <c r="FMU226" s="19"/>
      <c r="FMV226" s="28"/>
      <c r="FMW226" s="32"/>
      <c r="FMX226" s="20"/>
      <c r="FMY226" s="18"/>
      <c r="FMZ226" s="19"/>
      <c r="FNA226" s="28"/>
      <c r="FNB226" s="32"/>
      <c r="FNC226" s="20"/>
      <c r="FND226" s="18"/>
      <c r="FNE226" s="19"/>
      <c r="FNF226" s="28"/>
      <c r="FNG226" s="32"/>
      <c r="FNH226" s="20"/>
      <c r="FNI226" s="18"/>
      <c r="FNJ226" s="19"/>
      <c r="FNK226" s="28"/>
      <c r="FNL226" s="32"/>
      <c r="FNM226" s="20"/>
      <c r="FNN226" s="18"/>
      <c r="FNO226" s="19"/>
      <c r="FNP226" s="28"/>
      <c r="FNQ226" s="32"/>
      <c r="FNR226" s="20"/>
      <c r="FNS226" s="18"/>
      <c r="FNT226" s="19"/>
      <c r="FNU226" s="28"/>
      <c r="FNV226" s="32"/>
      <c r="FNW226" s="20"/>
      <c r="FNX226" s="18"/>
      <c r="FNY226" s="19"/>
      <c r="FNZ226" s="28"/>
      <c r="FOA226" s="32"/>
      <c r="FOB226" s="20"/>
      <c r="FOC226" s="18"/>
      <c r="FOD226" s="19"/>
      <c r="FOE226" s="28"/>
      <c r="FOF226" s="32"/>
      <c r="FOG226" s="20"/>
      <c r="FOH226" s="18"/>
      <c r="FOI226" s="19"/>
      <c r="FOJ226" s="28"/>
      <c r="FOK226" s="32"/>
      <c r="FOL226" s="20"/>
      <c r="FOM226" s="18"/>
      <c r="FON226" s="19"/>
      <c r="FOO226" s="28"/>
      <c r="FOP226" s="32"/>
      <c r="FOQ226" s="20"/>
      <c r="FOR226" s="18"/>
      <c r="FOS226" s="19"/>
      <c r="FOT226" s="28"/>
      <c r="FOU226" s="32"/>
      <c r="FOV226" s="20"/>
      <c r="FOW226" s="18"/>
      <c r="FOX226" s="19"/>
      <c r="FOY226" s="28"/>
      <c r="FOZ226" s="32"/>
      <c r="FPA226" s="20"/>
      <c r="FPB226" s="18"/>
      <c r="FPC226" s="19"/>
      <c r="FPD226" s="28"/>
      <c r="FPE226" s="32"/>
      <c r="FPF226" s="20"/>
      <c r="FPG226" s="18"/>
      <c r="FPH226" s="19"/>
      <c r="FPI226" s="28"/>
      <c r="FPJ226" s="32"/>
      <c r="FPK226" s="20"/>
      <c r="FPL226" s="18"/>
      <c r="FPM226" s="19"/>
      <c r="FPN226" s="28"/>
      <c r="FPO226" s="32"/>
      <c r="FPP226" s="20"/>
      <c r="FPQ226" s="18"/>
      <c r="FPR226" s="19"/>
      <c r="FPS226" s="28"/>
      <c r="FPT226" s="32"/>
      <c r="FPU226" s="20"/>
      <c r="FPV226" s="18"/>
      <c r="FPW226" s="19"/>
      <c r="FPX226" s="28"/>
      <c r="FPY226" s="32"/>
      <c r="FPZ226" s="20"/>
      <c r="FQA226" s="18"/>
      <c r="FQB226" s="19"/>
      <c r="FQC226" s="28"/>
      <c r="FQD226" s="32"/>
      <c r="FQE226" s="20"/>
      <c r="FQF226" s="18"/>
      <c r="FQG226" s="19"/>
      <c r="FQH226" s="28"/>
      <c r="FQI226" s="32"/>
      <c r="FQJ226" s="20"/>
      <c r="FQK226" s="18"/>
      <c r="FQL226" s="19"/>
      <c r="FQM226" s="28"/>
      <c r="FQN226" s="32"/>
      <c r="FQO226" s="20"/>
      <c r="FQP226" s="18"/>
      <c r="FQQ226" s="19"/>
      <c r="FQR226" s="28"/>
      <c r="FQS226" s="32"/>
      <c r="FQT226" s="20"/>
      <c r="FQU226" s="18"/>
      <c r="FQV226" s="19"/>
      <c r="FQW226" s="28"/>
      <c r="FQX226" s="32"/>
      <c r="FQY226" s="20"/>
      <c r="FQZ226" s="18"/>
      <c r="FRA226" s="19"/>
      <c r="FRB226" s="28"/>
      <c r="FRC226" s="32"/>
      <c r="FRD226" s="20"/>
      <c r="FRE226" s="18"/>
      <c r="FRF226" s="19"/>
      <c r="FRG226" s="28"/>
      <c r="FRH226" s="32"/>
      <c r="FRI226" s="20"/>
      <c r="FRJ226" s="18"/>
      <c r="FRK226" s="19"/>
      <c r="FRL226" s="28"/>
      <c r="FRM226" s="32"/>
      <c r="FRN226" s="20"/>
      <c r="FRO226" s="18"/>
      <c r="FRP226" s="19"/>
      <c r="FRQ226" s="28"/>
      <c r="FRR226" s="32"/>
      <c r="FRS226" s="20"/>
      <c r="FRT226" s="18"/>
      <c r="FRU226" s="19"/>
      <c r="FRV226" s="28"/>
      <c r="FRW226" s="32"/>
      <c r="FRX226" s="20"/>
      <c r="FRY226" s="18"/>
      <c r="FRZ226" s="19"/>
      <c r="FSA226" s="28"/>
      <c r="FSB226" s="32"/>
      <c r="FSC226" s="20"/>
      <c r="FSD226" s="18"/>
      <c r="FSE226" s="19"/>
      <c r="FSF226" s="28"/>
      <c r="FSG226" s="32"/>
      <c r="FSH226" s="20"/>
      <c r="FSI226" s="18"/>
      <c r="FSJ226" s="19"/>
      <c r="FSK226" s="28"/>
      <c r="FSL226" s="32"/>
      <c r="FSM226" s="20"/>
      <c r="FSN226" s="18"/>
      <c r="FSO226" s="19"/>
      <c r="FSP226" s="28"/>
      <c r="FSQ226" s="32"/>
      <c r="FSR226" s="20"/>
      <c r="FSS226" s="18"/>
      <c r="FST226" s="19"/>
      <c r="FSU226" s="28"/>
      <c r="FSV226" s="32"/>
      <c r="FSW226" s="20"/>
      <c r="FSX226" s="18"/>
      <c r="FSY226" s="19"/>
      <c r="FSZ226" s="28"/>
      <c r="FTA226" s="32"/>
      <c r="FTB226" s="20"/>
      <c r="FTC226" s="18"/>
      <c r="FTD226" s="19"/>
      <c r="FTE226" s="28"/>
      <c r="FTF226" s="32"/>
      <c r="FTG226" s="20"/>
      <c r="FTH226" s="18"/>
      <c r="FTI226" s="19"/>
      <c r="FTJ226" s="28"/>
      <c r="FTK226" s="32"/>
      <c r="FTL226" s="20"/>
      <c r="FTM226" s="18"/>
      <c r="FTN226" s="19"/>
      <c r="FTO226" s="28"/>
      <c r="FTP226" s="32"/>
      <c r="FTQ226" s="20"/>
      <c r="FTR226" s="18"/>
      <c r="FTS226" s="19"/>
      <c r="FTT226" s="28"/>
      <c r="FTU226" s="32"/>
      <c r="FTV226" s="20"/>
      <c r="FTW226" s="18"/>
      <c r="FTX226" s="19"/>
      <c r="FTY226" s="28"/>
      <c r="FTZ226" s="32"/>
      <c r="FUA226" s="20"/>
      <c r="FUB226" s="18"/>
      <c r="FUC226" s="19"/>
      <c r="FUD226" s="28"/>
      <c r="FUE226" s="32"/>
      <c r="FUF226" s="20"/>
      <c r="FUG226" s="18"/>
      <c r="FUH226" s="19"/>
      <c r="FUI226" s="28"/>
      <c r="FUJ226" s="32"/>
      <c r="FUK226" s="20"/>
      <c r="FUL226" s="18"/>
      <c r="FUM226" s="19"/>
      <c r="FUN226" s="28"/>
      <c r="FUO226" s="32"/>
      <c r="FUP226" s="20"/>
      <c r="FUQ226" s="18"/>
      <c r="FUR226" s="19"/>
      <c r="FUS226" s="28"/>
      <c r="FUT226" s="32"/>
      <c r="FUU226" s="20"/>
      <c r="FUV226" s="18"/>
      <c r="FUW226" s="19"/>
      <c r="FUX226" s="28"/>
      <c r="FUY226" s="32"/>
      <c r="FUZ226" s="20"/>
      <c r="FVA226" s="18"/>
      <c r="FVB226" s="19"/>
      <c r="FVC226" s="28"/>
      <c r="FVD226" s="32"/>
      <c r="FVE226" s="20"/>
      <c r="FVF226" s="18"/>
      <c r="FVG226" s="19"/>
      <c r="FVH226" s="28"/>
      <c r="FVI226" s="32"/>
      <c r="FVJ226" s="20"/>
      <c r="FVK226" s="18"/>
      <c r="FVL226" s="19"/>
      <c r="FVM226" s="28"/>
      <c r="FVN226" s="32"/>
      <c r="FVO226" s="20"/>
      <c r="FVP226" s="18"/>
      <c r="FVQ226" s="19"/>
      <c r="FVR226" s="28"/>
      <c r="FVS226" s="32"/>
      <c r="FVT226" s="20"/>
      <c r="FVU226" s="18"/>
      <c r="FVV226" s="19"/>
      <c r="FVW226" s="28"/>
      <c r="FVX226" s="32"/>
      <c r="FVY226" s="20"/>
      <c r="FVZ226" s="18"/>
      <c r="FWA226" s="19"/>
      <c r="FWB226" s="28"/>
      <c r="FWC226" s="32"/>
      <c r="FWD226" s="20"/>
      <c r="FWE226" s="18"/>
      <c r="FWF226" s="19"/>
      <c r="FWG226" s="28"/>
      <c r="FWH226" s="32"/>
      <c r="FWI226" s="20"/>
      <c r="FWJ226" s="18"/>
      <c r="FWK226" s="19"/>
      <c r="FWL226" s="28"/>
      <c r="FWM226" s="32"/>
      <c r="FWN226" s="20"/>
      <c r="FWO226" s="18"/>
      <c r="FWP226" s="19"/>
      <c r="FWQ226" s="28"/>
      <c r="FWR226" s="32"/>
      <c r="FWS226" s="20"/>
      <c r="FWT226" s="18"/>
      <c r="FWU226" s="19"/>
      <c r="FWV226" s="28"/>
      <c r="FWW226" s="32"/>
      <c r="FWX226" s="20"/>
      <c r="FWY226" s="18"/>
      <c r="FWZ226" s="19"/>
      <c r="FXA226" s="28"/>
      <c r="FXB226" s="32"/>
      <c r="FXC226" s="20"/>
      <c r="FXD226" s="18"/>
      <c r="FXE226" s="19"/>
      <c r="FXF226" s="28"/>
      <c r="FXG226" s="32"/>
      <c r="FXH226" s="20"/>
      <c r="FXI226" s="18"/>
      <c r="FXJ226" s="19"/>
      <c r="FXK226" s="28"/>
      <c r="FXL226" s="32"/>
      <c r="FXM226" s="20"/>
      <c r="FXN226" s="18"/>
      <c r="FXO226" s="19"/>
      <c r="FXP226" s="28"/>
      <c r="FXQ226" s="32"/>
      <c r="FXR226" s="20"/>
      <c r="FXS226" s="18"/>
      <c r="FXT226" s="19"/>
      <c r="FXU226" s="28"/>
      <c r="FXV226" s="32"/>
      <c r="FXW226" s="20"/>
      <c r="FXX226" s="18"/>
      <c r="FXY226" s="19"/>
      <c r="FXZ226" s="28"/>
      <c r="FYA226" s="32"/>
      <c r="FYB226" s="20"/>
      <c r="FYC226" s="18"/>
      <c r="FYD226" s="19"/>
      <c r="FYE226" s="28"/>
      <c r="FYF226" s="32"/>
      <c r="FYG226" s="20"/>
      <c r="FYH226" s="18"/>
      <c r="FYI226" s="19"/>
      <c r="FYJ226" s="28"/>
      <c r="FYK226" s="32"/>
      <c r="FYL226" s="20"/>
      <c r="FYM226" s="18"/>
      <c r="FYN226" s="19"/>
      <c r="FYO226" s="28"/>
      <c r="FYP226" s="32"/>
      <c r="FYQ226" s="20"/>
      <c r="FYR226" s="18"/>
      <c r="FYS226" s="19"/>
      <c r="FYT226" s="28"/>
      <c r="FYU226" s="32"/>
      <c r="FYV226" s="20"/>
      <c r="FYW226" s="18"/>
      <c r="FYX226" s="19"/>
      <c r="FYY226" s="28"/>
      <c r="FYZ226" s="32"/>
      <c r="FZA226" s="20"/>
      <c r="FZB226" s="18"/>
      <c r="FZC226" s="19"/>
      <c r="FZD226" s="28"/>
      <c r="FZE226" s="32"/>
      <c r="FZF226" s="20"/>
      <c r="FZG226" s="18"/>
      <c r="FZH226" s="19"/>
      <c r="FZI226" s="28"/>
      <c r="FZJ226" s="32"/>
      <c r="FZK226" s="20"/>
      <c r="FZL226" s="18"/>
      <c r="FZM226" s="19"/>
      <c r="FZN226" s="28"/>
      <c r="FZO226" s="32"/>
      <c r="FZP226" s="20"/>
      <c r="FZQ226" s="18"/>
      <c r="FZR226" s="19"/>
      <c r="FZS226" s="28"/>
      <c r="FZT226" s="32"/>
      <c r="FZU226" s="20"/>
      <c r="FZV226" s="18"/>
      <c r="FZW226" s="19"/>
      <c r="FZX226" s="28"/>
      <c r="FZY226" s="32"/>
      <c r="FZZ226" s="20"/>
      <c r="GAA226" s="18"/>
      <c r="GAB226" s="19"/>
      <c r="GAC226" s="28"/>
      <c r="GAD226" s="32"/>
      <c r="GAE226" s="20"/>
      <c r="GAF226" s="18"/>
      <c r="GAG226" s="19"/>
      <c r="GAH226" s="28"/>
      <c r="GAI226" s="32"/>
      <c r="GAJ226" s="20"/>
      <c r="GAK226" s="18"/>
      <c r="GAL226" s="19"/>
      <c r="GAM226" s="28"/>
      <c r="GAN226" s="32"/>
      <c r="GAO226" s="20"/>
      <c r="GAP226" s="18"/>
      <c r="GAQ226" s="19"/>
      <c r="GAR226" s="28"/>
      <c r="GAS226" s="32"/>
      <c r="GAT226" s="20"/>
      <c r="GAU226" s="18"/>
      <c r="GAV226" s="19"/>
      <c r="GAW226" s="28"/>
      <c r="GAX226" s="32"/>
      <c r="GAY226" s="20"/>
      <c r="GAZ226" s="18"/>
      <c r="GBA226" s="19"/>
      <c r="GBB226" s="28"/>
      <c r="GBC226" s="32"/>
      <c r="GBD226" s="20"/>
      <c r="GBE226" s="18"/>
      <c r="GBF226" s="19"/>
      <c r="GBG226" s="28"/>
      <c r="GBH226" s="32"/>
      <c r="GBI226" s="20"/>
      <c r="GBJ226" s="18"/>
      <c r="GBK226" s="19"/>
      <c r="GBL226" s="28"/>
      <c r="GBM226" s="32"/>
      <c r="GBN226" s="20"/>
      <c r="GBO226" s="18"/>
      <c r="GBP226" s="19"/>
      <c r="GBQ226" s="28"/>
      <c r="GBR226" s="32"/>
      <c r="GBS226" s="20"/>
      <c r="GBT226" s="18"/>
      <c r="GBU226" s="19"/>
      <c r="GBV226" s="28"/>
      <c r="GBW226" s="32"/>
      <c r="GBX226" s="20"/>
      <c r="GBY226" s="18"/>
      <c r="GBZ226" s="19"/>
      <c r="GCA226" s="28"/>
      <c r="GCB226" s="32"/>
      <c r="GCC226" s="20"/>
      <c r="GCD226" s="18"/>
      <c r="GCE226" s="19"/>
      <c r="GCF226" s="28"/>
      <c r="GCG226" s="32"/>
      <c r="GCH226" s="20"/>
      <c r="GCI226" s="18"/>
      <c r="GCJ226" s="19"/>
      <c r="GCK226" s="28"/>
      <c r="GCL226" s="32"/>
      <c r="GCM226" s="20"/>
      <c r="GCN226" s="18"/>
      <c r="GCO226" s="19"/>
      <c r="GCP226" s="28"/>
      <c r="GCQ226" s="32"/>
      <c r="GCR226" s="20"/>
      <c r="GCS226" s="18"/>
      <c r="GCT226" s="19"/>
      <c r="GCU226" s="28"/>
      <c r="GCV226" s="32"/>
      <c r="GCW226" s="20"/>
      <c r="GCX226" s="18"/>
      <c r="GCY226" s="19"/>
      <c r="GCZ226" s="28"/>
      <c r="GDA226" s="32"/>
      <c r="GDB226" s="20"/>
      <c r="GDC226" s="18"/>
      <c r="GDD226" s="19"/>
      <c r="GDE226" s="28"/>
      <c r="GDF226" s="32"/>
      <c r="GDG226" s="20"/>
      <c r="GDH226" s="18"/>
      <c r="GDI226" s="19"/>
      <c r="GDJ226" s="28"/>
      <c r="GDK226" s="32"/>
      <c r="GDL226" s="20"/>
      <c r="GDM226" s="18"/>
      <c r="GDN226" s="19"/>
      <c r="GDO226" s="28"/>
      <c r="GDP226" s="32"/>
      <c r="GDQ226" s="20"/>
      <c r="GDR226" s="18"/>
      <c r="GDS226" s="19"/>
      <c r="GDT226" s="28"/>
      <c r="GDU226" s="32"/>
      <c r="GDV226" s="20"/>
      <c r="GDW226" s="18"/>
      <c r="GDX226" s="19"/>
      <c r="GDY226" s="28"/>
      <c r="GDZ226" s="32"/>
      <c r="GEA226" s="20"/>
      <c r="GEB226" s="18"/>
      <c r="GEC226" s="19"/>
      <c r="GED226" s="28"/>
      <c r="GEE226" s="32"/>
      <c r="GEF226" s="20"/>
      <c r="GEG226" s="18"/>
      <c r="GEH226" s="19"/>
      <c r="GEI226" s="28"/>
      <c r="GEJ226" s="32"/>
      <c r="GEK226" s="20"/>
      <c r="GEL226" s="18"/>
      <c r="GEM226" s="19"/>
      <c r="GEN226" s="28"/>
      <c r="GEO226" s="32"/>
      <c r="GEP226" s="20"/>
      <c r="GEQ226" s="18"/>
      <c r="GER226" s="19"/>
      <c r="GES226" s="28"/>
      <c r="GET226" s="32"/>
      <c r="GEU226" s="20"/>
      <c r="GEV226" s="18"/>
      <c r="GEW226" s="19"/>
      <c r="GEX226" s="28"/>
      <c r="GEY226" s="32"/>
      <c r="GEZ226" s="20"/>
      <c r="GFA226" s="18"/>
      <c r="GFB226" s="19"/>
      <c r="GFC226" s="28"/>
      <c r="GFD226" s="32"/>
      <c r="GFE226" s="20"/>
      <c r="GFF226" s="18"/>
      <c r="GFG226" s="19"/>
      <c r="GFH226" s="28"/>
      <c r="GFI226" s="32"/>
      <c r="GFJ226" s="20"/>
      <c r="GFK226" s="18"/>
      <c r="GFL226" s="19"/>
      <c r="GFM226" s="28"/>
      <c r="GFN226" s="32"/>
      <c r="GFO226" s="20"/>
      <c r="GFP226" s="18"/>
      <c r="GFQ226" s="19"/>
      <c r="GFR226" s="28"/>
      <c r="GFS226" s="32"/>
      <c r="GFT226" s="20"/>
      <c r="GFU226" s="18"/>
      <c r="GFV226" s="19"/>
      <c r="GFW226" s="28"/>
      <c r="GFX226" s="32"/>
      <c r="GFY226" s="20"/>
      <c r="GFZ226" s="18"/>
      <c r="GGA226" s="19"/>
      <c r="GGB226" s="28"/>
      <c r="GGC226" s="32"/>
      <c r="GGD226" s="20"/>
      <c r="GGE226" s="18"/>
      <c r="GGF226" s="19"/>
      <c r="GGG226" s="28"/>
      <c r="GGH226" s="32"/>
      <c r="GGI226" s="20"/>
      <c r="GGJ226" s="18"/>
      <c r="GGK226" s="19"/>
      <c r="GGL226" s="28"/>
      <c r="GGM226" s="32"/>
      <c r="GGN226" s="20"/>
      <c r="GGO226" s="18"/>
      <c r="GGP226" s="19"/>
      <c r="GGQ226" s="28"/>
      <c r="GGR226" s="32"/>
      <c r="GGS226" s="20"/>
      <c r="GGT226" s="18"/>
      <c r="GGU226" s="19"/>
      <c r="GGV226" s="28"/>
      <c r="GGW226" s="32"/>
      <c r="GGX226" s="20"/>
      <c r="GGY226" s="18"/>
      <c r="GGZ226" s="19"/>
      <c r="GHA226" s="28"/>
      <c r="GHB226" s="32"/>
      <c r="GHC226" s="20"/>
      <c r="GHD226" s="18"/>
      <c r="GHE226" s="19"/>
      <c r="GHF226" s="28"/>
      <c r="GHG226" s="32"/>
      <c r="GHH226" s="20"/>
      <c r="GHI226" s="18"/>
      <c r="GHJ226" s="19"/>
      <c r="GHK226" s="28"/>
      <c r="GHL226" s="32"/>
      <c r="GHM226" s="20"/>
      <c r="GHN226" s="18"/>
      <c r="GHO226" s="19"/>
      <c r="GHP226" s="28"/>
      <c r="GHQ226" s="32"/>
      <c r="GHR226" s="20"/>
      <c r="GHS226" s="18"/>
      <c r="GHT226" s="19"/>
      <c r="GHU226" s="28"/>
      <c r="GHV226" s="32"/>
      <c r="GHW226" s="20"/>
      <c r="GHX226" s="18"/>
      <c r="GHY226" s="19"/>
      <c r="GHZ226" s="28"/>
      <c r="GIA226" s="32"/>
      <c r="GIB226" s="20"/>
      <c r="GIC226" s="18"/>
      <c r="GID226" s="19"/>
      <c r="GIE226" s="28"/>
      <c r="GIF226" s="32"/>
      <c r="GIG226" s="20"/>
      <c r="GIH226" s="18"/>
      <c r="GII226" s="19"/>
      <c r="GIJ226" s="28"/>
      <c r="GIK226" s="32"/>
      <c r="GIL226" s="20"/>
      <c r="GIM226" s="18"/>
      <c r="GIN226" s="19"/>
      <c r="GIO226" s="28"/>
      <c r="GIP226" s="32"/>
      <c r="GIQ226" s="20"/>
      <c r="GIR226" s="18"/>
      <c r="GIS226" s="19"/>
      <c r="GIT226" s="28"/>
      <c r="GIU226" s="32"/>
      <c r="GIV226" s="20"/>
      <c r="GIW226" s="18"/>
      <c r="GIX226" s="19"/>
      <c r="GIY226" s="28"/>
      <c r="GIZ226" s="32"/>
      <c r="GJA226" s="20"/>
      <c r="GJB226" s="18"/>
      <c r="GJC226" s="19"/>
      <c r="GJD226" s="28"/>
      <c r="GJE226" s="32"/>
      <c r="GJF226" s="20"/>
      <c r="GJG226" s="18"/>
      <c r="GJH226" s="19"/>
      <c r="GJI226" s="28"/>
      <c r="GJJ226" s="32"/>
      <c r="GJK226" s="20"/>
      <c r="GJL226" s="18"/>
      <c r="GJM226" s="19"/>
      <c r="GJN226" s="28"/>
      <c r="GJO226" s="32"/>
      <c r="GJP226" s="20"/>
      <c r="GJQ226" s="18"/>
      <c r="GJR226" s="19"/>
      <c r="GJS226" s="28"/>
      <c r="GJT226" s="32"/>
      <c r="GJU226" s="20"/>
      <c r="GJV226" s="18"/>
      <c r="GJW226" s="19"/>
      <c r="GJX226" s="28"/>
      <c r="GJY226" s="32"/>
      <c r="GJZ226" s="20"/>
      <c r="GKA226" s="18"/>
      <c r="GKB226" s="19"/>
      <c r="GKC226" s="28"/>
      <c r="GKD226" s="32"/>
      <c r="GKE226" s="20"/>
      <c r="GKF226" s="18"/>
      <c r="GKG226" s="19"/>
      <c r="GKH226" s="28"/>
      <c r="GKI226" s="32"/>
      <c r="GKJ226" s="20"/>
      <c r="GKK226" s="18"/>
      <c r="GKL226" s="19"/>
      <c r="GKM226" s="28"/>
      <c r="GKN226" s="32"/>
      <c r="GKO226" s="20"/>
      <c r="GKP226" s="18"/>
      <c r="GKQ226" s="19"/>
      <c r="GKR226" s="28"/>
      <c r="GKS226" s="32"/>
      <c r="GKT226" s="20"/>
      <c r="GKU226" s="18"/>
      <c r="GKV226" s="19"/>
      <c r="GKW226" s="28"/>
      <c r="GKX226" s="32"/>
      <c r="GKY226" s="20"/>
      <c r="GKZ226" s="18"/>
      <c r="GLA226" s="19"/>
      <c r="GLB226" s="28"/>
      <c r="GLC226" s="32"/>
      <c r="GLD226" s="20"/>
      <c r="GLE226" s="18"/>
      <c r="GLF226" s="19"/>
      <c r="GLG226" s="28"/>
      <c r="GLH226" s="32"/>
      <c r="GLI226" s="20"/>
      <c r="GLJ226" s="18"/>
      <c r="GLK226" s="19"/>
      <c r="GLL226" s="28"/>
      <c r="GLM226" s="32"/>
      <c r="GLN226" s="20"/>
      <c r="GLO226" s="18"/>
      <c r="GLP226" s="19"/>
      <c r="GLQ226" s="28"/>
      <c r="GLR226" s="32"/>
      <c r="GLS226" s="20"/>
      <c r="GLT226" s="18"/>
      <c r="GLU226" s="19"/>
      <c r="GLV226" s="28"/>
      <c r="GLW226" s="32"/>
      <c r="GLX226" s="20"/>
      <c r="GLY226" s="18"/>
      <c r="GLZ226" s="19"/>
      <c r="GMA226" s="28"/>
      <c r="GMB226" s="32"/>
      <c r="GMC226" s="20"/>
      <c r="GMD226" s="18"/>
      <c r="GME226" s="19"/>
      <c r="GMF226" s="28"/>
      <c r="GMG226" s="32"/>
      <c r="GMH226" s="20"/>
      <c r="GMI226" s="18"/>
      <c r="GMJ226" s="19"/>
      <c r="GMK226" s="28"/>
      <c r="GML226" s="32"/>
      <c r="GMM226" s="20"/>
      <c r="GMN226" s="18"/>
      <c r="GMO226" s="19"/>
      <c r="GMP226" s="28"/>
      <c r="GMQ226" s="32"/>
      <c r="GMR226" s="20"/>
      <c r="GMS226" s="18"/>
      <c r="GMT226" s="19"/>
      <c r="GMU226" s="28"/>
      <c r="GMV226" s="32"/>
      <c r="GMW226" s="20"/>
      <c r="GMX226" s="18"/>
      <c r="GMY226" s="19"/>
      <c r="GMZ226" s="28"/>
      <c r="GNA226" s="32"/>
      <c r="GNB226" s="20"/>
      <c r="GNC226" s="18"/>
      <c r="GND226" s="19"/>
      <c r="GNE226" s="28"/>
      <c r="GNF226" s="32"/>
      <c r="GNG226" s="20"/>
      <c r="GNH226" s="18"/>
      <c r="GNI226" s="19"/>
      <c r="GNJ226" s="28"/>
      <c r="GNK226" s="32"/>
      <c r="GNL226" s="20"/>
      <c r="GNM226" s="18"/>
      <c r="GNN226" s="19"/>
      <c r="GNO226" s="28"/>
      <c r="GNP226" s="32"/>
      <c r="GNQ226" s="20"/>
      <c r="GNR226" s="18"/>
      <c r="GNS226" s="19"/>
      <c r="GNT226" s="28"/>
      <c r="GNU226" s="32"/>
      <c r="GNV226" s="20"/>
      <c r="GNW226" s="18"/>
      <c r="GNX226" s="19"/>
      <c r="GNY226" s="28"/>
      <c r="GNZ226" s="32"/>
      <c r="GOA226" s="20"/>
      <c r="GOB226" s="18"/>
      <c r="GOC226" s="19"/>
      <c r="GOD226" s="28"/>
      <c r="GOE226" s="32"/>
      <c r="GOF226" s="20"/>
      <c r="GOG226" s="18"/>
      <c r="GOH226" s="19"/>
      <c r="GOI226" s="28"/>
      <c r="GOJ226" s="32"/>
      <c r="GOK226" s="20"/>
      <c r="GOL226" s="18"/>
      <c r="GOM226" s="19"/>
      <c r="GON226" s="28"/>
      <c r="GOO226" s="32"/>
      <c r="GOP226" s="20"/>
      <c r="GOQ226" s="18"/>
      <c r="GOR226" s="19"/>
      <c r="GOS226" s="28"/>
      <c r="GOT226" s="32"/>
      <c r="GOU226" s="20"/>
      <c r="GOV226" s="18"/>
      <c r="GOW226" s="19"/>
      <c r="GOX226" s="28"/>
      <c r="GOY226" s="32"/>
      <c r="GOZ226" s="20"/>
      <c r="GPA226" s="18"/>
      <c r="GPB226" s="19"/>
      <c r="GPC226" s="28"/>
      <c r="GPD226" s="32"/>
      <c r="GPE226" s="20"/>
      <c r="GPF226" s="18"/>
      <c r="GPG226" s="19"/>
      <c r="GPH226" s="28"/>
      <c r="GPI226" s="32"/>
      <c r="GPJ226" s="20"/>
      <c r="GPK226" s="18"/>
      <c r="GPL226" s="19"/>
      <c r="GPM226" s="28"/>
      <c r="GPN226" s="32"/>
      <c r="GPO226" s="20"/>
      <c r="GPP226" s="18"/>
      <c r="GPQ226" s="19"/>
      <c r="GPR226" s="28"/>
      <c r="GPS226" s="32"/>
      <c r="GPT226" s="20"/>
      <c r="GPU226" s="18"/>
      <c r="GPV226" s="19"/>
      <c r="GPW226" s="28"/>
      <c r="GPX226" s="32"/>
      <c r="GPY226" s="20"/>
      <c r="GPZ226" s="18"/>
      <c r="GQA226" s="19"/>
      <c r="GQB226" s="28"/>
      <c r="GQC226" s="32"/>
      <c r="GQD226" s="20"/>
      <c r="GQE226" s="18"/>
      <c r="GQF226" s="19"/>
      <c r="GQG226" s="28"/>
      <c r="GQH226" s="32"/>
      <c r="GQI226" s="20"/>
      <c r="GQJ226" s="18"/>
      <c r="GQK226" s="19"/>
      <c r="GQL226" s="28"/>
      <c r="GQM226" s="32"/>
      <c r="GQN226" s="20"/>
      <c r="GQO226" s="18"/>
      <c r="GQP226" s="19"/>
      <c r="GQQ226" s="28"/>
      <c r="GQR226" s="32"/>
      <c r="GQS226" s="20"/>
      <c r="GQT226" s="18"/>
      <c r="GQU226" s="19"/>
      <c r="GQV226" s="28"/>
      <c r="GQW226" s="32"/>
      <c r="GQX226" s="20"/>
      <c r="GQY226" s="18"/>
      <c r="GQZ226" s="19"/>
      <c r="GRA226" s="28"/>
      <c r="GRB226" s="32"/>
      <c r="GRC226" s="20"/>
      <c r="GRD226" s="18"/>
      <c r="GRE226" s="19"/>
      <c r="GRF226" s="28"/>
      <c r="GRG226" s="32"/>
      <c r="GRH226" s="20"/>
      <c r="GRI226" s="18"/>
      <c r="GRJ226" s="19"/>
      <c r="GRK226" s="28"/>
      <c r="GRL226" s="32"/>
      <c r="GRM226" s="20"/>
      <c r="GRN226" s="18"/>
      <c r="GRO226" s="19"/>
      <c r="GRP226" s="28"/>
      <c r="GRQ226" s="32"/>
      <c r="GRR226" s="20"/>
      <c r="GRS226" s="18"/>
      <c r="GRT226" s="19"/>
      <c r="GRU226" s="28"/>
      <c r="GRV226" s="32"/>
      <c r="GRW226" s="20"/>
      <c r="GRX226" s="18"/>
      <c r="GRY226" s="19"/>
      <c r="GRZ226" s="28"/>
      <c r="GSA226" s="32"/>
      <c r="GSB226" s="20"/>
      <c r="GSC226" s="18"/>
      <c r="GSD226" s="19"/>
      <c r="GSE226" s="28"/>
      <c r="GSF226" s="32"/>
      <c r="GSG226" s="20"/>
      <c r="GSH226" s="18"/>
      <c r="GSI226" s="19"/>
      <c r="GSJ226" s="28"/>
      <c r="GSK226" s="32"/>
      <c r="GSL226" s="20"/>
      <c r="GSM226" s="18"/>
      <c r="GSN226" s="19"/>
      <c r="GSO226" s="28"/>
      <c r="GSP226" s="32"/>
      <c r="GSQ226" s="20"/>
      <c r="GSR226" s="18"/>
      <c r="GSS226" s="19"/>
      <c r="GST226" s="28"/>
      <c r="GSU226" s="32"/>
      <c r="GSV226" s="20"/>
      <c r="GSW226" s="18"/>
      <c r="GSX226" s="19"/>
      <c r="GSY226" s="28"/>
      <c r="GSZ226" s="32"/>
      <c r="GTA226" s="20"/>
      <c r="GTB226" s="18"/>
      <c r="GTC226" s="19"/>
      <c r="GTD226" s="28"/>
      <c r="GTE226" s="32"/>
      <c r="GTF226" s="20"/>
      <c r="GTG226" s="18"/>
      <c r="GTH226" s="19"/>
      <c r="GTI226" s="28"/>
      <c r="GTJ226" s="32"/>
      <c r="GTK226" s="20"/>
      <c r="GTL226" s="18"/>
      <c r="GTM226" s="19"/>
      <c r="GTN226" s="28"/>
      <c r="GTO226" s="32"/>
      <c r="GTP226" s="20"/>
      <c r="GTQ226" s="18"/>
      <c r="GTR226" s="19"/>
      <c r="GTS226" s="28"/>
      <c r="GTT226" s="32"/>
      <c r="GTU226" s="20"/>
      <c r="GTV226" s="18"/>
      <c r="GTW226" s="19"/>
      <c r="GTX226" s="28"/>
      <c r="GTY226" s="32"/>
      <c r="GTZ226" s="20"/>
      <c r="GUA226" s="18"/>
      <c r="GUB226" s="19"/>
      <c r="GUC226" s="28"/>
      <c r="GUD226" s="32"/>
      <c r="GUE226" s="20"/>
      <c r="GUF226" s="18"/>
      <c r="GUG226" s="19"/>
      <c r="GUH226" s="28"/>
      <c r="GUI226" s="32"/>
      <c r="GUJ226" s="20"/>
      <c r="GUK226" s="18"/>
      <c r="GUL226" s="19"/>
      <c r="GUM226" s="28"/>
      <c r="GUN226" s="32"/>
      <c r="GUO226" s="20"/>
      <c r="GUP226" s="18"/>
      <c r="GUQ226" s="19"/>
      <c r="GUR226" s="28"/>
      <c r="GUS226" s="32"/>
      <c r="GUT226" s="20"/>
      <c r="GUU226" s="18"/>
      <c r="GUV226" s="19"/>
      <c r="GUW226" s="28"/>
      <c r="GUX226" s="32"/>
      <c r="GUY226" s="20"/>
      <c r="GUZ226" s="18"/>
      <c r="GVA226" s="19"/>
      <c r="GVB226" s="28"/>
      <c r="GVC226" s="32"/>
      <c r="GVD226" s="20"/>
      <c r="GVE226" s="18"/>
      <c r="GVF226" s="19"/>
      <c r="GVG226" s="28"/>
      <c r="GVH226" s="32"/>
      <c r="GVI226" s="20"/>
      <c r="GVJ226" s="18"/>
      <c r="GVK226" s="19"/>
      <c r="GVL226" s="28"/>
      <c r="GVM226" s="32"/>
      <c r="GVN226" s="20"/>
      <c r="GVO226" s="18"/>
      <c r="GVP226" s="19"/>
      <c r="GVQ226" s="28"/>
      <c r="GVR226" s="32"/>
      <c r="GVS226" s="20"/>
      <c r="GVT226" s="18"/>
      <c r="GVU226" s="19"/>
      <c r="GVV226" s="28"/>
      <c r="GVW226" s="32"/>
      <c r="GVX226" s="20"/>
      <c r="GVY226" s="18"/>
      <c r="GVZ226" s="19"/>
      <c r="GWA226" s="28"/>
      <c r="GWB226" s="32"/>
      <c r="GWC226" s="20"/>
      <c r="GWD226" s="18"/>
      <c r="GWE226" s="19"/>
      <c r="GWF226" s="28"/>
      <c r="GWG226" s="32"/>
      <c r="GWH226" s="20"/>
      <c r="GWI226" s="18"/>
      <c r="GWJ226" s="19"/>
      <c r="GWK226" s="28"/>
      <c r="GWL226" s="32"/>
      <c r="GWM226" s="20"/>
      <c r="GWN226" s="18"/>
      <c r="GWO226" s="19"/>
      <c r="GWP226" s="28"/>
      <c r="GWQ226" s="32"/>
      <c r="GWR226" s="20"/>
      <c r="GWS226" s="18"/>
      <c r="GWT226" s="19"/>
      <c r="GWU226" s="28"/>
      <c r="GWV226" s="32"/>
      <c r="GWW226" s="20"/>
      <c r="GWX226" s="18"/>
      <c r="GWY226" s="19"/>
      <c r="GWZ226" s="28"/>
      <c r="GXA226" s="32"/>
      <c r="GXB226" s="20"/>
      <c r="GXC226" s="18"/>
      <c r="GXD226" s="19"/>
      <c r="GXE226" s="28"/>
      <c r="GXF226" s="32"/>
      <c r="GXG226" s="20"/>
      <c r="GXH226" s="18"/>
      <c r="GXI226" s="19"/>
      <c r="GXJ226" s="28"/>
      <c r="GXK226" s="32"/>
      <c r="GXL226" s="20"/>
      <c r="GXM226" s="18"/>
      <c r="GXN226" s="19"/>
      <c r="GXO226" s="28"/>
      <c r="GXP226" s="32"/>
      <c r="GXQ226" s="20"/>
      <c r="GXR226" s="18"/>
      <c r="GXS226" s="19"/>
      <c r="GXT226" s="28"/>
      <c r="GXU226" s="32"/>
      <c r="GXV226" s="20"/>
      <c r="GXW226" s="18"/>
      <c r="GXX226" s="19"/>
      <c r="GXY226" s="28"/>
      <c r="GXZ226" s="32"/>
      <c r="GYA226" s="20"/>
      <c r="GYB226" s="18"/>
      <c r="GYC226" s="19"/>
      <c r="GYD226" s="28"/>
      <c r="GYE226" s="32"/>
      <c r="GYF226" s="20"/>
      <c r="GYG226" s="18"/>
      <c r="GYH226" s="19"/>
      <c r="GYI226" s="28"/>
      <c r="GYJ226" s="32"/>
      <c r="GYK226" s="20"/>
      <c r="GYL226" s="18"/>
      <c r="GYM226" s="19"/>
      <c r="GYN226" s="28"/>
      <c r="GYO226" s="32"/>
      <c r="GYP226" s="20"/>
      <c r="GYQ226" s="18"/>
      <c r="GYR226" s="19"/>
      <c r="GYS226" s="28"/>
      <c r="GYT226" s="32"/>
      <c r="GYU226" s="20"/>
      <c r="GYV226" s="18"/>
      <c r="GYW226" s="19"/>
      <c r="GYX226" s="28"/>
      <c r="GYY226" s="32"/>
      <c r="GYZ226" s="20"/>
      <c r="GZA226" s="18"/>
      <c r="GZB226" s="19"/>
      <c r="GZC226" s="28"/>
      <c r="GZD226" s="32"/>
      <c r="GZE226" s="20"/>
      <c r="GZF226" s="18"/>
      <c r="GZG226" s="19"/>
      <c r="GZH226" s="28"/>
      <c r="GZI226" s="32"/>
      <c r="GZJ226" s="20"/>
      <c r="GZK226" s="18"/>
      <c r="GZL226" s="19"/>
      <c r="GZM226" s="28"/>
      <c r="GZN226" s="32"/>
      <c r="GZO226" s="20"/>
      <c r="GZP226" s="18"/>
      <c r="GZQ226" s="19"/>
      <c r="GZR226" s="28"/>
      <c r="GZS226" s="32"/>
      <c r="GZT226" s="20"/>
      <c r="GZU226" s="18"/>
      <c r="GZV226" s="19"/>
      <c r="GZW226" s="28"/>
      <c r="GZX226" s="32"/>
      <c r="GZY226" s="20"/>
      <c r="GZZ226" s="18"/>
      <c r="HAA226" s="19"/>
      <c r="HAB226" s="28"/>
      <c r="HAC226" s="32"/>
      <c r="HAD226" s="20"/>
      <c r="HAE226" s="18"/>
      <c r="HAF226" s="19"/>
      <c r="HAG226" s="28"/>
      <c r="HAH226" s="32"/>
      <c r="HAI226" s="20"/>
      <c r="HAJ226" s="18"/>
      <c r="HAK226" s="19"/>
      <c r="HAL226" s="28"/>
      <c r="HAM226" s="32"/>
      <c r="HAN226" s="20"/>
      <c r="HAO226" s="18"/>
      <c r="HAP226" s="19"/>
      <c r="HAQ226" s="28"/>
      <c r="HAR226" s="32"/>
      <c r="HAS226" s="20"/>
      <c r="HAT226" s="18"/>
      <c r="HAU226" s="19"/>
      <c r="HAV226" s="28"/>
      <c r="HAW226" s="32"/>
      <c r="HAX226" s="20"/>
      <c r="HAY226" s="18"/>
      <c r="HAZ226" s="19"/>
      <c r="HBA226" s="28"/>
      <c r="HBB226" s="32"/>
      <c r="HBC226" s="20"/>
      <c r="HBD226" s="18"/>
      <c r="HBE226" s="19"/>
      <c r="HBF226" s="28"/>
      <c r="HBG226" s="32"/>
      <c r="HBH226" s="20"/>
      <c r="HBI226" s="18"/>
      <c r="HBJ226" s="19"/>
      <c r="HBK226" s="28"/>
      <c r="HBL226" s="32"/>
      <c r="HBM226" s="20"/>
      <c r="HBN226" s="18"/>
      <c r="HBO226" s="19"/>
      <c r="HBP226" s="28"/>
      <c r="HBQ226" s="32"/>
      <c r="HBR226" s="20"/>
      <c r="HBS226" s="18"/>
      <c r="HBT226" s="19"/>
      <c r="HBU226" s="28"/>
      <c r="HBV226" s="32"/>
      <c r="HBW226" s="20"/>
      <c r="HBX226" s="18"/>
      <c r="HBY226" s="19"/>
      <c r="HBZ226" s="28"/>
      <c r="HCA226" s="32"/>
      <c r="HCB226" s="20"/>
      <c r="HCC226" s="18"/>
      <c r="HCD226" s="19"/>
      <c r="HCE226" s="28"/>
      <c r="HCF226" s="32"/>
      <c r="HCG226" s="20"/>
      <c r="HCH226" s="18"/>
      <c r="HCI226" s="19"/>
      <c r="HCJ226" s="28"/>
      <c r="HCK226" s="32"/>
      <c r="HCL226" s="20"/>
      <c r="HCM226" s="18"/>
      <c r="HCN226" s="19"/>
      <c r="HCO226" s="28"/>
      <c r="HCP226" s="32"/>
      <c r="HCQ226" s="20"/>
      <c r="HCR226" s="18"/>
      <c r="HCS226" s="19"/>
      <c r="HCT226" s="28"/>
      <c r="HCU226" s="32"/>
      <c r="HCV226" s="20"/>
      <c r="HCW226" s="18"/>
      <c r="HCX226" s="19"/>
      <c r="HCY226" s="28"/>
      <c r="HCZ226" s="32"/>
      <c r="HDA226" s="20"/>
      <c r="HDB226" s="18"/>
      <c r="HDC226" s="19"/>
      <c r="HDD226" s="28"/>
      <c r="HDE226" s="32"/>
      <c r="HDF226" s="20"/>
      <c r="HDG226" s="18"/>
      <c r="HDH226" s="19"/>
      <c r="HDI226" s="28"/>
      <c r="HDJ226" s="32"/>
      <c r="HDK226" s="20"/>
      <c r="HDL226" s="18"/>
      <c r="HDM226" s="19"/>
      <c r="HDN226" s="28"/>
      <c r="HDO226" s="32"/>
      <c r="HDP226" s="20"/>
      <c r="HDQ226" s="18"/>
      <c r="HDR226" s="19"/>
      <c r="HDS226" s="28"/>
      <c r="HDT226" s="32"/>
      <c r="HDU226" s="20"/>
      <c r="HDV226" s="18"/>
      <c r="HDW226" s="19"/>
      <c r="HDX226" s="28"/>
      <c r="HDY226" s="32"/>
      <c r="HDZ226" s="20"/>
      <c r="HEA226" s="18"/>
      <c r="HEB226" s="19"/>
      <c r="HEC226" s="28"/>
      <c r="HED226" s="32"/>
      <c r="HEE226" s="20"/>
      <c r="HEF226" s="18"/>
      <c r="HEG226" s="19"/>
      <c r="HEH226" s="28"/>
      <c r="HEI226" s="32"/>
      <c r="HEJ226" s="20"/>
      <c r="HEK226" s="18"/>
      <c r="HEL226" s="19"/>
      <c r="HEM226" s="28"/>
      <c r="HEN226" s="32"/>
      <c r="HEO226" s="20"/>
      <c r="HEP226" s="18"/>
      <c r="HEQ226" s="19"/>
      <c r="HER226" s="28"/>
      <c r="HES226" s="32"/>
      <c r="HET226" s="20"/>
      <c r="HEU226" s="18"/>
      <c r="HEV226" s="19"/>
      <c r="HEW226" s="28"/>
      <c r="HEX226" s="32"/>
      <c r="HEY226" s="20"/>
      <c r="HEZ226" s="18"/>
      <c r="HFA226" s="19"/>
      <c r="HFB226" s="28"/>
      <c r="HFC226" s="32"/>
      <c r="HFD226" s="20"/>
      <c r="HFE226" s="18"/>
      <c r="HFF226" s="19"/>
      <c r="HFG226" s="28"/>
      <c r="HFH226" s="32"/>
      <c r="HFI226" s="20"/>
      <c r="HFJ226" s="18"/>
      <c r="HFK226" s="19"/>
      <c r="HFL226" s="28"/>
      <c r="HFM226" s="32"/>
      <c r="HFN226" s="20"/>
      <c r="HFO226" s="18"/>
      <c r="HFP226" s="19"/>
      <c r="HFQ226" s="28"/>
      <c r="HFR226" s="32"/>
      <c r="HFS226" s="20"/>
      <c r="HFT226" s="18"/>
      <c r="HFU226" s="19"/>
      <c r="HFV226" s="28"/>
      <c r="HFW226" s="32"/>
      <c r="HFX226" s="20"/>
      <c r="HFY226" s="18"/>
      <c r="HFZ226" s="19"/>
      <c r="HGA226" s="28"/>
      <c r="HGB226" s="32"/>
      <c r="HGC226" s="20"/>
      <c r="HGD226" s="18"/>
      <c r="HGE226" s="19"/>
      <c r="HGF226" s="28"/>
      <c r="HGG226" s="32"/>
      <c r="HGH226" s="20"/>
      <c r="HGI226" s="18"/>
      <c r="HGJ226" s="19"/>
      <c r="HGK226" s="28"/>
      <c r="HGL226" s="32"/>
      <c r="HGM226" s="20"/>
      <c r="HGN226" s="18"/>
      <c r="HGO226" s="19"/>
      <c r="HGP226" s="28"/>
      <c r="HGQ226" s="32"/>
      <c r="HGR226" s="20"/>
      <c r="HGS226" s="18"/>
      <c r="HGT226" s="19"/>
      <c r="HGU226" s="28"/>
      <c r="HGV226" s="32"/>
      <c r="HGW226" s="20"/>
      <c r="HGX226" s="18"/>
      <c r="HGY226" s="19"/>
      <c r="HGZ226" s="28"/>
      <c r="HHA226" s="32"/>
      <c r="HHB226" s="20"/>
      <c r="HHC226" s="18"/>
      <c r="HHD226" s="19"/>
      <c r="HHE226" s="28"/>
      <c r="HHF226" s="32"/>
      <c r="HHG226" s="20"/>
      <c r="HHH226" s="18"/>
      <c r="HHI226" s="19"/>
      <c r="HHJ226" s="28"/>
      <c r="HHK226" s="32"/>
      <c r="HHL226" s="20"/>
      <c r="HHM226" s="18"/>
      <c r="HHN226" s="19"/>
      <c r="HHO226" s="28"/>
      <c r="HHP226" s="32"/>
      <c r="HHQ226" s="20"/>
      <c r="HHR226" s="18"/>
      <c r="HHS226" s="19"/>
      <c r="HHT226" s="28"/>
      <c r="HHU226" s="32"/>
      <c r="HHV226" s="20"/>
      <c r="HHW226" s="18"/>
      <c r="HHX226" s="19"/>
      <c r="HHY226" s="28"/>
      <c r="HHZ226" s="32"/>
      <c r="HIA226" s="20"/>
      <c r="HIB226" s="18"/>
      <c r="HIC226" s="19"/>
      <c r="HID226" s="28"/>
      <c r="HIE226" s="32"/>
      <c r="HIF226" s="20"/>
      <c r="HIG226" s="18"/>
      <c r="HIH226" s="19"/>
      <c r="HII226" s="28"/>
      <c r="HIJ226" s="32"/>
      <c r="HIK226" s="20"/>
      <c r="HIL226" s="18"/>
      <c r="HIM226" s="19"/>
      <c r="HIN226" s="28"/>
      <c r="HIO226" s="32"/>
      <c r="HIP226" s="20"/>
      <c r="HIQ226" s="18"/>
      <c r="HIR226" s="19"/>
      <c r="HIS226" s="28"/>
      <c r="HIT226" s="32"/>
      <c r="HIU226" s="20"/>
      <c r="HIV226" s="18"/>
      <c r="HIW226" s="19"/>
      <c r="HIX226" s="28"/>
      <c r="HIY226" s="32"/>
      <c r="HIZ226" s="20"/>
      <c r="HJA226" s="18"/>
      <c r="HJB226" s="19"/>
      <c r="HJC226" s="28"/>
      <c r="HJD226" s="32"/>
      <c r="HJE226" s="20"/>
      <c r="HJF226" s="18"/>
      <c r="HJG226" s="19"/>
      <c r="HJH226" s="28"/>
      <c r="HJI226" s="32"/>
      <c r="HJJ226" s="20"/>
      <c r="HJK226" s="18"/>
      <c r="HJL226" s="19"/>
      <c r="HJM226" s="28"/>
      <c r="HJN226" s="32"/>
      <c r="HJO226" s="20"/>
      <c r="HJP226" s="18"/>
      <c r="HJQ226" s="19"/>
      <c r="HJR226" s="28"/>
      <c r="HJS226" s="32"/>
      <c r="HJT226" s="20"/>
      <c r="HJU226" s="18"/>
      <c r="HJV226" s="19"/>
      <c r="HJW226" s="28"/>
      <c r="HJX226" s="32"/>
      <c r="HJY226" s="20"/>
      <c r="HJZ226" s="18"/>
      <c r="HKA226" s="19"/>
      <c r="HKB226" s="28"/>
      <c r="HKC226" s="32"/>
      <c r="HKD226" s="20"/>
      <c r="HKE226" s="18"/>
      <c r="HKF226" s="19"/>
      <c r="HKG226" s="28"/>
      <c r="HKH226" s="32"/>
      <c r="HKI226" s="20"/>
      <c r="HKJ226" s="18"/>
      <c r="HKK226" s="19"/>
      <c r="HKL226" s="28"/>
      <c r="HKM226" s="32"/>
      <c r="HKN226" s="20"/>
      <c r="HKO226" s="18"/>
      <c r="HKP226" s="19"/>
      <c r="HKQ226" s="28"/>
      <c r="HKR226" s="32"/>
      <c r="HKS226" s="20"/>
      <c r="HKT226" s="18"/>
      <c r="HKU226" s="19"/>
      <c r="HKV226" s="28"/>
      <c r="HKW226" s="32"/>
      <c r="HKX226" s="20"/>
      <c r="HKY226" s="18"/>
      <c r="HKZ226" s="19"/>
      <c r="HLA226" s="28"/>
      <c r="HLB226" s="32"/>
      <c r="HLC226" s="20"/>
      <c r="HLD226" s="18"/>
      <c r="HLE226" s="19"/>
      <c r="HLF226" s="28"/>
      <c r="HLG226" s="32"/>
      <c r="HLH226" s="20"/>
      <c r="HLI226" s="18"/>
      <c r="HLJ226" s="19"/>
      <c r="HLK226" s="28"/>
      <c r="HLL226" s="32"/>
      <c r="HLM226" s="20"/>
      <c r="HLN226" s="18"/>
      <c r="HLO226" s="19"/>
      <c r="HLP226" s="28"/>
      <c r="HLQ226" s="32"/>
      <c r="HLR226" s="20"/>
      <c r="HLS226" s="18"/>
      <c r="HLT226" s="19"/>
      <c r="HLU226" s="28"/>
      <c r="HLV226" s="32"/>
      <c r="HLW226" s="20"/>
      <c r="HLX226" s="18"/>
      <c r="HLY226" s="19"/>
      <c r="HLZ226" s="28"/>
      <c r="HMA226" s="32"/>
      <c r="HMB226" s="20"/>
      <c r="HMC226" s="18"/>
      <c r="HMD226" s="19"/>
      <c r="HME226" s="28"/>
      <c r="HMF226" s="32"/>
      <c r="HMG226" s="20"/>
      <c r="HMH226" s="18"/>
      <c r="HMI226" s="19"/>
      <c r="HMJ226" s="28"/>
      <c r="HMK226" s="32"/>
      <c r="HML226" s="20"/>
      <c r="HMM226" s="18"/>
      <c r="HMN226" s="19"/>
      <c r="HMO226" s="28"/>
      <c r="HMP226" s="32"/>
      <c r="HMQ226" s="20"/>
      <c r="HMR226" s="18"/>
      <c r="HMS226" s="19"/>
      <c r="HMT226" s="28"/>
      <c r="HMU226" s="32"/>
      <c r="HMV226" s="20"/>
      <c r="HMW226" s="18"/>
      <c r="HMX226" s="19"/>
      <c r="HMY226" s="28"/>
      <c r="HMZ226" s="32"/>
      <c r="HNA226" s="20"/>
      <c r="HNB226" s="18"/>
      <c r="HNC226" s="19"/>
      <c r="HND226" s="28"/>
      <c r="HNE226" s="32"/>
      <c r="HNF226" s="20"/>
      <c r="HNG226" s="18"/>
      <c r="HNH226" s="19"/>
      <c r="HNI226" s="28"/>
      <c r="HNJ226" s="32"/>
      <c r="HNK226" s="20"/>
      <c r="HNL226" s="18"/>
      <c r="HNM226" s="19"/>
      <c r="HNN226" s="28"/>
      <c r="HNO226" s="32"/>
      <c r="HNP226" s="20"/>
      <c r="HNQ226" s="18"/>
      <c r="HNR226" s="19"/>
      <c r="HNS226" s="28"/>
      <c r="HNT226" s="32"/>
      <c r="HNU226" s="20"/>
      <c r="HNV226" s="18"/>
      <c r="HNW226" s="19"/>
      <c r="HNX226" s="28"/>
      <c r="HNY226" s="32"/>
      <c r="HNZ226" s="20"/>
      <c r="HOA226" s="18"/>
      <c r="HOB226" s="19"/>
      <c r="HOC226" s="28"/>
      <c r="HOD226" s="32"/>
      <c r="HOE226" s="20"/>
      <c r="HOF226" s="18"/>
      <c r="HOG226" s="19"/>
      <c r="HOH226" s="28"/>
      <c r="HOI226" s="32"/>
      <c r="HOJ226" s="20"/>
      <c r="HOK226" s="18"/>
      <c r="HOL226" s="19"/>
      <c r="HOM226" s="28"/>
      <c r="HON226" s="32"/>
      <c r="HOO226" s="20"/>
      <c r="HOP226" s="18"/>
      <c r="HOQ226" s="19"/>
      <c r="HOR226" s="28"/>
      <c r="HOS226" s="32"/>
      <c r="HOT226" s="20"/>
      <c r="HOU226" s="18"/>
      <c r="HOV226" s="19"/>
      <c r="HOW226" s="28"/>
      <c r="HOX226" s="32"/>
      <c r="HOY226" s="20"/>
      <c r="HOZ226" s="18"/>
      <c r="HPA226" s="19"/>
      <c r="HPB226" s="28"/>
      <c r="HPC226" s="32"/>
      <c r="HPD226" s="20"/>
      <c r="HPE226" s="18"/>
      <c r="HPF226" s="19"/>
      <c r="HPG226" s="28"/>
      <c r="HPH226" s="32"/>
      <c r="HPI226" s="20"/>
      <c r="HPJ226" s="18"/>
      <c r="HPK226" s="19"/>
      <c r="HPL226" s="28"/>
      <c r="HPM226" s="32"/>
      <c r="HPN226" s="20"/>
      <c r="HPO226" s="18"/>
      <c r="HPP226" s="19"/>
      <c r="HPQ226" s="28"/>
      <c r="HPR226" s="32"/>
      <c r="HPS226" s="20"/>
      <c r="HPT226" s="18"/>
      <c r="HPU226" s="19"/>
      <c r="HPV226" s="28"/>
      <c r="HPW226" s="32"/>
      <c r="HPX226" s="20"/>
      <c r="HPY226" s="18"/>
      <c r="HPZ226" s="19"/>
      <c r="HQA226" s="28"/>
      <c r="HQB226" s="32"/>
      <c r="HQC226" s="20"/>
      <c r="HQD226" s="18"/>
      <c r="HQE226" s="19"/>
      <c r="HQF226" s="28"/>
      <c r="HQG226" s="32"/>
      <c r="HQH226" s="20"/>
      <c r="HQI226" s="18"/>
      <c r="HQJ226" s="19"/>
      <c r="HQK226" s="28"/>
      <c r="HQL226" s="32"/>
      <c r="HQM226" s="20"/>
      <c r="HQN226" s="18"/>
      <c r="HQO226" s="19"/>
      <c r="HQP226" s="28"/>
      <c r="HQQ226" s="32"/>
      <c r="HQR226" s="20"/>
      <c r="HQS226" s="18"/>
      <c r="HQT226" s="19"/>
      <c r="HQU226" s="28"/>
      <c r="HQV226" s="32"/>
      <c r="HQW226" s="20"/>
      <c r="HQX226" s="18"/>
      <c r="HQY226" s="19"/>
      <c r="HQZ226" s="28"/>
      <c r="HRA226" s="32"/>
      <c r="HRB226" s="20"/>
      <c r="HRC226" s="18"/>
      <c r="HRD226" s="19"/>
      <c r="HRE226" s="28"/>
      <c r="HRF226" s="32"/>
      <c r="HRG226" s="20"/>
      <c r="HRH226" s="18"/>
      <c r="HRI226" s="19"/>
      <c r="HRJ226" s="28"/>
      <c r="HRK226" s="32"/>
      <c r="HRL226" s="20"/>
      <c r="HRM226" s="18"/>
      <c r="HRN226" s="19"/>
      <c r="HRO226" s="28"/>
      <c r="HRP226" s="32"/>
      <c r="HRQ226" s="20"/>
      <c r="HRR226" s="18"/>
      <c r="HRS226" s="19"/>
      <c r="HRT226" s="28"/>
      <c r="HRU226" s="32"/>
      <c r="HRV226" s="20"/>
      <c r="HRW226" s="18"/>
      <c r="HRX226" s="19"/>
      <c r="HRY226" s="28"/>
      <c r="HRZ226" s="32"/>
      <c r="HSA226" s="20"/>
      <c r="HSB226" s="18"/>
      <c r="HSC226" s="19"/>
      <c r="HSD226" s="28"/>
      <c r="HSE226" s="32"/>
      <c r="HSF226" s="20"/>
      <c r="HSG226" s="18"/>
      <c r="HSH226" s="19"/>
      <c r="HSI226" s="28"/>
      <c r="HSJ226" s="32"/>
      <c r="HSK226" s="20"/>
      <c r="HSL226" s="18"/>
      <c r="HSM226" s="19"/>
      <c r="HSN226" s="28"/>
      <c r="HSO226" s="32"/>
      <c r="HSP226" s="20"/>
      <c r="HSQ226" s="18"/>
      <c r="HSR226" s="19"/>
      <c r="HSS226" s="28"/>
      <c r="HST226" s="32"/>
      <c r="HSU226" s="20"/>
      <c r="HSV226" s="18"/>
      <c r="HSW226" s="19"/>
      <c r="HSX226" s="28"/>
      <c r="HSY226" s="32"/>
      <c r="HSZ226" s="20"/>
      <c r="HTA226" s="18"/>
      <c r="HTB226" s="19"/>
      <c r="HTC226" s="28"/>
      <c r="HTD226" s="32"/>
      <c r="HTE226" s="20"/>
      <c r="HTF226" s="18"/>
      <c r="HTG226" s="19"/>
      <c r="HTH226" s="28"/>
      <c r="HTI226" s="32"/>
      <c r="HTJ226" s="20"/>
      <c r="HTK226" s="18"/>
      <c r="HTL226" s="19"/>
      <c r="HTM226" s="28"/>
      <c r="HTN226" s="32"/>
      <c r="HTO226" s="20"/>
      <c r="HTP226" s="18"/>
      <c r="HTQ226" s="19"/>
      <c r="HTR226" s="28"/>
      <c r="HTS226" s="32"/>
      <c r="HTT226" s="20"/>
      <c r="HTU226" s="18"/>
      <c r="HTV226" s="19"/>
      <c r="HTW226" s="28"/>
      <c r="HTX226" s="32"/>
      <c r="HTY226" s="20"/>
      <c r="HTZ226" s="18"/>
      <c r="HUA226" s="19"/>
      <c r="HUB226" s="28"/>
      <c r="HUC226" s="32"/>
      <c r="HUD226" s="20"/>
      <c r="HUE226" s="18"/>
      <c r="HUF226" s="19"/>
      <c r="HUG226" s="28"/>
      <c r="HUH226" s="32"/>
      <c r="HUI226" s="20"/>
      <c r="HUJ226" s="18"/>
      <c r="HUK226" s="19"/>
      <c r="HUL226" s="28"/>
      <c r="HUM226" s="32"/>
      <c r="HUN226" s="20"/>
      <c r="HUO226" s="18"/>
      <c r="HUP226" s="19"/>
      <c r="HUQ226" s="28"/>
      <c r="HUR226" s="32"/>
      <c r="HUS226" s="20"/>
      <c r="HUT226" s="18"/>
      <c r="HUU226" s="19"/>
      <c r="HUV226" s="28"/>
      <c r="HUW226" s="32"/>
      <c r="HUX226" s="20"/>
      <c r="HUY226" s="18"/>
      <c r="HUZ226" s="19"/>
      <c r="HVA226" s="28"/>
      <c r="HVB226" s="32"/>
      <c r="HVC226" s="20"/>
      <c r="HVD226" s="18"/>
      <c r="HVE226" s="19"/>
      <c r="HVF226" s="28"/>
      <c r="HVG226" s="32"/>
      <c r="HVH226" s="20"/>
      <c r="HVI226" s="18"/>
      <c r="HVJ226" s="19"/>
      <c r="HVK226" s="28"/>
      <c r="HVL226" s="32"/>
      <c r="HVM226" s="20"/>
      <c r="HVN226" s="18"/>
      <c r="HVO226" s="19"/>
      <c r="HVP226" s="28"/>
      <c r="HVQ226" s="32"/>
      <c r="HVR226" s="20"/>
      <c r="HVS226" s="18"/>
      <c r="HVT226" s="19"/>
      <c r="HVU226" s="28"/>
      <c r="HVV226" s="32"/>
      <c r="HVW226" s="20"/>
      <c r="HVX226" s="18"/>
      <c r="HVY226" s="19"/>
      <c r="HVZ226" s="28"/>
      <c r="HWA226" s="32"/>
      <c r="HWB226" s="20"/>
      <c r="HWC226" s="18"/>
      <c r="HWD226" s="19"/>
      <c r="HWE226" s="28"/>
      <c r="HWF226" s="32"/>
      <c r="HWG226" s="20"/>
      <c r="HWH226" s="18"/>
      <c r="HWI226" s="19"/>
      <c r="HWJ226" s="28"/>
      <c r="HWK226" s="32"/>
      <c r="HWL226" s="20"/>
      <c r="HWM226" s="18"/>
      <c r="HWN226" s="19"/>
      <c r="HWO226" s="28"/>
      <c r="HWP226" s="32"/>
      <c r="HWQ226" s="20"/>
      <c r="HWR226" s="18"/>
      <c r="HWS226" s="19"/>
      <c r="HWT226" s="28"/>
      <c r="HWU226" s="32"/>
      <c r="HWV226" s="20"/>
      <c r="HWW226" s="18"/>
      <c r="HWX226" s="19"/>
      <c r="HWY226" s="28"/>
      <c r="HWZ226" s="32"/>
      <c r="HXA226" s="20"/>
      <c r="HXB226" s="18"/>
      <c r="HXC226" s="19"/>
      <c r="HXD226" s="28"/>
      <c r="HXE226" s="32"/>
      <c r="HXF226" s="20"/>
      <c r="HXG226" s="18"/>
      <c r="HXH226" s="19"/>
      <c r="HXI226" s="28"/>
      <c r="HXJ226" s="32"/>
      <c r="HXK226" s="20"/>
      <c r="HXL226" s="18"/>
      <c r="HXM226" s="19"/>
      <c r="HXN226" s="28"/>
      <c r="HXO226" s="32"/>
      <c r="HXP226" s="20"/>
      <c r="HXQ226" s="18"/>
      <c r="HXR226" s="19"/>
      <c r="HXS226" s="28"/>
      <c r="HXT226" s="32"/>
      <c r="HXU226" s="20"/>
      <c r="HXV226" s="18"/>
      <c r="HXW226" s="19"/>
      <c r="HXX226" s="28"/>
      <c r="HXY226" s="32"/>
      <c r="HXZ226" s="20"/>
      <c r="HYA226" s="18"/>
      <c r="HYB226" s="19"/>
      <c r="HYC226" s="28"/>
      <c r="HYD226" s="32"/>
      <c r="HYE226" s="20"/>
      <c r="HYF226" s="18"/>
      <c r="HYG226" s="19"/>
      <c r="HYH226" s="28"/>
      <c r="HYI226" s="32"/>
      <c r="HYJ226" s="20"/>
      <c r="HYK226" s="18"/>
      <c r="HYL226" s="19"/>
      <c r="HYM226" s="28"/>
      <c r="HYN226" s="32"/>
      <c r="HYO226" s="20"/>
      <c r="HYP226" s="18"/>
      <c r="HYQ226" s="19"/>
      <c r="HYR226" s="28"/>
      <c r="HYS226" s="32"/>
      <c r="HYT226" s="20"/>
      <c r="HYU226" s="18"/>
      <c r="HYV226" s="19"/>
      <c r="HYW226" s="28"/>
      <c r="HYX226" s="32"/>
      <c r="HYY226" s="20"/>
      <c r="HYZ226" s="18"/>
      <c r="HZA226" s="19"/>
      <c r="HZB226" s="28"/>
      <c r="HZC226" s="32"/>
      <c r="HZD226" s="20"/>
      <c r="HZE226" s="18"/>
      <c r="HZF226" s="19"/>
      <c r="HZG226" s="28"/>
      <c r="HZH226" s="32"/>
      <c r="HZI226" s="20"/>
      <c r="HZJ226" s="18"/>
      <c r="HZK226" s="19"/>
      <c r="HZL226" s="28"/>
      <c r="HZM226" s="32"/>
      <c r="HZN226" s="20"/>
      <c r="HZO226" s="18"/>
      <c r="HZP226" s="19"/>
      <c r="HZQ226" s="28"/>
      <c r="HZR226" s="32"/>
      <c r="HZS226" s="20"/>
      <c r="HZT226" s="18"/>
      <c r="HZU226" s="19"/>
      <c r="HZV226" s="28"/>
      <c r="HZW226" s="32"/>
      <c r="HZX226" s="20"/>
      <c r="HZY226" s="18"/>
      <c r="HZZ226" s="19"/>
      <c r="IAA226" s="28"/>
      <c r="IAB226" s="32"/>
      <c r="IAC226" s="20"/>
      <c r="IAD226" s="18"/>
      <c r="IAE226" s="19"/>
      <c r="IAF226" s="28"/>
      <c r="IAG226" s="32"/>
      <c r="IAH226" s="20"/>
      <c r="IAI226" s="18"/>
      <c r="IAJ226" s="19"/>
      <c r="IAK226" s="28"/>
      <c r="IAL226" s="32"/>
      <c r="IAM226" s="20"/>
      <c r="IAN226" s="18"/>
      <c r="IAO226" s="19"/>
      <c r="IAP226" s="28"/>
      <c r="IAQ226" s="32"/>
      <c r="IAR226" s="20"/>
      <c r="IAS226" s="18"/>
      <c r="IAT226" s="19"/>
      <c r="IAU226" s="28"/>
      <c r="IAV226" s="32"/>
      <c r="IAW226" s="20"/>
      <c r="IAX226" s="18"/>
      <c r="IAY226" s="19"/>
      <c r="IAZ226" s="28"/>
      <c r="IBA226" s="32"/>
      <c r="IBB226" s="20"/>
      <c r="IBC226" s="18"/>
      <c r="IBD226" s="19"/>
      <c r="IBE226" s="28"/>
      <c r="IBF226" s="32"/>
      <c r="IBG226" s="20"/>
      <c r="IBH226" s="18"/>
      <c r="IBI226" s="19"/>
      <c r="IBJ226" s="28"/>
      <c r="IBK226" s="32"/>
      <c r="IBL226" s="20"/>
      <c r="IBM226" s="18"/>
      <c r="IBN226" s="19"/>
      <c r="IBO226" s="28"/>
      <c r="IBP226" s="32"/>
      <c r="IBQ226" s="20"/>
      <c r="IBR226" s="18"/>
      <c r="IBS226" s="19"/>
      <c r="IBT226" s="28"/>
      <c r="IBU226" s="32"/>
      <c r="IBV226" s="20"/>
      <c r="IBW226" s="18"/>
      <c r="IBX226" s="19"/>
      <c r="IBY226" s="28"/>
      <c r="IBZ226" s="32"/>
      <c r="ICA226" s="20"/>
      <c r="ICB226" s="18"/>
      <c r="ICC226" s="19"/>
      <c r="ICD226" s="28"/>
      <c r="ICE226" s="32"/>
      <c r="ICF226" s="20"/>
      <c r="ICG226" s="18"/>
      <c r="ICH226" s="19"/>
      <c r="ICI226" s="28"/>
      <c r="ICJ226" s="32"/>
      <c r="ICK226" s="20"/>
      <c r="ICL226" s="18"/>
      <c r="ICM226" s="19"/>
      <c r="ICN226" s="28"/>
      <c r="ICO226" s="32"/>
      <c r="ICP226" s="20"/>
      <c r="ICQ226" s="18"/>
      <c r="ICR226" s="19"/>
      <c r="ICS226" s="28"/>
      <c r="ICT226" s="32"/>
      <c r="ICU226" s="20"/>
      <c r="ICV226" s="18"/>
      <c r="ICW226" s="19"/>
      <c r="ICX226" s="28"/>
      <c r="ICY226" s="32"/>
      <c r="ICZ226" s="20"/>
      <c r="IDA226" s="18"/>
      <c r="IDB226" s="19"/>
      <c r="IDC226" s="28"/>
      <c r="IDD226" s="32"/>
      <c r="IDE226" s="20"/>
      <c r="IDF226" s="18"/>
      <c r="IDG226" s="19"/>
      <c r="IDH226" s="28"/>
      <c r="IDI226" s="32"/>
      <c r="IDJ226" s="20"/>
      <c r="IDK226" s="18"/>
      <c r="IDL226" s="19"/>
      <c r="IDM226" s="28"/>
      <c r="IDN226" s="32"/>
      <c r="IDO226" s="20"/>
      <c r="IDP226" s="18"/>
      <c r="IDQ226" s="19"/>
      <c r="IDR226" s="28"/>
      <c r="IDS226" s="32"/>
      <c r="IDT226" s="20"/>
      <c r="IDU226" s="18"/>
      <c r="IDV226" s="19"/>
      <c r="IDW226" s="28"/>
      <c r="IDX226" s="32"/>
      <c r="IDY226" s="20"/>
      <c r="IDZ226" s="18"/>
      <c r="IEA226" s="19"/>
      <c r="IEB226" s="28"/>
      <c r="IEC226" s="32"/>
      <c r="IED226" s="20"/>
      <c r="IEE226" s="18"/>
      <c r="IEF226" s="19"/>
      <c r="IEG226" s="28"/>
      <c r="IEH226" s="32"/>
      <c r="IEI226" s="20"/>
      <c r="IEJ226" s="18"/>
      <c r="IEK226" s="19"/>
      <c r="IEL226" s="28"/>
      <c r="IEM226" s="32"/>
      <c r="IEN226" s="20"/>
      <c r="IEO226" s="18"/>
      <c r="IEP226" s="19"/>
      <c r="IEQ226" s="28"/>
      <c r="IER226" s="32"/>
      <c r="IES226" s="20"/>
      <c r="IET226" s="18"/>
      <c r="IEU226" s="19"/>
      <c r="IEV226" s="28"/>
      <c r="IEW226" s="32"/>
      <c r="IEX226" s="20"/>
      <c r="IEY226" s="18"/>
      <c r="IEZ226" s="19"/>
      <c r="IFA226" s="28"/>
      <c r="IFB226" s="32"/>
      <c r="IFC226" s="20"/>
      <c r="IFD226" s="18"/>
      <c r="IFE226" s="19"/>
      <c r="IFF226" s="28"/>
      <c r="IFG226" s="32"/>
      <c r="IFH226" s="20"/>
      <c r="IFI226" s="18"/>
      <c r="IFJ226" s="19"/>
      <c r="IFK226" s="28"/>
      <c r="IFL226" s="32"/>
      <c r="IFM226" s="20"/>
      <c r="IFN226" s="18"/>
      <c r="IFO226" s="19"/>
      <c r="IFP226" s="28"/>
      <c r="IFQ226" s="32"/>
      <c r="IFR226" s="20"/>
      <c r="IFS226" s="18"/>
      <c r="IFT226" s="19"/>
      <c r="IFU226" s="28"/>
      <c r="IFV226" s="32"/>
      <c r="IFW226" s="20"/>
      <c r="IFX226" s="18"/>
      <c r="IFY226" s="19"/>
      <c r="IFZ226" s="28"/>
      <c r="IGA226" s="32"/>
      <c r="IGB226" s="20"/>
      <c r="IGC226" s="18"/>
      <c r="IGD226" s="19"/>
      <c r="IGE226" s="28"/>
      <c r="IGF226" s="32"/>
      <c r="IGG226" s="20"/>
      <c r="IGH226" s="18"/>
      <c r="IGI226" s="19"/>
      <c r="IGJ226" s="28"/>
      <c r="IGK226" s="32"/>
      <c r="IGL226" s="20"/>
      <c r="IGM226" s="18"/>
      <c r="IGN226" s="19"/>
      <c r="IGO226" s="28"/>
      <c r="IGP226" s="32"/>
      <c r="IGQ226" s="20"/>
      <c r="IGR226" s="18"/>
      <c r="IGS226" s="19"/>
      <c r="IGT226" s="28"/>
      <c r="IGU226" s="32"/>
      <c r="IGV226" s="20"/>
      <c r="IGW226" s="18"/>
      <c r="IGX226" s="19"/>
      <c r="IGY226" s="28"/>
      <c r="IGZ226" s="32"/>
      <c r="IHA226" s="20"/>
      <c r="IHB226" s="18"/>
      <c r="IHC226" s="19"/>
      <c r="IHD226" s="28"/>
      <c r="IHE226" s="32"/>
      <c r="IHF226" s="20"/>
      <c r="IHG226" s="18"/>
      <c r="IHH226" s="19"/>
      <c r="IHI226" s="28"/>
      <c r="IHJ226" s="32"/>
      <c r="IHK226" s="20"/>
      <c r="IHL226" s="18"/>
      <c r="IHM226" s="19"/>
      <c r="IHN226" s="28"/>
      <c r="IHO226" s="32"/>
      <c r="IHP226" s="20"/>
      <c r="IHQ226" s="18"/>
      <c r="IHR226" s="19"/>
      <c r="IHS226" s="28"/>
      <c r="IHT226" s="32"/>
      <c r="IHU226" s="20"/>
      <c r="IHV226" s="18"/>
      <c r="IHW226" s="19"/>
      <c r="IHX226" s="28"/>
      <c r="IHY226" s="32"/>
      <c r="IHZ226" s="20"/>
      <c r="IIA226" s="18"/>
      <c r="IIB226" s="19"/>
      <c r="IIC226" s="28"/>
      <c r="IID226" s="32"/>
      <c r="IIE226" s="20"/>
      <c r="IIF226" s="18"/>
      <c r="IIG226" s="19"/>
      <c r="IIH226" s="28"/>
      <c r="III226" s="32"/>
      <c r="IIJ226" s="20"/>
      <c r="IIK226" s="18"/>
      <c r="IIL226" s="19"/>
      <c r="IIM226" s="28"/>
      <c r="IIN226" s="32"/>
      <c r="IIO226" s="20"/>
      <c r="IIP226" s="18"/>
      <c r="IIQ226" s="19"/>
      <c r="IIR226" s="28"/>
      <c r="IIS226" s="32"/>
      <c r="IIT226" s="20"/>
      <c r="IIU226" s="18"/>
      <c r="IIV226" s="19"/>
      <c r="IIW226" s="28"/>
      <c r="IIX226" s="32"/>
      <c r="IIY226" s="20"/>
      <c r="IIZ226" s="18"/>
      <c r="IJA226" s="19"/>
      <c r="IJB226" s="28"/>
      <c r="IJC226" s="32"/>
      <c r="IJD226" s="20"/>
      <c r="IJE226" s="18"/>
      <c r="IJF226" s="19"/>
      <c r="IJG226" s="28"/>
      <c r="IJH226" s="32"/>
      <c r="IJI226" s="20"/>
      <c r="IJJ226" s="18"/>
      <c r="IJK226" s="19"/>
      <c r="IJL226" s="28"/>
      <c r="IJM226" s="32"/>
      <c r="IJN226" s="20"/>
      <c r="IJO226" s="18"/>
      <c r="IJP226" s="19"/>
      <c r="IJQ226" s="28"/>
      <c r="IJR226" s="32"/>
      <c r="IJS226" s="20"/>
      <c r="IJT226" s="18"/>
      <c r="IJU226" s="19"/>
      <c r="IJV226" s="28"/>
      <c r="IJW226" s="32"/>
      <c r="IJX226" s="20"/>
      <c r="IJY226" s="18"/>
      <c r="IJZ226" s="19"/>
      <c r="IKA226" s="28"/>
      <c r="IKB226" s="32"/>
      <c r="IKC226" s="20"/>
      <c r="IKD226" s="18"/>
      <c r="IKE226" s="19"/>
      <c r="IKF226" s="28"/>
      <c r="IKG226" s="32"/>
      <c r="IKH226" s="20"/>
      <c r="IKI226" s="18"/>
      <c r="IKJ226" s="19"/>
      <c r="IKK226" s="28"/>
      <c r="IKL226" s="32"/>
      <c r="IKM226" s="20"/>
      <c r="IKN226" s="18"/>
      <c r="IKO226" s="19"/>
      <c r="IKP226" s="28"/>
      <c r="IKQ226" s="32"/>
      <c r="IKR226" s="20"/>
      <c r="IKS226" s="18"/>
      <c r="IKT226" s="19"/>
      <c r="IKU226" s="28"/>
      <c r="IKV226" s="32"/>
      <c r="IKW226" s="20"/>
      <c r="IKX226" s="18"/>
      <c r="IKY226" s="19"/>
      <c r="IKZ226" s="28"/>
      <c r="ILA226" s="32"/>
      <c r="ILB226" s="20"/>
      <c r="ILC226" s="18"/>
      <c r="ILD226" s="19"/>
      <c r="ILE226" s="28"/>
      <c r="ILF226" s="32"/>
      <c r="ILG226" s="20"/>
      <c r="ILH226" s="18"/>
      <c r="ILI226" s="19"/>
      <c r="ILJ226" s="28"/>
      <c r="ILK226" s="32"/>
      <c r="ILL226" s="20"/>
      <c r="ILM226" s="18"/>
      <c r="ILN226" s="19"/>
      <c r="ILO226" s="28"/>
      <c r="ILP226" s="32"/>
      <c r="ILQ226" s="20"/>
      <c r="ILR226" s="18"/>
      <c r="ILS226" s="19"/>
      <c r="ILT226" s="28"/>
      <c r="ILU226" s="32"/>
      <c r="ILV226" s="20"/>
      <c r="ILW226" s="18"/>
      <c r="ILX226" s="19"/>
      <c r="ILY226" s="28"/>
      <c r="ILZ226" s="32"/>
      <c r="IMA226" s="20"/>
      <c r="IMB226" s="18"/>
      <c r="IMC226" s="19"/>
      <c r="IMD226" s="28"/>
      <c r="IME226" s="32"/>
      <c r="IMF226" s="20"/>
      <c r="IMG226" s="18"/>
      <c r="IMH226" s="19"/>
      <c r="IMI226" s="28"/>
      <c r="IMJ226" s="32"/>
      <c r="IMK226" s="20"/>
      <c r="IML226" s="18"/>
      <c r="IMM226" s="19"/>
      <c r="IMN226" s="28"/>
      <c r="IMO226" s="32"/>
      <c r="IMP226" s="20"/>
      <c r="IMQ226" s="18"/>
      <c r="IMR226" s="19"/>
      <c r="IMS226" s="28"/>
      <c r="IMT226" s="32"/>
      <c r="IMU226" s="20"/>
      <c r="IMV226" s="18"/>
      <c r="IMW226" s="19"/>
      <c r="IMX226" s="28"/>
      <c r="IMY226" s="32"/>
      <c r="IMZ226" s="20"/>
      <c r="INA226" s="18"/>
      <c r="INB226" s="19"/>
      <c r="INC226" s="28"/>
      <c r="IND226" s="32"/>
      <c r="INE226" s="20"/>
      <c r="INF226" s="18"/>
      <c r="ING226" s="19"/>
      <c r="INH226" s="28"/>
      <c r="INI226" s="32"/>
      <c r="INJ226" s="20"/>
      <c r="INK226" s="18"/>
      <c r="INL226" s="19"/>
      <c r="INM226" s="28"/>
      <c r="INN226" s="32"/>
      <c r="INO226" s="20"/>
      <c r="INP226" s="18"/>
      <c r="INQ226" s="19"/>
      <c r="INR226" s="28"/>
      <c r="INS226" s="32"/>
      <c r="INT226" s="20"/>
      <c r="INU226" s="18"/>
      <c r="INV226" s="19"/>
      <c r="INW226" s="28"/>
      <c r="INX226" s="32"/>
      <c r="INY226" s="20"/>
      <c r="INZ226" s="18"/>
      <c r="IOA226" s="19"/>
      <c r="IOB226" s="28"/>
      <c r="IOC226" s="32"/>
      <c r="IOD226" s="20"/>
      <c r="IOE226" s="18"/>
      <c r="IOF226" s="19"/>
      <c r="IOG226" s="28"/>
      <c r="IOH226" s="32"/>
      <c r="IOI226" s="20"/>
      <c r="IOJ226" s="18"/>
      <c r="IOK226" s="19"/>
      <c r="IOL226" s="28"/>
      <c r="IOM226" s="32"/>
      <c r="ION226" s="20"/>
      <c r="IOO226" s="18"/>
      <c r="IOP226" s="19"/>
      <c r="IOQ226" s="28"/>
      <c r="IOR226" s="32"/>
      <c r="IOS226" s="20"/>
      <c r="IOT226" s="18"/>
      <c r="IOU226" s="19"/>
      <c r="IOV226" s="28"/>
      <c r="IOW226" s="32"/>
      <c r="IOX226" s="20"/>
      <c r="IOY226" s="18"/>
      <c r="IOZ226" s="19"/>
      <c r="IPA226" s="28"/>
      <c r="IPB226" s="32"/>
      <c r="IPC226" s="20"/>
      <c r="IPD226" s="18"/>
      <c r="IPE226" s="19"/>
      <c r="IPF226" s="28"/>
      <c r="IPG226" s="32"/>
      <c r="IPH226" s="20"/>
      <c r="IPI226" s="18"/>
      <c r="IPJ226" s="19"/>
      <c r="IPK226" s="28"/>
      <c r="IPL226" s="32"/>
      <c r="IPM226" s="20"/>
      <c r="IPN226" s="18"/>
      <c r="IPO226" s="19"/>
      <c r="IPP226" s="28"/>
      <c r="IPQ226" s="32"/>
      <c r="IPR226" s="20"/>
      <c r="IPS226" s="18"/>
      <c r="IPT226" s="19"/>
      <c r="IPU226" s="28"/>
      <c r="IPV226" s="32"/>
      <c r="IPW226" s="20"/>
      <c r="IPX226" s="18"/>
      <c r="IPY226" s="19"/>
      <c r="IPZ226" s="28"/>
      <c r="IQA226" s="32"/>
      <c r="IQB226" s="20"/>
      <c r="IQC226" s="18"/>
      <c r="IQD226" s="19"/>
      <c r="IQE226" s="28"/>
      <c r="IQF226" s="32"/>
      <c r="IQG226" s="20"/>
      <c r="IQH226" s="18"/>
      <c r="IQI226" s="19"/>
      <c r="IQJ226" s="28"/>
      <c r="IQK226" s="32"/>
      <c r="IQL226" s="20"/>
      <c r="IQM226" s="18"/>
      <c r="IQN226" s="19"/>
      <c r="IQO226" s="28"/>
      <c r="IQP226" s="32"/>
      <c r="IQQ226" s="20"/>
      <c r="IQR226" s="18"/>
      <c r="IQS226" s="19"/>
      <c r="IQT226" s="28"/>
      <c r="IQU226" s="32"/>
      <c r="IQV226" s="20"/>
      <c r="IQW226" s="18"/>
      <c r="IQX226" s="19"/>
      <c r="IQY226" s="28"/>
      <c r="IQZ226" s="32"/>
      <c r="IRA226" s="20"/>
      <c r="IRB226" s="18"/>
      <c r="IRC226" s="19"/>
      <c r="IRD226" s="28"/>
      <c r="IRE226" s="32"/>
      <c r="IRF226" s="20"/>
      <c r="IRG226" s="18"/>
      <c r="IRH226" s="19"/>
      <c r="IRI226" s="28"/>
      <c r="IRJ226" s="32"/>
      <c r="IRK226" s="20"/>
      <c r="IRL226" s="18"/>
      <c r="IRM226" s="19"/>
      <c r="IRN226" s="28"/>
      <c r="IRO226" s="32"/>
      <c r="IRP226" s="20"/>
      <c r="IRQ226" s="18"/>
      <c r="IRR226" s="19"/>
      <c r="IRS226" s="28"/>
      <c r="IRT226" s="32"/>
      <c r="IRU226" s="20"/>
      <c r="IRV226" s="18"/>
      <c r="IRW226" s="19"/>
      <c r="IRX226" s="28"/>
      <c r="IRY226" s="32"/>
      <c r="IRZ226" s="20"/>
      <c r="ISA226" s="18"/>
      <c r="ISB226" s="19"/>
      <c r="ISC226" s="28"/>
      <c r="ISD226" s="32"/>
      <c r="ISE226" s="20"/>
      <c r="ISF226" s="18"/>
      <c r="ISG226" s="19"/>
      <c r="ISH226" s="28"/>
      <c r="ISI226" s="32"/>
      <c r="ISJ226" s="20"/>
      <c r="ISK226" s="18"/>
      <c r="ISL226" s="19"/>
      <c r="ISM226" s="28"/>
      <c r="ISN226" s="32"/>
      <c r="ISO226" s="20"/>
      <c r="ISP226" s="18"/>
      <c r="ISQ226" s="19"/>
      <c r="ISR226" s="28"/>
      <c r="ISS226" s="32"/>
      <c r="IST226" s="20"/>
      <c r="ISU226" s="18"/>
      <c r="ISV226" s="19"/>
      <c r="ISW226" s="28"/>
      <c r="ISX226" s="32"/>
      <c r="ISY226" s="20"/>
      <c r="ISZ226" s="18"/>
      <c r="ITA226" s="19"/>
      <c r="ITB226" s="28"/>
      <c r="ITC226" s="32"/>
      <c r="ITD226" s="20"/>
      <c r="ITE226" s="18"/>
      <c r="ITF226" s="19"/>
      <c r="ITG226" s="28"/>
      <c r="ITH226" s="32"/>
      <c r="ITI226" s="20"/>
      <c r="ITJ226" s="18"/>
      <c r="ITK226" s="19"/>
      <c r="ITL226" s="28"/>
      <c r="ITM226" s="32"/>
      <c r="ITN226" s="20"/>
      <c r="ITO226" s="18"/>
      <c r="ITP226" s="19"/>
      <c r="ITQ226" s="28"/>
      <c r="ITR226" s="32"/>
      <c r="ITS226" s="20"/>
      <c r="ITT226" s="18"/>
      <c r="ITU226" s="19"/>
      <c r="ITV226" s="28"/>
      <c r="ITW226" s="32"/>
      <c r="ITX226" s="20"/>
      <c r="ITY226" s="18"/>
      <c r="ITZ226" s="19"/>
      <c r="IUA226" s="28"/>
      <c r="IUB226" s="32"/>
      <c r="IUC226" s="20"/>
      <c r="IUD226" s="18"/>
      <c r="IUE226" s="19"/>
      <c r="IUF226" s="28"/>
      <c r="IUG226" s="32"/>
      <c r="IUH226" s="20"/>
      <c r="IUI226" s="18"/>
      <c r="IUJ226" s="19"/>
      <c r="IUK226" s="28"/>
      <c r="IUL226" s="32"/>
      <c r="IUM226" s="20"/>
      <c r="IUN226" s="18"/>
      <c r="IUO226" s="19"/>
      <c r="IUP226" s="28"/>
      <c r="IUQ226" s="32"/>
      <c r="IUR226" s="20"/>
      <c r="IUS226" s="18"/>
      <c r="IUT226" s="19"/>
      <c r="IUU226" s="28"/>
      <c r="IUV226" s="32"/>
      <c r="IUW226" s="20"/>
      <c r="IUX226" s="18"/>
      <c r="IUY226" s="19"/>
      <c r="IUZ226" s="28"/>
      <c r="IVA226" s="32"/>
      <c r="IVB226" s="20"/>
      <c r="IVC226" s="18"/>
      <c r="IVD226" s="19"/>
      <c r="IVE226" s="28"/>
      <c r="IVF226" s="32"/>
      <c r="IVG226" s="20"/>
      <c r="IVH226" s="18"/>
      <c r="IVI226" s="19"/>
      <c r="IVJ226" s="28"/>
      <c r="IVK226" s="32"/>
      <c r="IVL226" s="20"/>
      <c r="IVM226" s="18"/>
      <c r="IVN226" s="19"/>
      <c r="IVO226" s="28"/>
      <c r="IVP226" s="32"/>
      <c r="IVQ226" s="20"/>
      <c r="IVR226" s="18"/>
      <c r="IVS226" s="19"/>
      <c r="IVT226" s="28"/>
      <c r="IVU226" s="32"/>
      <c r="IVV226" s="20"/>
      <c r="IVW226" s="18"/>
      <c r="IVX226" s="19"/>
      <c r="IVY226" s="28"/>
      <c r="IVZ226" s="32"/>
      <c r="IWA226" s="20"/>
      <c r="IWB226" s="18"/>
      <c r="IWC226" s="19"/>
      <c r="IWD226" s="28"/>
      <c r="IWE226" s="32"/>
      <c r="IWF226" s="20"/>
      <c r="IWG226" s="18"/>
      <c r="IWH226" s="19"/>
      <c r="IWI226" s="28"/>
      <c r="IWJ226" s="32"/>
      <c r="IWK226" s="20"/>
      <c r="IWL226" s="18"/>
      <c r="IWM226" s="19"/>
      <c r="IWN226" s="28"/>
      <c r="IWO226" s="32"/>
      <c r="IWP226" s="20"/>
      <c r="IWQ226" s="18"/>
      <c r="IWR226" s="19"/>
      <c r="IWS226" s="28"/>
      <c r="IWT226" s="32"/>
      <c r="IWU226" s="20"/>
      <c r="IWV226" s="18"/>
      <c r="IWW226" s="19"/>
      <c r="IWX226" s="28"/>
      <c r="IWY226" s="32"/>
      <c r="IWZ226" s="20"/>
      <c r="IXA226" s="18"/>
      <c r="IXB226" s="19"/>
      <c r="IXC226" s="28"/>
      <c r="IXD226" s="32"/>
      <c r="IXE226" s="20"/>
      <c r="IXF226" s="18"/>
      <c r="IXG226" s="19"/>
      <c r="IXH226" s="28"/>
      <c r="IXI226" s="32"/>
      <c r="IXJ226" s="20"/>
      <c r="IXK226" s="18"/>
      <c r="IXL226" s="19"/>
      <c r="IXM226" s="28"/>
      <c r="IXN226" s="32"/>
      <c r="IXO226" s="20"/>
      <c r="IXP226" s="18"/>
      <c r="IXQ226" s="19"/>
      <c r="IXR226" s="28"/>
      <c r="IXS226" s="32"/>
      <c r="IXT226" s="20"/>
      <c r="IXU226" s="18"/>
      <c r="IXV226" s="19"/>
      <c r="IXW226" s="28"/>
      <c r="IXX226" s="32"/>
      <c r="IXY226" s="20"/>
      <c r="IXZ226" s="18"/>
      <c r="IYA226" s="19"/>
      <c r="IYB226" s="28"/>
      <c r="IYC226" s="32"/>
      <c r="IYD226" s="20"/>
      <c r="IYE226" s="18"/>
      <c r="IYF226" s="19"/>
      <c r="IYG226" s="28"/>
      <c r="IYH226" s="32"/>
      <c r="IYI226" s="20"/>
      <c r="IYJ226" s="18"/>
      <c r="IYK226" s="19"/>
      <c r="IYL226" s="28"/>
      <c r="IYM226" s="32"/>
      <c r="IYN226" s="20"/>
      <c r="IYO226" s="18"/>
      <c r="IYP226" s="19"/>
      <c r="IYQ226" s="28"/>
      <c r="IYR226" s="32"/>
      <c r="IYS226" s="20"/>
      <c r="IYT226" s="18"/>
      <c r="IYU226" s="19"/>
      <c r="IYV226" s="28"/>
      <c r="IYW226" s="32"/>
      <c r="IYX226" s="20"/>
      <c r="IYY226" s="18"/>
      <c r="IYZ226" s="19"/>
      <c r="IZA226" s="28"/>
      <c r="IZB226" s="32"/>
      <c r="IZC226" s="20"/>
      <c r="IZD226" s="18"/>
      <c r="IZE226" s="19"/>
      <c r="IZF226" s="28"/>
      <c r="IZG226" s="32"/>
      <c r="IZH226" s="20"/>
      <c r="IZI226" s="18"/>
      <c r="IZJ226" s="19"/>
      <c r="IZK226" s="28"/>
      <c r="IZL226" s="32"/>
      <c r="IZM226" s="20"/>
      <c r="IZN226" s="18"/>
      <c r="IZO226" s="19"/>
      <c r="IZP226" s="28"/>
      <c r="IZQ226" s="32"/>
      <c r="IZR226" s="20"/>
      <c r="IZS226" s="18"/>
      <c r="IZT226" s="19"/>
      <c r="IZU226" s="28"/>
      <c r="IZV226" s="32"/>
      <c r="IZW226" s="20"/>
      <c r="IZX226" s="18"/>
      <c r="IZY226" s="19"/>
      <c r="IZZ226" s="28"/>
      <c r="JAA226" s="32"/>
      <c r="JAB226" s="20"/>
      <c r="JAC226" s="18"/>
      <c r="JAD226" s="19"/>
      <c r="JAE226" s="28"/>
      <c r="JAF226" s="32"/>
      <c r="JAG226" s="20"/>
      <c r="JAH226" s="18"/>
      <c r="JAI226" s="19"/>
      <c r="JAJ226" s="28"/>
      <c r="JAK226" s="32"/>
      <c r="JAL226" s="20"/>
      <c r="JAM226" s="18"/>
      <c r="JAN226" s="19"/>
      <c r="JAO226" s="28"/>
      <c r="JAP226" s="32"/>
      <c r="JAQ226" s="20"/>
      <c r="JAR226" s="18"/>
      <c r="JAS226" s="19"/>
      <c r="JAT226" s="28"/>
      <c r="JAU226" s="32"/>
      <c r="JAV226" s="20"/>
      <c r="JAW226" s="18"/>
      <c r="JAX226" s="19"/>
      <c r="JAY226" s="28"/>
      <c r="JAZ226" s="32"/>
      <c r="JBA226" s="20"/>
      <c r="JBB226" s="18"/>
      <c r="JBC226" s="19"/>
      <c r="JBD226" s="28"/>
      <c r="JBE226" s="32"/>
      <c r="JBF226" s="20"/>
      <c r="JBG226" s="18"/>
      <c r="JBH226" s="19"/>
      <c r="JBI226" s="28"/>
      <c r="JBJ226" s="32"/>
      <c r="JBK226" s="20"/>
      <c r="JBL226" s="18"/>
      <c r="JBM226" s="19"/>
      <c r="JBN226" s="28"/>
      <c r="JBO226" s="32"/>
      <c r="JBP226" s="20"/>
      <c r="JBQ226" s="18"/>
      <c r="JBR226" s="19"/>
      <c r="JBS226" s="28"/>
      <c r="JBT226" s="32"/>
      <c r="JBU226" s="20"/>
      <c r="JBV226" s="18"/>
      <c r="JBW226" s="19"/>
      <c r="JBX226" s="28"/>
      <c r="JBY226" s="32"/>
      <c r="JBZ226" s="20"/>
      <c r="JCA226" s="18"/>
      <c r="JCB226" s="19"/>
      <c r="JCC226" s="28"/>
      <c r="JCD226" s="32"/>
      <c r="JCE226" s="20"/>
      <c r="JCF226" s="18"/>
      <c r="JCG226" s="19"/>
      <c r="JCH226" s="28"/>
      <c r="JCI226" s="32"/>
      <c r="JCJ226" s="20"/>
      <c r="JCK226" s="18"/>
      <c r="JCL226" s="19"/>
      <c r="JCM226" s="28"/>
      <c r="JCN226" s="32"/>
      <c r="JCO226" s="20"/>
      <c r="JCP226" s="18"/>
      <c r="JCQ226" s="19"/>
      <c r="JCR226" s="28"/>
      <c r="JCS226" s="32"/>
      <c r="JCT226" s="20"/>
      <c r="JCU226" s="18"/>
      <c r="JCV226" s="19"/>
      <c r="JCW226" s="28"/>
      <c r="JCX226" s="32"/>
      <c r="JCY226" s="20"/>
      <c r="JCZ226" s="18"/>
      <c r="JDA226" s="19"/>
      <c r="JDB226" s="28"/>
      <c r="JDC226" s="32"/>
      <c r="JDD226" s="20"/>
      <c r="JDE226" s="18"/>
      <c r="JDF226" s="19"/>
      <c r="JDG226" s="28"/>
      <c r="JDH226" s="32"/>
      <c r="JDI226" s="20"/>
      <c r="JDJ226" s="18"/>
      <c r="JDK226" s="19"/>
      <c r="JDL226" s="28"/>
      <c r="JDM226" s="32"/>
      <c r="JDN226" s="20"/>
      <c r="JDO226" s="18"/>
      <c r="JDP226" s="19"/>
      <c r="JDQ226" s="28"/>
      <c r="JDR226" s="32"/>
      <c r="JDS226" s="20"/>
      <c r="JDT226" s="18"/>
      <c r="JDU226" s="19"/>
      <c r="JDV226" s="28"/>
      <c r="JDW226" s="32"/>
      <c r="JDX226" s="20"/>
      <c r="JDY226" s="18"/>
      <c r="JDZ226" s="19"/>
      <c r="JEA226" s="28"/>
      <c r="JEB226" s="32"/>
      <c r="JEC226" s="20"/>
      <c r="JED226" s="18"/>
      <c r="JEE226" s="19"/>
      <c r="JEF226" s="28"/>
      <c r="JEG226" s="32"/>
      <c r="JEH226" s="20"/>
      <c r="JEI226" s="18"/>
      <c r="JEJ226" s="19"/>
      <c r="JEK226" s="28"/>
      <c r="JEL226" s="32"/>
      <c r="JEM226" s="20"/>
      <c r="JEN226" s="18"/>
      <c r="JEO226" s="19"/>
      <c r="JEP226" s="28"/>
      <c r="JEQ226" s="32"/>
      <c r="JER226" s="20"/>
      <c r="JES226" s="18"/>
      <c r="JET226" s="19"/>
      <c r="JEU226" s="28"/>
      <c r="JEV226" s="32"/>
      <c r="JEW226" s="20"/>
      <c r="JEX226" s="18"/>
      <c r="JEY226" s="19"/>
      <c r="JEZ226" s="28"/>
      <c r="JFA226" s="32"/>
      <c r="JFB226" s="20"/>
      <c r="JFC226" s="18"/>
      <c r="JFD226" s="19"/>
      <c r="JFE226" s="28"/>
      <c r="JFF226" s="32"/>
      <c r="JFG226" s="20"/>
      <c r="JFH226" s="18"/>
      <c r="JFI226" s="19"/>
      <c r="JFJ226" s="28"/>
      <c r="JFK226" s="32"/>
      <c r="JFL226" s="20"/>
      <c r="JFM226" s="18"/>
      <c r="JFN226" s="19"/>
      <c r="JFO226" s="28"/>
      <c r="JFP226" s="32"/>
      <c r="JFQ226" s="20"/>
      <c r="JFR226" s="18"/>
      <c r="JFS226" s="19"/>
      <c r="JFT226" s="28"/>
      <c r="JFU226" s="32"/>
      <c r="JFV226" s="20"/>
      <c r="JFW226" s="18"/>
      <c r="JFX226" s="19"/>
      <c r="JFY226" s="28"/>
      <c r="JFZ226" s="32"/>
      <c r="JGA226" s="20"/>
      <c r="JGB226" s="18"/>
      <c r="JGC226" s="19"/>
      <c r="JGD226" s="28"/>
      <c r="JGE226" s="32"/>
      <c r="JGF226" s="20"/>
      <c r="JGG226" s="18"/>
      <c r="JGH226" s="19"/>
      <c r="JGI226" s="28"/>
      <c r="JGJ226" s="32"/>
      <c r="JGK226" s="20"/>
      <c r="JGL226" s="18"/>
      <c r="JGM226" s="19"/>
      <c r="JGN226" s="28"/>
      <c r="JGO226" s="32"/>
      <c r="JGP226" s="20"/>
      <c r="JGQ226" s="18"/>
      <c r="JGR226" s="19"/>
      <c r="JGS226" s="28"/>
      <c r="JGT226" s="32"/>
      <c r="JGU226" s="20"/>
      <c r="JGV226" s="18"/>
      <c r="JGW226" s="19"/>
      <c r="JGX226" s="28"/>
      <c r="JGY226" s="32"/>
      <c r="JGZ226" s="20"/>
      <c r="JHA226" s="18"/>
      <c r="JHB226" s="19"/>
      <c r="JHC226" s="28"/>
      <c r="JHD226" s="32"/>
      <c r="JHE226" s="20"/>
      <c r="JHF226" s="18"/>
      <c r="JHG226" s="19"/>
      <c r="JHH226" s="28"/>
      <c r="JHI226" s="32"/>
      <c r="JHJ226" s="20"/>
      <c r="JHK226" s="18"/>
      <c r="JHL226" s="19"/>
      <c r="JHM226" s="28"/>
      <c r="JHN226" s="32"/>
      <c r="JHO226" s="20"/>
      <c r="JHP226" s="18"/>
      <c r="JHQ226" s="19"/>
      <c r="JHR226" s="28"/>
      <c r="JHS226" s="32"/>
      <c r="JHT226" s="20"/>
      <c r="JHU226" s="18"/>
      <c r="JHV226" s="19"/>
      <c r="JHW226" s="28"/>
      <c r="JHX226" s="32"/>
      <c r="JHY226" s="20"/>
      <c r="JHZ226" s="18"/>
      <c r="JIA226" s="19"/>
      <c r="JIB226" s="28"/>
      <c r="JIC226" s="32"/>
      <c r="JID226" s="20"/>
      <c r="JIE226" s="18"/>
      <c r="JIF226" s="19"/>
      <c r="JIG226" s="28"/>
      <c r="JIH226" s="32"/>
      <c r="JII226" s="20"/>
      <c r="JIJ226" s="18"/>
      <c r="JIK226" s="19"/>
      <c r="JIL226" s="28"/>
      <c r="JIM226" s="32"/>
      <c r="JIN226" s="20"/>
      <c r="JIO226" s="18"/>
      <c r="JIP226" s="19"/>
      <c r="JIQ226" s="28"/>
      <c r="JIR226" s="32"/>
      <c r="JIS226" s="20"/>
      <c r="JIT226" s="18"/>
      <c r="JIU226" s="19"/>
      <c r="JIV226" s="28"/>
      <c r="JIW226" s="32"/>
      <c r="JIX226" s="20"/>
      <c r="JIY226" s="18"/>
      <c r="JIZ226" s="19"/>
      <c r="JJA226" s="28"/>
      <c r="JJB226" s="32"/>
      <c r="JJC226" s="20"/>
      <c r="JJD226" s="18"/>
      <c r="JJE226" s="19"/>
      <c r="JJF226" s="28"/>
      <c r="JJG226" s="32"/>
      <c r="JJH226" s="20"/>
      <c r="JJI226" s="18"/>
      <c r="JJJ226" s="19"/>
      <c r="JJK226" s="28"/>
      <c r="JJL226" s="32"/>
      <c r="JJM226" s="20"/>
      <c r="JJN226" s="18"/>
      <c r="JJO226" s="19"/>
      <c r="JJP226" s="28"/>
      <c r="JJQ226" s="32"/>
      <c r="JJR226" s="20"/>
      <c r="JJS226" s="18"/>
      <c r="JJT226" s="19"/>
      <c r="JJU226" s="28"/>
      <c r="JJV226" s="32"/>
      <c r="JJW226" s="20"/>
      <c r="JJX226" s="18"/>
      <c r="JJY226" s="19"/>
      <c r="JJZ226" s="28"/>
      <c r="JKA226" s="32"/>
      <c r="JKB226" s="20"/>
      <c r="JKC226" s="18"/>
      <c r="JKD226" s="19"/>
      <c r="JKE226" s="28"/>
      <c r="JKF226" s="32"/>
      <c r="JKG226" s="20"/>
      <c r="JKH226" s="18"/>
      <c r="JKI226" s="19"/>
      <c r="JKJ226" s="28"/>
      <c r="JKK226" s="32"/>
      <c r="JKL226" s="20"/>
      <c r="JKM226" s="18"/>
      <c r="JKN226" s="19"/>
      <c r="JKO226" s="28"/>
      <c r="JKP226" s="32"/>
      <c r="JKQ226" s="20"/>
      <c r="JKR226" s="18"/>
      <c r="JKS226" s="19"/>
      <c r="JKT226" s="28"/>
      <c r="JKU226" s="32"/>
      <c r="JKV226" s="20"/>
      <c r="JKW226" s="18"/>
      <c r="JKX226" s="19"/>
      <c r="JKY226" s="28"/>
      <c r="JKZ226" s="32"/>
      <c r="JLA226" s="20"/>
      <c r="JLB226" s="18"/>
      <c r="JLC226" s="19"/>
      <c r="JLD226" s="28"/>
      <c r="JLE226" s="32"/>
      <c r="JLF226" s="20"/>
      <c r="JLG226" s="18"/>
      <c r="JLH226" s="19"/>
      <c r="JLI226" s="28"/>
      <c r="JLJ226" s="32"/>
      <c r="JLK226" s="20"/>
      <c r="JLL226" s="18"/>
      <c r="JLM226" s="19"/>
      <c r="JLN226" s="28"/>
      <c r="JLO226" s="32"/>
      <c r="JLP226" s="20"/>
      <c r="JLQ226" s="18"/>
      <c r="JLR226" s="19"/>
      <c r="JLS226" s="28"/>
      <c r="JLT226" s="32"/>
      <c r="JLU226" s="20"/>
      <c r="JLV226" s="18"/>
      <c r="JLW226" s="19"/>
      <c r="JLX226" s="28"/>
      <c r="JLY226" s="32"/>
      <c r="JLZ226" s="20"/>
      <c r="JMA226" s="18"/>
      <c r="JMB226" s="19"/>
      <c r="JMC226" s="28"/>
      <c r="JMD226" s="32"/>
      <c r="JME226" s="20"/>
      <c r="JMF226" s="18"/>
      <c r="JMG226" s="19"/>
      <c r="JMH226" s="28"/>
      <c r="JMI226" s="32"/>
      <c r="JMJ226" s="20"/>
      <c r="JMK226" s="18"/>
      <c r="JML226" s="19"/>
      <c r="JMM226" s="28"/>
      <c r="JMN226" s="32"/>
      <c r="JMO226" s="20"/>
      <c r="JMP226" s="18"/>
      <c r="JMQ226" s="19"/>
      <c r="JMR226" s="28"/>
      <c r="JMS226" s="32"/>
      <c r="JMT226" s="20"/>
      <c r="JMU226" s="18"/>
      <c r="JMV226" s="19"/>
      <c r="JMW226" s="28"/>
      <c r="JMX226" s="32"/>
      <c r="JMY226" s="20"/>
      <c r="JMZ226" s="18"/>
      <c r="JNA226" s="19"/>
      <c r="JNB226" s="28"/>
      <c r="JNC226" s="32"/>
      <c r="JND226" s="20"/>
      <c r="JNE226" s="18"/>
      <c r="JNF226" s="19"/>
      <c r="JNG226" s="28"/>
      <c r="JNH226" s="32"/>
      <c r="JNI226" s="20"/>
      <c r="JNJ226" s="18"/>
      <c r="JNK226" s="19"/>
      <c r="JNL226" s="28"/>
      <c r="JNM226" s="32"/>
      <c r="JNN226" s="20"/>
      <c r="JNO226" s="18"/>
      <c r="JNP226" s="19"/>
      <c r="JNQ226" s="28"/>
      <c r="JNR226" s="32"/>
      <c r="JNS226" s="20"/>
      <c r="JNT226" s="18"/>
      <c r="JNU226" s="19"/>
      <c r="JNV226" s="28"/>
      <c r="JNW226" s="32"/>
      <c r="JNX226" s="20"/>
      <c r="JNY226" s="18"/>
      <c r="JNZ226" s="19"/>
      <c r="JOA226" s="28"/>
      <c r="JOB226" s="32"/>
      <c r="JOC226" s="20"/>
      <c r="JOD226" s="18"/>
      <c r="JOE226" s="19"/>
      <c r="JOF226" s="28"/>
      <c r="JOG226" s="32"/>
      <c r="JOH226" s="20"/>
      <c r="JOI226" s="18"/>
      <c r="JOJ226" s="19"/>
      <c r="JOK226" s="28"/>
      <c r="JOL226" s="32"/>
      <c r="JOM226" s="20"/>
      <c r="JON226" s="18"/>
      <c r="JOO226" s="19"/>
      <c r="JOP226" s="28"/>
      <c r="JOQ226" s="32"/>
      <c r="JOR226" s="20"/>
      <c r="JOS226" s="18"/>
      <c r="JOT226" s="19"/>
      <c r="JOU226" s="28"/>
      <c r="JOV226" s="32"/>
      <c r="JOW226" s="20"/>
      <c r="JOX226" s="18"/>
      <c r="JOY226" s="19"/>
      <c r="JOZ226" s="28"/>
      <c r="JPA226" s="32"/>
      <c r="JPB226" s="20"/>
      <c r="JPC226" s="18"/>
      <c r="JPD226" s="19"/>
      <c r="JPE226" s="28"/>
      <c r="JPF226" s="32"/>
      <c r="JPG226" s="20"/>
      <c r="JPH226" s="18"/>
      <c r="JPI226" s="19"/>
      <c r="JPJ226" s="28"/>
      <c r="JPK226" s="32"/>
      <c r="JPL226" s="20"/>
      <c r="JPM226" s="18"/>
      <c r="JPN226" s="19"/>
      <c r="JPO226" s="28"/>
      <c r="JPP226" s="32"/>
      <c r="JPQ226" s="20"/>
      <c r="JPR226" s="18"/>
      <c r="JPS226" s="19"/>
      <c r="JPT226" s="28"/>
      <c r="JPU226" s="32"/>
      <c r="JPV226" s="20"/>
      <c r="JPW226" s="18"/>
      <c r="JPX226" s="19"/>
      <c r="JPY226" s="28"/>
      <c r="JPZ226" s="32"/>
      <c r="JQA226" s="20"/>
      <c r="JQB226" s="18"/>
      <c r="JQC226" s="19"/>
      <c r="JQD226" s="28"/>
      <c r="JQE226" s="32"/>
      <c r="JQF226" s="20"/>
      <c r="JQG226" s="18"/>
      <c r="JQH226" s="19"/>
      <c r="JQI226" s="28"/>
      <c r="JQJ226" s="32"/>
      <c r="JQK226" s="20"/>
      <c r="JQL226" s="18"/>
      <c r="JQM226" s="19"/>
      <c r="JQN226" s="28"/>
      <c r="JQO226" s="32"/>
      <c r="JQP226" s="20"/>
      <c r="JQQ226" s="18"/>
      <c r="JQR226" s="19"/>
      <c r="JQS226" s="28"/>
      <c r="JQT226" s="32"/>
      <c r="JQU226" s="20"/>
      <c r="JQV226" s="18"/>
      <c r="JQW226" s="19"/>
      <c r="JQX226" s="28"/>
      <c r="JQY226" s="32"/>
      <c r="JQZ226" s="20"/>
      <c r="JRA226" s="18"/>
      <c r="JRB226" s="19"/>
      <c r="JRC226" s="28"/>
      <c r="JRD226" s="32"/>
      <c r="JRE226" s="20"/>
      <c r="JRF226" s="18"/>
      <c r="JRG226" s="19"/>
      <c r="JRH226" s="28"/>
      <c r="JRI226" s="32"/>
      <c r="JRJ226" s="20"/>
      <c r="JRK226" s="18"/>
      <c r="JRL226" s="19"/>
      <c r="JRM226" s="28"/>
      <c r="JRN226" s="32"/>
      <c r="JRO226" s="20"/>
      <c r="JRP226" s="18"/>
      <c r="JRQ226" s="19"/>
      <c r="JRR226" s="28"/>
      <c r="JRS226" s="32"/>
      <c r="JRT226" s="20"/>
      <c r="JRU226" s="18"/>
      <c r="JRV226" s="19"/>
      <c r="JRW226" s="28"/>
      <c r="JRX226" s="32"/>
      <c r="JRY226" s="20"/>
      <c r="JRZ226" s="18"/>
      <c r="JSA226" s="19"/>
      <c r="JSB226" s="28"/>
      <c r="JSC226" s="32"/>
      <c r="JSD226" s="20"/>
      <c r="JSE226" s="18"/>
      <c r="JSF226" s="19"/>
      <c r="JSG226" s="28"/>
      <c r="JSH226" s="32"/>
      <c r="JSI226" s="20"/>
      <c r="JSJ226" s="18"/>
      <c r="JSK226" s="19"/>
      <c r="JSL226" s="28"/>
      <c r="JSM226" s="32"/>
      <c r="JSN226" s="20"/>
      <c r="JSO226" s="18"/>
      <c r="JSP226" s="19"/>
      <c r="JSQ226" s="28"/>
      <c r="JSR226" s="32"/>
      <c r="JSS226" s="20"/>
      <c r="JST226" s="18"/>
      <c r="JSU226" s="19"/>
      <c r="JSV226" s="28"/>
      <c r="JSW226" s="32"/>
      <c r="JSX226" s="20"/>
      <c r="JSY226" s="18"/>
      <c r="JSZ226" s="19"/>
      <c r="JTA226" s="28"/>
      <c r="JTB226" s="32"/>
      <c r="JTC226" s="20"/>
      <c r="JTD226" s="18"/>
      <c r="JTE226" s="19"/>
      <c r="JTF226" s="28"/>
      <c r="JTG226" s="32"/>
      <c r="JTH226" s="20"/>
      <c r="JTI226" s="18"/>
      <c r="JTJ226" s="19"/>
      <c r="JTK226" s="28"/>
      <c r="JTL226" s="32"/>
      <c r="JTM226" s="20"/>
      <c r="JTN226" s="18"/>
      <c r="JTO226" s="19"/>
      <c r="JTP226" s="28"/>
      <c r="JTQ226" s="32"/>
      <c r="JTR226" s="20"/>
      <c r="JTS226" s="18"/>
      <c r="JTT226" s="19"/>
      <c r="JTU226" s="28"/>
      <c r="JTV226" s="32"/>
      <c r="JTW226" s="20"/>
      <c r="JTX226" s="18"/>
      <c r="JTY226" s="19"/>
      <c r="JTZ226" s="28"/>
      <c r="JUA226" s="32"/>
      <c r="JUB226" s="20"/>
      <c r="JUC226" s="18"/>
      <c r="JUD226" s="19"/>
      <c r="JUE226" s="28"/>
      <c r="JUF226" s="32"/>
      <c r="JUG226" s="20"/>
      <c r="JUH226" s="18"/>
      <c r="JUI226" s="19"/>
      <c r="JUJ226" s="28"/>
      <c r="JUK226" s="32"/>
      <c r="JUL226" s="20"/>
      <c r="JUM226" s="18"/>
      <c r="JUN226" s="19"/>
      <c r="JUO226" s="28"/>
      <c r="JUP226" s="32"/>
      <c r="JUQ226" s="20"/>
      <c r="JUR226" s="18"/>
      <c r="JUS226" s="19"/>
      <c r="JUT226" s="28"/>
      <c r="JUU226" s="32"/>
      <c r="JUV226" s="20"/>
      <c r="JUW226" s="18"/>
      <c r="JUX226" s="19"/>
      <c r="JUY226" s="28"/>
      <c r="JUZ226" s="32"/>
      <c r="JVA226" s="20"/>
      <c r="JVB226" s="18"/>
      <c r="JVC226" s="19"/>
      <c r="JVD226" s="28"/>
      <c r="JVE226" s="32"/>
      <c r="JVF226" s="20"/>
      <c r="JVG226" s="18"/>
      <c r="JVH226" s="19"/>
      <c r="JVI226" s="28"/>
      <c r="JVJ226" s="32"/>
      <c r="JVK226" s="20"/>
      <c r="JVL226" s="18"/>
      <c r="JVM226" s="19"/>
      <c r="JVN226" s="28"/>
      <c r="JVO226" s="32"/>
      <c r="JVP226" s="20"/>
      <c r="JVQ226" s="18"/>
      <c r="JVR226" s="19"/>
      <c r="JVS226" s="28"/>
      <c r="JVT226" s="32"/>
      <c r="JVU226" s="20"/>
      <c r="JVV226" s="18"/>
      <c r="JVW226" s="19"/>
      <c r="JVX226" s="28"/>
      <c r="JVY226" s="32"/>
      <c r="JVZ226" s="20"/>
      <c r="JWA226" s="18"/>
      <c r="JWB226" s="19"/>
      <c r="JWC226" s="28"/>
      <c r="JWD226" s="32"/>
      <c r="JWE226" s="20"/>
      <c r="JWF226" s="18"/>
      <c r="JWG226" s="19"/>
      <c r="JWH226" s="28"/>
      <c r="JWI226" s="32"/>
      <c r="JWJ226" s="20"/>
      <c r="JWK226" s="18"/>
      <c r="JWL226" s="19"/>
      <c r="JWM226" s="28"/>
      <c r="JWN226" s="32"/>
      <c r="JWO226" s="20"/>
      <c r="JWP226" s="18"/>
      <c r="JWQ226" s="19"/>
      <c r="JWR226" s="28"/>
      <c r="JWS226" s="32"/>
      <c r="JWT226" s="20"/>
      <c r="JWU226" s="18"/>
      <c r="JWV226" s="19"/>
      <c r="JWW226" s="28"/>
      <c r="JWX226" s="32"/>
      <c r="JWY226" s="20"/>
      <c r="JWZ226" s="18"/>
      <c r="JXA226" s="19"/>
      <c r="JXB226" s="28"/>
      <c r="JXC226" s="32"/>
      <c r="JXD226" s="20"/>
      <c r="JXE226" s="18"/>
      <c r="JXF226" s="19"/>
      <c r="JXG226" s="28"/>
      <c r="JXH226" s="32"/>
      <c r="JXI226" s="20"/>
      <c r="JXJ226" s="18"/>
      <c r="JXK226" s="19"/>
      <c r="JXL226" s="28"/>
      <c r="JXM226" s="32"/>
      <c r="JXN226" s="20"/>
      <c r="JXO226" s="18"/>
      <c r="JXP226" s="19"/>
      <c r="JXQ226" s="28"/>
      <c r="JXR226" s="32"/>
      <c r="JXS226" s="20"/>
      <c r="JXT226" s="18"/>
      <c r="JXU226" s="19"/>
      <c r="JXV226" s="28"/>
      <c r="JXW226" s="32"/>
      <c r="JXX226" s="20"/>
      <c r="JXY226" s="18"/>
      <c r="JXZ226" s="19"/>
      <c r="JYA226" s="28"/>
      <c r="JYB226" s="32"/>
      <c r="JYC226" s="20"/>
      <c r="JYD226" s="18"/>
      <c r="JYE226" s="19"/>
      <c r="JYF226" s="28"/>
      <c r="JYG226" s="32"/>
      <c r="JYH226" s="20"/>
      <c r="JYI226" s="18"/>
      <c r="JYJ226" s="19"/>
      <c r="JYK226" s="28"/>
      <c r="JYL226" s="32"/>
      <c r="JYM226" s="20"/>
      <c r="JYN226" s="18"/>
      <c r="JYO226" s="19"/>
      <c r="JYP226" s="28"/>
      <c r="JYQ226" s="32"/>
      <c r="JYR226" s="20"/>
      <c r="JYS226" s="18"/>
      <c r="JYT226" s="19"/>
      <c r="JYU226" s="28"/>
      <c r="JYV226" s="32"/>
      <c r="JYW226" s="20"/>
      <c r="JYX226" s="18"/>
      <c r="JYY226" s="19"/>
      <c r="JYZ226" s="28"/>
      <c r="JZA226" s="32"/>
      <c r="JZB226" s="20"/>
      <c r="JZC226" s="18"/>
      <c r="JZD226" s="19"/>
      <c r="JZE226" s="28"/>
      <c r="JZF226" s="32"/>
      <c r="JZG226" s="20"/>
      <c r="JZH226" s="18"/>
      <c r="JZI226" s="19"/>
      <c r="JZJ226" s="28"/>
      <c r="JZK226" s="32"/>
      <c r="JZL226" s="20"/>
      <c r="JZM226" s="18"/>
      <c r="JZN226" s="19"/>
      <c r="JZO226" s="28"/>
      <c r="JZP226" s="32"/>
      <c r="JZQ226" s="20"/>
      <c r="JZR226" s="18"/>
      <c r="JZS226" s="19"/>
      <c r="JZT226" s="28"/>
      <c r="JZU226" s="32"/>
      <c r="JZV226" s="20"/>
      <c r="JZW226" s="18"/>
      <c r="JZX226" s="19"/>
      <c r="JZY226" s="28"/>
      <c r="JZZ226" s="32"/>
      <c r="KAA226" s="20"/>
      <c r="KAB226" s="18"/>
      <c r="KAC226" s="19"/>
      <c r="KAD226" s="28"/>
      <c r="KAE226" s="32"/>
      <c r="KAF226" s="20"/>
      <c r="KAG226" s="18"/>
      <c r="KAH226" s="19"/>
      <c r="KAI226" s="28"/>
      <c r="KAJ226" s="32"/>
      <c r="KAK226" s="20"/>
      <c r="KAL226" s="18"/>
      <c r="KAM226" s="19"/>
      <c r="KAN226" s="28"/>
      <c r="KAO226" s="32"/>
      <c r="KAP226" s="20"/>
      <c r="KAQ226" s="18"/>
      <c r="KAR226" s="19"/>
      <c r="KAS226" s="28"/>
      <c r="KAT226" s="32"/>
      <c r="KAU226" s="20"/>
      <c r="KAV226" s="18"/>
      <c r="KAW226" s="19"/>
      <c r="KAX226" s="28"/>
      <c r="KAY226" s="32"/>
      <c r="KAZ226" s="20"/>
      <c r="KBA226" s="18"/>
      <c r="KBB226" s="19"/>
      <c r="KBC226" s="28"/>
      <c r="KBD226" s="32"/>
      <c r="KBE226" s="20"/>
      <c r="KBF226" s="18"/>
      <c r="KBG226" s="19"/>
      <c r="KBH226" s="28"/>
      <c r="KBI226" s="32"/>
      <c r="KBJ226" s="20"/>
      <c r="KBK226" s="18"/>
      <c r="KBL226" s="19"/>
      <c r="KBM226" s="28"/>
      <c r="KBN226" s="32"/>
      <c r="KBO226" s="20"/>
      <c r="KBP226" s="18"/>
      <c r="KBQ226" s="19"/>
      <c r="KBR226" s="28"/>
      <c r="KBS226" s="32"/>
      <c r="KBT226" s="20"/>
      <c r="KBU226" s="18"/>
      <c r="KBV226" s="19"/>
      <c r="KBW226" s="28"/>
      <c r="KBX226" s="32"/>
      <c r="KBY226" s="20"/>
      <c r="KBZ226" s="18"/>
      <c r="KCA226" s="19"/>
      <c r="KCB226" s="28"/>
      <c r="KCC226" s="32"/>
      <c r="KCD226" s="20"/>
      <c r="KCE226" s="18"/>
      <c r="KCF226" s="19"/>
      <c r="KCG226" s="28"/>
      <c r="KCH226" s="32"/>
      <c r="KCI226" s="20"/>
      <c r="KCJ226" s="18"/>
      <c r="KCK226" s="19"/>
      <c r="KCL226" s="28"/>
      <c r="KCM226" s="32"/>
      <c r="KCN226" s="20"/>
      <c r="KCO226" s="18"/>
      <c r="KCP226" s="19"/>
      <c r="KCQ226" s="28"/>
      <c r="KCR226" s="32"/>
      <c r="KCS226" s="20"/>
      <c r="KCT226" s="18"/>
      <c r="KCU226" s="19"/>
      <c r="KCV226" s="28"/>
      <c r="KCW226" s="32"/>
      <c r="KCX226" s="20"/>
      <c r="KCY226" s="18"/>
      <c r="KCZ226" s="19"/>
      <c r="KDA226" s="28"/>
      <c r="KDB226" s="32"/>
      <c r="KDC226" s="20"/>
      <c r="KDD226" s="18"/>
      <c r="KDE226" s="19"/>
      <c r="KDF226" s="28"/>
      <c r="KDG226" s="32"/>
      <c r="KDH226" s="20"/>
      <c r="KDI226" s="18"/>
      <c r="KDJ226" s="19"/>
      <c r="KDK226" s="28"/>
      <c r="KDL226" s="32"/>
      <c r="KDM226" s="20"/>
      <c r="KDN226" s="18"/>
      <c r="KDO226" s="19"/>
      <c r="KDP226" s="28"/>
      <c r="KDQ226" s="32"/>
      <c r="KDR226" s="20"/>
      <c r="KDS226" s="18"/>
      <c r="KDT226" s="19"/>
      <c r="KDU226" s="28"/>
      <c r="KDV226" s="32"/>
      <c r="KDW226" s="20"/>
      <c r="KDX226" s="18"/>
      <c r="KDY226" s="19"/>
      <c r="KDZ226" s="28"/>
      <c r="KEA226" s="32"/>
      <c r="KEB226" s="20"/>
      <c r="KEC226" s="18"/>
      <c r="KED226" s="19"/>
      <c r="KEE226" s="28"/>
      <c r="KEF226" s="32"/>
      <c r="KEG226" s="20"/>
      <c r="KEH226" s="18"/>
      <c r="KEI226" s="19"/>
      <c r="KEJ226" s="28"/>
      <c r="KEK226" s="32"/>
      <c r="KEL226" s="20"/>
      <c r="KEM226" s="18"/>
      <c r="KEN226" s="19"/>
      <c r="KEO226" s="28"/>
      <c r="KEP226" s="32"/>
      <c r="KEQ226" s="20"/>
      <c r="KER226" s="18"/>
      <c r="KES226" s="19"/>
      <c r="KET226" s="28"/>
      <c r="KEU226" s="32"/>
      <c r="KEV226" s="20"/>
      <c r="KEW226" s="18"/>
      <c r="KEX226" s="19"/>
      <c r="KEY226" s="28"/>
      <c r="KEZ226" s="32"/>
      <c r="KFA226" s="20"/>
      <c r="KFB226" s="18"/>
      <c r="KFC226" s="19"/>
      <c r="KFD226" s="28"/>
      <c r="KFE226" s="32"/>
      <c r="KFF226" s="20"/>
      <c r="KFG226" s="18"/>
      <c r="KFH226" s="19"/>
      <c r="KFI226" s="28"/>
      <c r="KFJ226" s="32"/>
      <c r="KFK226" s="20"/>
      <c r="KFL226" s="18"/>
      <c r="KFM226" s="19"/>
      <c r="KFN226" s="28"/>
      <c r="KFO226" s="32"/>
      <c r="KFP226" s="20"/>
      <c r="KFQ226" s="18"/>
      <c r="KFR226" s="19"/>
      <c r="KFS226" s="28"/>
      <c r="KFT226" s="32"/>
      <c r="KFU226" s="20"/>
      <c r="KFV226" s="18"/>
      <c r="KFW226" s="19"/>
      <c r="KFX226" s="28"/>
      <c r="KFY226" s="32"/>
      <c r="KFZ226" s="20"/>
      <c r="KGA226" s="18"/>
      <c r="KGB226" s="19"/>
      <c r="KGC226" s="28"/>
      <c r="KGD226" s="32"/>
      <c r="KGE226" s="20"/>
      <c r="KGF226" s="18"/>
      <c r="KGG226" s="19"/>
      <c r="KGH226" s="28"/>
      <c r="KGI226" s="32"/>
      <c r="KGJ226" s="20"/>
      <c r="KGK226" s="18"/>
      <c r="KGL226" s="19"/>
      <c r="KGM226" s="28"/>
      <c r="KGN226" s="32"/>
      <c r="KGO226" s="20"/>
      <c r="KGP226" s="18"/>
      <c r="KGQ226" s="19"/>
      <c r="KGR226" s="28"/>
      <c r="KGS226" s="32"/>
      <c r="KGT226" s="20"/>
      <c r="KGU226" s="18"/>
      <c r="KGV226" s="19"/>
      <c r="KGW226" s="28"/>
      <c r="KGX226" s="32"/>
      <c r="KGY226" s="20"/>
      <c r="KGZ226" s="18"/>
      <c r="KHA226" s="19"/>
      <c r="KHB226" s="28"/>
      <c r="KHC226" s="32"/>
      <c r="KHD226" s="20"/>
      <c r="KHE226" s="18"/>
      <c r="KHF226" s="19"/>
      <c r="KHG226" s="28"/>
      <c r="KHH226" s="32"/>
      <c r="KHI226" s="20"/>
      <c r="KHJ226" s="18"/>
      <c r="KHK226" s="19"/>
      <c r="KHL226" s="28"/>
      <c r="KHM226" s="32"/>
      <c r="KHN226" s="20"/>
      <c r="KHO226" s="18"/>
      <c r="KHP226" s="19"/>
      <c r="KHQ226" s="28"/>
      <c r="KHR226" s="32"/>
      <c r="KHS226" s="20"/>
      <c r="KHT226" s="18"/>
      <c r="KHU226" s="19"/>
      <c r="KHV226" s="28"/>
      <c r="KHW226" s="32"/>
      <c r="KHX226" s="20"/>
      <c r="KHY226" s="18"/>
      <c r="KHZ226" s="19"/>
      <c r="KIA226" s="28"/>
      <c r="KIB226" s="32"/>
      <c r="KIC226" s="20"/>
      <c r="KID226" s="18"/>
      <c r="KIE226" s="19"/>
      <c r="KIF226" s="28"/>
      <c r="KIG226" s="32"/>
      <c r="KIH226" s="20"/>
      <c r="KII226" s="18"/>
      <c r="KIJ226" s="19"/>
      <c r="KIK226" s="28"/>
      <c r="KIL226" s="32"/>
      <c r="KIM226" s="20"/>
      <c r="KIN226" s="18"/>
      <c r="KIO226" s="19"/>
      <c r="KIP226" s="28"/>
      <c r="KIQ226" s="32"/>
      <c r="KIR226" s="20"/>
      <c r="KIS226" s="18"/>
      <c r="KIT226" s="19"/>
      <c r="KIU226" s="28"/>
      <c r="KIV226" s="32"/>
      <c r="KIW226" s="20"/>
      <c r="KIX226" s="18"/>
      <c r="KIY226" s="19"/>
      <c r="KIZ226" s="28"/>
      <c r="KJA226" s="32"/>
      <c r="KJB226" s="20"/>
      <c r="KJC226" s="18"/>
      <c r="KJD226" s="19"/>
      <c r="KJE226" s="28"/>
      <c r="KJF226" s="32"/>
      <c r="KJG226" s="20"/>
      <c r="KJH226" s="18"/>
      <c r="KJI226" s="19"/>
      <c r="KJJ226" s="28"/>
      <c r="KJK226" s="32"/>
      <c r="KJL226" s="20"/>
      <c r="KJM226" s="18"/>
      <c r="KJN226" s="19"/>
      <c r="KJO226" s="28"/>
      <c r="KJP226" s="32"/>
      <c r="KJQ226" s="20"/>
      <c r="KJR226" s="18"/>
      <c r="KJS226" s="19"/>
      <c r="KJT226" s="28"/>
      <c r="KJU226" s="32"/>
      <c r="KJV226" s="20"/>
      <c r="KJW226" s="18"/>
      <c r="KJX226" s="19"/>
      <c r="KJY226" s="28"/>
      <c r="KJZ226" s="32"/>
      <c r="KKA226" s="20"/>
      <c r="KKB226" s="18"/>
      <c r="KKC226" s="19"/>
      <c r="KKD226" s="28"/>
      <c r="KKE226" s="32"/>
      <c r="KKF226" s="20"/>
      <c r="KKG226" s="18"/>
      <c r="KKH226" s="19"/>
      <c r="KKI226" s="28"/>
      <c r="KKJ226" s="32"/>
      <c r="KKK226" s="20"/>
      <c r="KKL226" s="18"/>
      <c r="KKM226" s="19"/>
      <c r="KKN226" s="28"/>
      <c r="KKO226" s="32"/>
      <c r="KKP226" s="20"/>
      <c r="KKQ226" s="18"/>
      <c r="KKR226" s="19"/>
      <c r="KKS226" s="28"/>
      <c r="KKT226" s="32"/>
      <c r="KKU226" s="20"/>
      <c r="KKV226" s="18"/>
      <c r="KKW226" s="19"/>
      <c r="KKX226" s="28"/>
      <c r="KKY226" s="32"/>
      <c r="KKZ226" s="20"/>
      <c r="KLA226" s="18"/>
      <c r="KLB226" s="19"/>
      <c r="KLC226" s="28"/>
      <c r="KLD226" s="32"/>
      <c r="KLE226" s="20"/>
      <c r="KLF226" s="18"/>
      <c r="KLG226" s="19"/>
      <c r="KLH226" s="28"/>
      <c r="KLI226" s="32"/>
      <c r="KLJ226" s="20"/>
      <c r="KLK226" s="18"/>
      <c r="KLL226" s="19"/>
      <c r="KLM226" s="28"/>
      <c r="KLN226" s="32"/>
      <c r="KLO226" s="20"/>
      <c r="KLP226" s="18"/>
      <c r="KLQ226" s="19"/>
      <c r="KLR226" s="28"/>
      <c r="KLS226" s="32"/>
      <c r="KLT226" s="20"/>
      <c r="KLU226" s="18"/>
      <c r="KLV226" s="19"/>
      <c r="KLW226" s="28"/>
      <c r="KLX226" s="32"/>
      <c r="KLY226" s="20"/>
      <c r="KLZ226" s="18"/>
      <c r="KMA226" s="19"/>
      <c r="KMB226" s="28"/>
      <c r="KMC226" s="32"/>
      <c r="KMD226" s="20"/>
      <c r="KME226" s="18"/>
      <c r="KMF226" s="19"/>
      <c r="KMG226" s="28"/>
      <c r="KMH226" s="32"/>
      <c r="KMI226" s="20"/>
      <c r="KMJ226" s="18"/>
      <c r="KMK226" s="19"/>
      <c r="KML226" s="28"/>
      <c r="KMM226" s="32"/>
      <c r="KMN226" s="20"/>
      <c r="KMO226" s="18"/>
      <c r="KMP226" s="19"/>
      <c r="KMQ226" s="28"/>
      <c r="KMR226" s="32"/>
      <c r="KMS226" s="20"/>
      <c r="KMT226" s="18"/>
      <c r="KMU226" s="19"/>
      <c r="KMV226" s="28"/>
      <c r="KMW226" s="32"/>
      <c r="KMX226" s="20"/>
      <c r="KMY226" s="18"/>
      <c r="KMZ226" s="19"/>
      <c r="KNA226" s="28"/>
      <c r="KNB226" s="32"/>
      <c r="KNC226" s="20"/>
      <c r="KND226" s="18"/>
      <c r="KNE226" s="19"/>
      <c r="KNF226" s="28"/>
      <c r="KNG226" s="32"/>
      <c r="KNH226" s="20"/>
      <c r="KNI226" s="18"/>
      <c r="KNJ226" s="19"/>
      <c r="KNK226" s="28"/>
      <c r="KNL226" s="32"/>
      <c r="KNM226" s="20"/>
      <c r="KNN226" s="18"/>
      <c r="KNO226" s="19"/>
      <c r="KNP226" s="28"/>
      <c r="KNQ226" s="32"/>
      <c r="KNR226" s="20"/>
      <c r="KNS226" s="18"/>
      <c r="KNT226" s="19"/>
      <c r="KNU226" s="28"/>
      <c r="KNV226" s="32"/>
      <c r="KNW226" s="20"/>
      <c r="KNX226" s="18"/>
      <c r="KNY226" s="19"/>
      <c r="KNZ226" s="28"/>
      <c r="KOA226" s="32"/>
      <c r="KOB226" s="20"/>
      <c r="KOC226" s="18"/>
      <c r="KOD226" s="19"/>
      <c r="KOE226" s="28"/>
      <c r="KOF226" s="32"/>
      <c r="KOG226" s="20"/>
      <c r="KOH226" s="18"/>
      <c r="KOI226" s="19"/>
      <c r="KOJ226" s="28"/>
      <c r="KOK226" s="32"/>
      <c r="KOL226" s="20"/>
      <c r="KOM226" s="18"/>
      <c r="KON226" s="19"/>
      <c r="KOO226" s="28"/>
      <c r="KOP226" s="32"/>
      <c r="KOQ226" s="20"/>
      <c r="KOR226" s="18"/>
      <c r="KOS226" s="19"/>
      <c r="KOT226" s="28"/>
      <c r="KOU226" s="32"/>
      <c r="KOV226" s="20"/>
      <c r="KOW226" s="18"/>
      <c r="KOX226" s="19"/>
      <c r="KOY226" s="28"/>
      <c r="KOZ226" s="32"/>
      <c r="KPA226" s="20"/>
      <c r="KPB226" s="18"/>
      <c r="KPC226" s="19"/>
      <c r="KPD226" s="28"/>
      <c r="KPE226" s="32"/>
      <c r="KPF226" s="20"/>
      <c r="KPG226" s="18"/>
      <c r="KPH226" s="19"/>
      <c r="KPI226" s="28"/>
      <c r="KPJ226" s="32"/>
      <c r="KPK226" s="20"/>
      <c r="KPL226" s="18"/>
      <c r="KPM226" s="19"/>
      <c r="KPN226" s="28"/>
      <c r="KPO226" s="32"/>
      <c r="KPP226" s="20"/>
      <c r="KPQ226" s="18"/>
      <c r="KPR226" s="19"/>
      <c r="KPS226" s="28"/>
      <c r="KPT226" s="32"/>
      <c r="KPU226" s="20"/>
      <c r="KPV226" s="18"/>
      <c r="KPW226" s="19"/>
      <c r="KPX226" s="28"/>
      <c r="KPY226" s="32"/>
      <c r="KPZ226" s="20"/>
      <c r="KQA226" s="18"/>
      <c r="KQB226" s="19"/>
      <c r="KQC226" s="28"/>
      <c r="KQD226" s="32"/>
      <c r="KQE226" s="20"/>
      <c r="KQF226" s="18"/>
      <c r="KQG226" s="19"/>
      <c r="KQH226" s="28"/>
      <c r="KQI226" s="32"/>
      <c r="KQJ226" s="20"/>
      <c r="KQK226" s="18"/>
      <c r="KQL226" s="19"/>
      <c r="KQM226" s="28"/>
      <c r="KQN226" s="32"/>
      <c r="KQO226" s="20"/>
      <c r="KQP226" s="18"/>
      <c r="KQQ226" s="19"/>
      <c r="KQR226" s="28"/>
      <c r="KQS226" s="32"/>
      <c r="KQT226" s="20"/>
      <c r="KQU226" s="18"/>
      <c r="KQV226" s="19"/>
      <c r="KQW226" s="28"/>
      <c r="KQX226" s="32"/>
      <c r="KQY226" s="20"/>
      <c r="KQZ226" s="18"/>
      <c r="KRA226" s="19"/>
      <c r="KRB226" s="28"/>
      <c r="KRC226" s="32"/>
      <c r="KRD226" s="20"/>
      <c r="KRE226" s="18"/>
      <c r="KRF226" s="19"/>
      <c r="KRG226" s="28"/>
      <c r="KRH226" s="32"/>
      <c r="KRI226" s="20"/>
      <c r="KRJ226" s="18"/>
      <c r="KRK226" s="19"/>
      <c r="KRL226" s="28"/>
      <c r="KRM226" s="32"/>
      <c r="KRN226" s="20"/>
      <c r="KRO226" s="18"/>
      <c r="KRP226" s="19"/>
      <c r="KRQ226" s="28"/>
      <c r="KRR226" s="32"/>
      <c r="KRS226" s="20"/>
      <c r="KRT226" s="18"/>
      <c r="KRU226" s="19"/>
      <c r="KRV226" s="28"/>
      <c r="KRW226" s="32"/>
      <c r="KRX226" s="20"/>
      <c r="KRY226" s="18"/>
      <c r="KRZ226" s="19"/>
      <c r="KSA226" s="28"/>
      <c r="KSB226" s="32"/>
      <c r="KSC226" s="20"/>
      <c r="KSD226" s="18"/>
      <c r="KSE226" s="19"/>
      <c r="KSF226" s="28"/>
      <c r="KSG226" s="32"/>
      <c r="KSH226" s="20"/>
      <c r="KSI226" s="18"/>
      <c r="KSJ226" s="19"/>
      <c r="KSK226" s="28"/>
      <c r="KSL226" s="32"/>
      <c r="KSM226" s="20"/>
      <c r="KSN226" s="18"/>
      <c r="KSO226" s="19"/>
      <c r="KSP226" s="28"/>
      <c r="KSQ226" s="32"/>
      <c r="KSR226" s="20"/>
      <c r="KSS226" s="18"/>
      <c r="KST226" s="19"/>
      <c r="KSU226" s="28"/>
      <c r="KSV226" s="32"/>
      <c r="KSW226" s="20"/>
      <c r="KSX226" s="18"/>
      <c r="KSY226" s="19"/>
      <c r="KSZ226" s="28"/>
      <c r="KTA226" s="32"/>
      <c r="KTB226" s="20"/>
      <c r="KTC226" s="18"/>
      <c r="KTD226" s="19"/>
      <c r="KTE226" s="28"/>
      <c r="KTF226" s="32"/>
      <c r="KTG226" s="20"/>
      <c r="KTH226" s="18"/>
      <c r="KTI226" s="19"/>
      <c r="KTJ226" s="28"/>
      <c r="KTK226" s="32"/>
      <c r="KTL226" s="20"/>
      <c r="KTM226" s="18"/>
      <c r="KTN226" s="19"/>
      <c r="KTO226" s="28"/>
      <c r="KTP226" s="32"/>
      <c r="KTQ226" s="20"/>
      <c r="KTR226" s="18"/>
      <c r="KTS226" s="19"/>
      <c r="KTT226" s="28"/>
      <c r="KTU226" s="32"/>
      <c r="KTV226" s="20"/>
      <c r="KTW226" s="18"/>
      <c r="KTX226" s="19"/>
      <c r="KTY226" s="28"/>
      <c r="KTZ226" s="32"/>
      <c r="KUA226" s="20"/>
      <c r="KUB226" s="18"/>
      <c r="KUC226" s="19"/>
      <c r="KUD226" s="28"/>
      <c r="KUE226" s="32"/>
      <c r="KUF226" s="20"/>
      <c r="KUG226" s="18"/>
      <c r="KUH226" s="19"/>
      <c r="KUI226" s="28"/>
      <c r="KUJ226" s="32"/>
      <c r="KUK226" s="20"/>
      <c r="KUL226" s="18"/>
      <c r="KUM226" s="19"/>
      <c r="KUN226" s="28"/>
      <c r="KUO226" s="32"/>
      <c r="KUP226" s="20"/>
      <c r="KUQ226" s="18"/>
      <c r="KUR226" s="19"/>
      <c r="KUS226" s="28"/>
      <c r="KUT226" s="32"/>
      <c r="KUU226" s="20"/>
      <c r="KUV226" s="18"/>
      <c r="KUW226" s="19"/>
      <c r="KUX226" s="28"/>
      <c r="KUY226" s="32"/>
      <c r="KUZ226" s="20"/>
      <c r="KVA226" s="18"/>
      <c r="KVB226" s="19"/>
      <c r="KVC226" s="28"/>
      <c r="KVD226" s="32"/>
      <c r="KVE226" s="20"/>
      <c r="KVF226" s="18"/>
      <c r="KVG226" s="19"/>
      <c r="KVH226" s="28"/>
      <c r="KVI226" s="32"/>
      <c r="KVJ226" s="20"/>
      <c r="KVK226" s="18"/>
      <c r="KVL226" s="19"/>
      <c r="KVM226" s="28"/>
      <c r="KVN226" s="32"/>
      <c r="KVO226" s="20"/>
      <c r="KVP226" s="18"/>
      <c r="KVQ226" s="19"/>
      <c r="KVR226" s="28"/>
      <c r="KVS226" s="32"/>
      <c r="KVT226" s="20"/>
      <c r="KVU226" s="18"/>
      <c r="KVV226" s="19"/>
      <c r="KVW226" s="28"/>
      <c r="KVX226" s="32"/>
      <c r="KVY226" s="20"/>
      <c r="KVZ226" s="18"/>
      <c r="KWA226" s="19"/>
      <c r="KWB226" s="28"/>
      <c r="KWC226" s="32"/>
      <c r="KWD226" s="20"/>
      <c r="KWE226" s="18"/>
      <c r="KWF226" s="19"/>
      <c r="KWG226" s="28"/>
      <c r="KWH226" s="32"/>
      <c r="KWI226" s="20"/>
      <c r="KWJ226" s="18"/>
      <c r="KWK226" s="19"/>
      <c r="KWL226" s="28"/>
      <c r="KWM226" s="32"/>
      <c r="KWN226" s="20"/>
      <c r="KWO226" s="18"/>
      <c r="KWP226" s="19"/>
      <c r="KWQ226" s="28"/>
      <c r="KWR226" s="32"/>
      <c r="KWS226" s="20"/>
      <c r="KWT226" s="18"/>
      <c r="KWU226" s="19"/>
      <c r="KWV226" s="28"/>
      <c r="KWW226" s="32"/>
      <c r="KWX226" s="20"/>
      <c r="KWY226" s="18"/>
      <c r="KWZ226" s="19"/>
      <c r="KXA226" s="28"/>
      <c r="KXB226" s="32"/>
      <c r="KXC226" s="20"/>
      <c r="KXD226" s="18"/>
      <c r="KXE226" s="19"/>
      <c r="KXF226" s="28"/>
      <c r="KXG226" s="32"/>
      <c r="KXH226" s="20"/>
      <c r="KXI226" s="18"/>
      <c r="KXJ226" s="19"/>
      <c r="KXK226" s="28"/>
      <c r="KXL226" s="32"/>
      <c r="KXM226" s="20"/>
      <c r="KXN226" s="18"/>
      <c r="KXO226" s="19"/>
      <c r="KXP226" s="28"/>
      <c r="KXQ226" s="32"/>
      <c r="KXR226" s="20"/>
      <c r="KXS226" s="18"/>
      <c r="KXT226" s="19"/>
      <c r="KXU226" s="28"/>
      <c r="KXV226" s="32"/>
      <c r="KXW226" s="20"/>
      <c r="KXX226" s="18"/>
      <c r="KXY226" s="19"/>
      <c r="KXZ226" s="28"/>
      <c r="KYA226" s="32"/>
      <c r="KYB226" s="20"/>
      <c r="KYC226" s="18"/>
      <c r="KYD226" s="19"/>
      <c r="KYE226" s="28"/>
      <c r="KYF226" s="32"/>
      <c r="KYG226" s="20"/>
      <c r="KYH226" s="18"/>
      <c r="KYI226" s="19"/>
      <c r="KYJ226" s="28"/>
      <c r="KYK226" s="32"/>
      <c r="KYL226" s="20"/>
      <c r="KYM226" s="18"/>
      <c r="KYN226" s="19"/>
      <c r="KYO226" s="28"/>
      <c r="KYP226" s="32"/>
      <c r="KYQ226" s="20"/>
      <c r="KYR226" s="18"/>
      <c r="KYS226" s="19"/>
      <c r="KYT226" s="28"/>
      <c r="KYU226" s="32"/>
      <c r="KYV226" s="20"/>
      <c r="KYW226" s="18"/>
      <c r="KYX226" s="19"/>
      <c r="KYY226" s="28"/>
      <c r="KYZ226" s="32"/>
      <c r="KZA226" s="20"/>
      <c r="KZB226" s="18"/>
      <c r="KZC226" s="19"/>
      <c r="KZD226" s="28"/>
      <c r="KZE226" s="32"/>
      <c r="KZF226" s="20"/>
      <c r="KZG226" s="18"/>
      <c r="KZH226" s="19"/>
      <c r="KZI226" s="28"/>
      <c r="KZJ226" s="32"/>
      <c r="KZK226" s="20"/>
      <c r="KZL226" s="18"/>
      <c r="KZM226" s="19"/>
      <c r="KZN226" s="28"/>
      <c r="KZO226" s="32"/>
      <c r="KZP226" s="20"/>
      <c r="KZQ226" s="18"/>
      <c r="KZR226" s="19"/>
      <c r="KZS226" s="28"/>
      <c r="KZT226" s="32"/>
      <c r="KZU226" s="20"/>
      <c r="KZV226" s="18"/>
      <c r="KZW226" s="19"/>
      <c r="KZX226" s="28"/>
      <c r="KZY226" s="32"/>
      <c r="KZZ226" s="20"/>
      <c r="LAA226" s="18"/>
      <c r="LAB226" s="19"/>
      <c r="LAC226" s="28"/>
      <c r="LAD226" s="32"/>
      <c r="LAE226" s="20"/>
      <c r="LAF226" s="18"/>
      <c r="LAG226" s="19"/>
      <c r="LAH226" s="28"/>
      <c r="LAI226" s="32"/>
      <c r="LAJ226" s="20"/>
      <c r="LAK226" s="18"/>
      <c r="LAL226" s="19"/>
      <c r="LAM226" s="28"/>
      <c r="LAN226" s="32"/>
      <c r="LAO226" s="20"/>
      <c r="LAP226" s="18"/>
      <c r="LAQ226" s="19"/>
      <c r="LAR226" s="28"/>
      <c r="LAS226" s="32"/>
      <c r="LAT226" s="20"/>
      <c r="LAU226" s="18"/>
      <c r="LAV226" s="19"/>
      <c r="LAW226" s="28"/>
      <c r="LAX226" s="32"/>
      <c r="LAY226" s="20"/>
      <c r="LAZ226" s="18"/>
      <c r="LBA226" s="19"/>
      <c r="LBB226" s="28"/>
      <c r="LBC226" s="32"/>
      <c r="LBD226" s="20"/>
      <c r="LBE226" s="18"/>
      <c r="LBF226" s="19"/>
      <c r="LBG226" s="28"/>
      <c r="LBH226" s="32"/>
      <c r="LBI226" s="20"/>
      <c r="LBJ226" s="18"/>
      <c r="LBK226" s="19"/>
      <c r="LBL226" s="28"/>
      <c r="LBM226" s="32"/>
      <c r="LBN226" s="20"/>
      <c r="LBO226" s="18"/>
      <c r="LBP226" s="19"/>
      <c r="LBQ226" s="28"/>
      <c r="LBR226" s="32"/>
      <c r="LBS226" s="20"/>
      <c r="LBT226" s="18"/>
      <c r="LBU226" s="19"/>
      <c r="LBV226" s="28"/>
      <c r="LBW226" s="32"/>
      <c r="LBX226" s="20"/>
      <c r="LBY226" s="18"/>
      <c r="LBZ226" s="19"/>
      <c r="LCA226" s="28"/>
      <c r="LCB226" s="32"/>
      <c r="LCC226" s="20"/>
      <c r="LCD226" s="18"/>
      <c r="LCE226" s="19"/>
      <c r="LCF226" s="28"/>
      <c r="LCG226" s="32"/>
      <c r="LCH226" s="20"/>
      <c r="LCI226" s="18"/>
      <c r="LCJ226" s="19"/>
      <c r="LCK226" s="28"/>
      <c r="LCL226" s="32"/>
      <c r="LCM226" s="20"/>
      <c r="LCN226" s="18"/>
      <c r="LCO226" s="19"/>
      <c r="LCP226" s="28"/>
      <c r="LCQ226" s="32"/>
      <c r="LCR226" s="20"/>
      <c r="LCS226" s="18"/>
      <c r="LCT226" s="19"/>
      <c r="LCU226" s="28"/>
      <c r="LCV226" s="32"/>
      <c r="LCW226" s="20"/>
      <c r="LCX226" s="18"/>
      <c r="LCY226" s="19"/>
      <c r="LCZ226" s="28"/>
      <c r="LDA226" s="32"/>
      <c r="LDB226" s="20"/>
      <c r="LDC226" s="18"/>
      <c r="LDD226" s="19"/>
      <c r="LDE226" s="28"/>
      <c r="LDF226" s="32"/>
      <c r="LDG226" s="20"/>
      <c r="LDH226" s="18"/>
      <c r="LDI226" s="19"/>
      <c r="LDJ226" s="28"/>
      <c r="LDK226" s="32"/>
      <c r="LDL226" s="20"/>
      <c r="LDM226" s="18"/>
      <c r="LDN226" s="19"/>
      <c r="LDO226" s="28"/>
      <c r="LDP226" s="32"/>
      <c r="LDQ226" s="20"/>
      <c r="LDR226" s="18"/>
      <c r="LDS226" s="19"/>
      <c r="LDT226" s="28"/>
      <c r="LDU226" s="32"/>
      <c r="LDV226" s="20"/>
      <c r="LDW226" s="18"/>
      <c r="LDX226" s="19"/>
      <c r="LDY226" s="28"/>
      <c r="LDZ226" s="32"/>
      <c r="LEA226" s="20"/>
      <c r="LEB226" s="18"/>
      <c r="LEC226" s="19"/>
      <c r="LED226" s="28"/>
      <c r="LEE226" s="32"/>
      <c r="LEF226" s="20"/>
      <c r="LEG226" s="18"/>
      <c r="LEH226" s="19"/>
      <c r="LEI226" s="28"/>
      <c r="LEJ226" s="32"/>
      <c r="LEK226" s="20"/>
      <c r="LEL226" s="18"/>
      <c r="LEM226" s="19"/>
      <c r="LEN226" s="28"/>
      <c r="LEO226" s="32"/>
      <c r="LEP226" s="20"/>
      <c r="LEQ226" s="18"/>
      <c r="LER226" s="19"/>
      <c r="LES226" s="28"/>
      <c r="LET226" s="32"/>
      <c r="LEU226" s="20"/>
      <c r="LEV226" s="18"/>
      <c r="LEW226" s="19"/>
      <c r="LEX226" s="28"/>
      <c r="LEY226" s="32"/>
      <c r="LEZ226" s="20"/>
      <c r="LFA226" s="18"/>
      <c r="LFB226" s="19"/>
      <c r="LFC226" s="28"/>
      <c r="LFD226" s="32"/>
      <c r="LFE226" s="20"/>
      <c r="LFF226" s="18"/>
      <c r="LFG226" s="19"/>
      <c r="LFH226" s="28"/>
      <c r="LFI226" s="32"/>
      <c r="LFJ226" s="20"/>
      <c r="LFK226" s="18"/>
      <c r="LFL226" s="19"/>
      <c r="LFM226" s="28"/>
      <c r="LFN226" s="32"/>
      <c r="LFO226" s="20"/>
      <c r="LFP226" s="18"/>
      <c r="LFQ226" s="19"/>
      <c r="LFR226" s="28"/>
      <c r="LFS226" s="32"/>
      <c r="LFT226" s="20"/>
      <c r="LFU226" s="18"/>
      <c r="LFV226" s="19"/>
      <c r="LFW226" s="28"/>
      <c r="LFX226" s="32"/>
      <c r="LFY226" s="20"/>
      <c r="LFZ226" s="18"/>
      <c r="LGA226" s="19"/>
      <c r="LGB226" s="28"/>
      <c r="LGC226" s="32"/>
      <c r="LGD226" s="20"/>
      <c r="LGE226" s="18"/>
      <c r="LGF226" s="19"/>
      <c r="LGG226" s="28"/>
      <c r="LGH226" s="32"/>
      <c r="LGI226" s="20"/>
      <c r="LGJ226" s="18"/>
      <c r="LGK226" s="19"/>
      <c r="LGL226" s="28"/>
      <c r="LGM226" s="32"/>
      <c r="LGN226" s="20"/>
      <c r="LGO226" s="18"/>
      <c r="LGP226" s="19"/>
      <c r="LGQ226" s="28"/>
      <c r="LGR226" s="32"/>
      <c r="LGS226" s="20"/>
      <c r="LGT226" s="18"/>
      <c r="LGU226" s="19"/>
      <c r="LGV226" s="28"/>
      <c r="LGW226" s="32"/>
      <c r="LGX226" s="20"/>
      <c r="LGY226" s="18"/>
      <c r="LGZ226" s="19"/>
      <c r="LHA226" s="28"/>
      <c r="LHB226" s="32"/>
      <c r="LHC226" s="20"/>
      <c r="LHD226" s="18"/>
      <c r="LHE226" s="19"/>
      <c r="LHF226" s="28"/>
      <c r="LHG226" s="32"/>
      <c r="LHH226" s="20"/>
      <c r="LHI226" s="18"/>
      <c r="LHJ226" s="19"/>
      <c r="LHK226" s="28"/>
      <c r="LHL226" s="32"/>
      <c r="LHM226" s="20"/>
      <c r="LHN226" s="18"/>
      <c r="LHO226" s="19"/>
      <c r="LHP226" s="28"/>
      <c r="LHQ226" s="32"/>
      <c r="LHR226" s="20"/>
      <c r="LHS226" s="18"/>
      <c r="LHT226" s="19"/>
      <c r="LHU226" s="28"/>
      <c r="LHV226" s="32"/>
      <c r="LHW226" s="20"/>
      <c r="LHX226" s="18"/>
      <c r="LHY226" s="19"/>
      <c r="LHZ226" s="28"/>
      <c r="LIA226" s="32"/>
      <c r="LIB226" s="20"/>
      <c r="LIC226" s="18"/>
      <c r="LID226" s="19"/>
      <c r="LIE226" s="28"/>
      <c r="LIF226" s="32"/>
      <c r="LIG226" s="20"/>
      <c r="LIH226" s="18"/>
      <c r="LII226" s="19"/>
      <c r="LIJ226" s="28"/>
      <c r="LIK226" s="32"/>
      <c r="LIL226" s="20"/>
      <c r="LIM226" s="18"/>
      <c r="LIN226" s="19"/>
      <c r="LIO226" s="28"/>
      <c r="LIP226" s="32"/>
      <c r="LIQ226" s="20"/>
      <c r="LIR226" s="18"/>
      <c r="LIS226" s="19"/>
      <c r="LIT226" s="28"/>
      <c r="LIU226" s="32"/>
      <c r="LIV226" s="20"/>
      <c r="LIW226" s="18"/>
      <c r="LIX226" s="19"/>
      <c r="LIY226" s="28"/>
      <c r="LIZ226" s="32"/>
      <c r="LJA226" s="20"/>
      <c r="LJB226" s="18"/>
      <c r="LJC226" s="19"/>
      <c r="LJD226" s="28"/>
      <c r="LJE226" s="32"/>
      <c r="LJF226" s="20"/>
      <c r="LJG226" s="18"/>
      <c r="LJH226" s="19"/>
      <c r="LJI226" s="28"/>
      <c r="LJJ226" s="32"/>
      <c r="LJK226" s="20"/>
      <c r="LJL226" s="18"/>
      <c r="LJM226" s="19"/>
      <c r="LJN226" s="28"/>
      <c r="LJO226" s="32"/>
      <c r="LJP226" s="20"/>
      <c r="LJQ226" s="18"/>
      <c r="LJR226" s="19"/>
      <c r="LJS226" s="28"/>
      <c r="LJT226" s="32"/>
      <c r="LJU226" s="20"/>
      <c r="LJV226" s="18"/>
      <c r="LJW226" s="19"/>
      <c r="LJX226" s="28"/>
      <c r="LJY226" s="32"/>
      <c r="LJZ226" s="20"/>
      <c r="LKA226" s="18"/>
      <c r="LKB226" s="19"/>
      <c r="LKC226" s="28"/>
      <c r="LKD226" s="32"/>
      <c r="LKE226" s="20"/>
      <c r="LKF226" s="18"/>
      <c r="LKG226" s="19"/>
      <c r="LKH226" s="28"/>
      <c r="LKI226" s="32"/>
      <c r="LKJ226" s="20"/>
      <c r="LKK226" s="18"/>
      <c r="LKL226" s="19"/>
      <c r="LKM226" s="28"/>
      <c r="LKN226" s="32"/>
      <c r="LKO226" s="20"/>
      <c r="LKP226" s="18"/>
      <c r="LKQ226" s="19"/>
      <c r="LKR226" s="28"/>
      <c r="LKS226" s="32"/>
      <c r="LKT226" s="20"/>
      <c r="LKU226" s="18"/>
      <c r="LKV226" s="19"/>
      <c r="LKW226" s="28"/>
      <c r="LKX226" s="32"/>
      <c r="LKY226" s="20"/>
      <c r="LKZ226" s="18"/>
      <c r="LLA226" s="19"/>
      <c r="LLB226" s="28"/>
      <c r="LLC226" s="32"/>
      <c r="LLD226" s="20"/>
      <c r="LLE226" s="18"/>
      <c r="LLF226" s="19"/>
      <c r="LLG226" s="28"/>
      <c r="LLH226" s="32"/>
      <c r="LLI226" s="20"/>
      <c r="LLJ226" s="18"/>
      <c r="LLK226" s="19"/>
      <c r="LLL226" s="28"/>
      <c r="LLM226" s="32"/>
      <c r="LLN226" s="20"/>
      <c r="LLO226" s="18"/>
      <c r="LLP226" s="19"/>
      <c r="LLQ226" s="28"/>
      <c r="LLR226" s="32"/>
      <c r="LLS226" s="20"/>
      <c r="LLT226" s="18"/>
      <c r="LLU226" s="19"/>
      <c r="LLV226" s="28"/>
      <c r="LLW226" s="32"/>
      <c r="LLX226" s="20"/>
      <c r="LLY226" s="18"/>
      <c r="LLZ226" s="19"/>
      <c r="LMA226" s="28"/>
      <c r="LMB226" s="32"/>
      <c r="LMC226" s="20"/>
      <c r="LMD226" s="18"/>
      <c r="LME226" s="19"/>
      <c r="LMF226" s="28"/>
      <c r="LMG226" s="32"/>
      <c r="LMH226" s="20"/>
      <c r="LMI226" s="18"/>
      <c r="LMJ226" s="19"/>
      <c r="LMK226" s="28"/>
      <c r="LML226" s="32"/>
      <c r="LMM226" s="20"/>
      <c r="LMN226" s="18"/>
      <c r="LMO226" s="19"/>
      <c r="LMP226" s="28"/>
      <c r="LMQ226" s="32"/>
      <c r="LMR226" s="20"/>
      <c r="LMS226" s="18"/>
      <c r="LMT226" s="19"/>
      <c r="LMU226" s="28"/>
      <c r="LMV226" s="32"/>
      <c r="LMW226" s="20"/>
      <c r="LMX226" s="18"/>
      <c r="LMY226" s="19"/>
      <c r="LMZ226" s="28"/>
      <c r="LNA226" s="32"/>
      <c r="LNB226" s="20"/>
      <c r="LNC226" s="18"/>
      <c r="LND226" s="19"/>
      <c r="LNE226" s="28"/>
      <c r="LNF226" s="32"/>
      <c r="LNG226" s="20"/>
      <c r="LNH226" s="18"/>
      <c r="LNI226" s="19"/>
      <c r="LNJ226" s="28"/>
      <c r="LNK226" s="32"/>
      <c r="LNL226" s="20"/>
      <c r="LNM226" s="18"/>
      <c r="LNN226" s="19"/>
      <c r="LNO226" s="28"/>
      <c r="LNP226" s="32"/>
      <c r="LNQ226" s="20"/>
      <c r="LNR226" s="18"/>
      <c r="LNS226" s="19"/>
      <c r="LNT226" s="28"/>
      <c r="LNU226" s="32"/>
      <c r="LNV226" s="20"/>
      <c r="LNW226" s="18"/>
      <c r="LNX226" s="19"/>
      <c r="LNY226" s="28"/>
      <c r="LNZ226" s="32"/>
      <c r="LOA226" s="20"/>
      <c r="LOB226" s="18"/>
      <c r="LOC226" s="19"/>
      <c r="LOD226" s="28"/>
      <c r="LOE226" s="32"/>
      <c r="LOF226" s="20"/>
      <c r="LOG226" s="18"/>
      <c r="LOH226" s="19"/>
      <c r="LOI226" s="28"/>
      <c r="LOJ226" s="32"/>
      <c r="LOK226" s="20"/>
      <c r="LOL226" s="18"/>
      <c r="LOM226" s="19"/>
      <c r="LON226" s="28"/>
      <c r="LOO226" s="32"/>
      <c r="LOP226" s="20"/>
      <c r="LOQ226" s="18"/>
      <c r="LOR226" s="19"/>
      <c r="LOS226" s="28"/>
      <c r="LOT226" s="32"/>
      <c r="LOU226" s="20"/>
      <c r="LOV226" s="18"/>
      <c r="LOW226" s="19"/>
      <c r="LOX226" s="28"/>
      <c r="LOY226" s="32"/>
      <c r="LOZ226" s="20"/>
      <c r="LPA226" s="18"/>
      <c r="LPB226" s="19"/>
      <c r="LPC226" s="28"/>
      <c r="LPD226" s="32"/>
      <c r="LPE226" s="20"/>
      <c r="LPF226" s="18"/>
      <c r="LPG226" s="19"/>
      <c r="LPH226" s="28"/>
      <c r="LPI226" s="32"/>
      <c r="LPJ226" s="20"/>
      <c r="LPK226" s="18"/>
      <c r="LPL226" s="19"/>
      <c r="LPM226" s="28"/>
      <c r="LPN226" s="32"/>
      <c r="LPO226" s="20"/>
      <c r="LPP226" s="18"/>
      <c r="LPQ226" s="19"/>
      <c r="LPR226" s="28"/>
      <c r="LPS226" s="32"/>
      <c r="LPT226" s="20"/>
      <c r="LPU226" s="18"/>
      <c r="LPV226" s="19"/>
      <c r="LPW226" s="28"/>
      <c r="LPX226" s="32"/>
      <c r="LPY226" s="20"/>
      <c r="LPZ226" s="18"/>
      <c r="LQA226" s="19"/>
      <c r="LQB226" s="28"/>
      <c r="LQC226" s="32"/>
      <c r="LQD226" s="20"/>
      <c r="LQE226" s="18"/>
      <c r="LQF226" s="19"/>
      <c r="LQG226" s="28"/>
      <c r="LQH226" s="32"/>
      <c r="LQI226" s="20"/>
      <c r="LQJ226" s="18"/>
      <c r="LQK226" s="19"/>
      <c r="LQL226" s="28"/>
      <c r="LQM226" s="32"/>
      <c r="LQN226" s="20"/>
      <c r="LQO226" s="18"/>
      <c r="LQP226" s="19"/>
      <c r="LQQ226" s="28"/>
      <c r="LQR226" s="32"/>
      <c r="LQS226" s="20"/>
      <c r="LQT226" s="18"/>
      <c r="LQU226" s="19"/>
      <c r="LQV226" s="28"/>
      <c r="LQW226" s="32"/>
      <c r="LQX226" s="20"/>
      <c r="LQY226" s="18"/>
      <c r="LQZ226" s="19"/>
      <c r="LRA226" s="28"/>
      <c r="LRB226" s="32"/>
      <c r="LRC226" s="20"/>
      <c r="LRD226" s="18"/>
      <c r="LRE226" s="19"/>
      <c r="LRF226" s="28"/>
      <c r="LRG226" s="32"/>
      <c r="LRH226" s="20"/>
      <c r="LRI226" s="18"/>
      <c r="LRJ226" s="19"/>
      <c r="LRK226" s="28"/>
      <c r="LRL226" s="32"/>
      <c r="LRM226" s="20"/>
      <c r="LRN226" s="18"/>
      <c r="LRO226" s="19"/>
      <c r="LRP226" s="28"/>
      <c r="LRQ226" s="32"/>
      <c r="LRR226" s="20"/>
      <c r="LRS226" s="18"/>
      <c r="LRT226" s="19"/>
      <c r="LRU226" s="28"/>
      <c r="LRV226" s="32"/>
      <c r="LRW226" s="20"/>
      <c r="LRX226" s="18"/>
      <c r="LRY226" s="19"/>
      <c r="LRZ226" s="28"/>
      <c r="LSA226" s="32"/>
      <c r="LSB226" s="20"/>
      <c r="LSC226" s="18"/>
      <c r="LSD226" s="19"/>
      <c r="LSE226" s="28"/>
      <c r="LSF226" s="32"/>
      <c r="LSG226" s="20"/>
      <c r="LSH226" s="18"/>
      <c r="LSI226" s="19"/>
      <c r="LSJ226" s="28"/>
      <c r="LSK226" s="32"/>
      <c r="LSL226" s="20"/>
      <c r="LSM226" s="18"/>
      <c r="LSN226" s="19"/>
      <c r="LSO226" s="28"/>
      <c r="LSP226" s="32"/>
      <c r="LSQ226" s="20"/>
      <c r="LSR226" s="18"/>
      <c r="LSS226" s="19"/>
      <c r="LST226" s="28"/>
      <c r="LSU226" s="32"/>
      <c r="LSV226" s="20"/>
      <c r="LSW226" s="18"/>
      <c r="LSX226" s="19"/>
      <c r="LSY226" s="28"/>
      <c r="LSZ226" s="32"/>
      <c r="LTA226" s="20"/>
      <c r="LTB226" s="18"/>
      <c r="LTC226" s="19"/>
      <c r="LTD226" s="28"/>
      <c r="LTE226" s="32"/>
      <c r="LTF226" s="20"/>
      <c r="LTG226" s="18"/>
      <c r="LTH226" s="19"/>
      <c r="LTI226" s="28"/>
      <c r="LTJ226" s="32"/>
      <c r="LTK226" s="20"/>
      <c r="LTL226" s="18"/>
      <c r="LTM226" s="19"/>
      <c r="LTN226" s="28"/>
      <c r="LTO226" s="32"/>
      <c r="LTP226" s="20"/>
      <c r="LTQ226" s="18"/>
      <c r="LTR226" s="19"/>
      <c r="LTS226" s="28"/>
      <c r="LTT226" s="32"/>
      <c r="LTU226" s="20"/>
      <c r="LTV226" s="18"/>
      <c r="LTW226" s="19"/>
      <c r="LTX226" s="28"/>
      <c r="LTY226" s="32"/>
      <c r="LTZ226" s="20"/>
      <c r="LUA226" s="18"/>
      <c r="LUB226" s="19"/>
      <c r="LUC226" s="28"/>
      <c r="LUD226" s="32"/>
      <c r="LUE226" s="20"/>
      <c r="LUF226" s="18"/>
      <c r="LUG226" s="19"/>
      <c r="LUH226" s="28"/>
      <c r="LUI226" s="32"/>
      <c r="LUJ226" s="20"/>
      <c r="LUK226" s="18"/>
      <c r="LUL226" s="19"/>
      <c r="LUM226" s="28"/>
      <c r="LUN226" s="32"/>
      <c r="LUO226" s="20"/>
      <c r="LUP226" s="18"/>
      <c r="LUQ226" s="19"/>
      <c r="LUR226" s="28"/>
      <c r="LUS226" s="32"/>
      <c r="LUT226" s="20"/>
      <c r="LUU226" s="18"/>
      <c r="LUV226" s="19"/>
      <c r="LUW226" s="28"/>
      <c r="LUX226" s="32"/>
      <c r="LUY226" s="20"/>
      <c r="LUZ226" s="18"/>
      <c r="LVA226" s="19"/>
      <c r="LVB226" s="28"/>
      <c r="LVC226" s="32"/>
      <c r="LVD226" s="20"/>
      <c r="LVE226" s="18"/>
      <c r="LVF226" s="19"/>
      <c r="LVG226" s="28"/>
      <c r="LVH226" s="32"/>
      <c r="LVI226" s="20"/>
      <c r="LVJ226" s="18"/>
      <c r="LVK226" s="19"/>
      <c r="LVL226" s="28"/>
      <c r="LVM226" s="32"/>
      <c r="LVN226" s="20"/>
      <c r="LVO226" s="18"/>
      <c r="LVP226" s="19"/>
      <c r="LVQ226" s="28"/>
      <c r="LVR226" s="32"/>
      <c r="LVS226" s="20"/>
      <c r="LVT226" s="18"/>
      <c r="LVU226" s="19"/>
      <c r="LVV226" s="28"/>
      <c r="LVW226" s="32"/>
      <c r="LVX226" s="20"/>
      <c r="LVY226" s="18"/>
      <c r="LVZ226" s="19"/>
      <c r="LWA226" s="28"/>
      <c r="LWB226" s="32"/>
      <c r="LWC226" s="20"/>
      <c r="LWD226" s="18"/>
      <c r="LWE226" s="19"/>
      <c r="LWF226" s="28"/>
      <c r="LWG226" s="32"/>
      <c r="LWH226" s="20"/>
      <c r="LWI226" s="18"/>
      <c r="LWJ226" s="19"/>
      <c r="LWK226" s="28"/>
      <c r="LWL226" s="32"/>
      <c r="LWM226" s="20"/>
      <c r="LWN226" s="18"/>
      <c r="LWO226" s="19"/>
      <c r="LWP226" s="28"/>
      <c r="LWQ226" s="32"/>
      <c r="LWR226" s="20"/>
      <c r="LWS226" s="18"/>
      <c r="LWT226" s="19"/>
      <c r="LWU226" s="28"/>
      <c r="LWV226" s="32"/>
      <c r="LWW226" s="20"/>
      <c r="LWX226" s="18"/>
      <c r="LWY226" s="19"/>
      <c r="LWZ226" s="28"/>
      <c r="LXA226" s="32"/>
      <c r="LXB226" s="20"/>
      <c r="LXC226" s="18"/>
      <c r="LXD226" s="19"/>
      <c r="LXE226" s="28"/>
      <c r="LXF226" s="32"/>
      <c r="LXG226" s="20"/>
      <c r="LXH226" s="18"/>
      <c r="LXI226" s="19"/>
      <c r="LXJ226" s="28"/>
      <c r="LXK226" s="32"/>
      <c r="LXL226" s="20"/>
      <c r="LXM226" s="18"/>
      <c r="LXN226" s="19"/>
      <c r="LXO226" s="28"/>
      <c r="LXP226" s="32"/>
      <c r="LXQ226" s="20"/>
      <c r="LXR226" s="18"/>
      <c r="LXS226" s="19"/>
      <c r="LXT226" s="28"/>
      <c r="LXU226" s="32"/>
      <c r="LXV226" s="20"/>
      <c r="LXW226" s="18"/>
      <c r="LXX226" s="19"/>
      <c r="LXY226" s="28"/>
      <c r="LXZ226" s="32"/>
      <c r="LYA226" s="20"/>
      <c r="LYB226" s="18"/>
      <c r="LYC226" s="19"/>
      <c r="LYD226" s="28"/>
      <c r="LYE226" s="32"/>
      <c r="LYF226" s="20"/>
      <c r="LYG226" s="18"/>
      <c r="LYH226" s="19"/>
      <c r="LYI226" s="28"/>
      <c r="LYJ226" s="32"/>
      <c r="LYK226" s="20"/>
      <c r="LYL226" s="18"/>
      <c r="LYM226" s="19"/>
      <c r="LYN226" s="28"/>
      <c r="LYO226" s="32"/>
      <c r="LYP226" s="20"/>
      <c r="LYQ226" s="18"/>
      <c r="LYR226" s="19"/>
      <c r="LYS226" s="28"/>
      <c r="LYT226" s="32"/>
      <c r="LYU226" s="20"/>
      <c r="LYV226" s="18"/>
      <c r="LYW226" s="19"/>
      <c r="LYX226" s="28"/>
      <c r="LYY226" s="32"/>
      <c r="LYZ226" s="20"/>
      <c r="LZA226" s="18"/>
      <c r="LZB226" s="19"/>
      <c r="LZC226" s="28"/>
      <c r="LZD226" s="32"/>
      <c r="LZE226" s="20"/>
      <c r="LZF226" s="18"/>
      <c r="LZG226" s="19"/>
      <c r="LZH226" s="28"/>
      <c r="LZI226" s="32"/>
      <c r="LZJ226" s="20"/>
      <c r="LZK226" s="18"/>
      <c r="LZL226" s="19"/>
      <c r="LZM226" s="28"/>
      <c r="LZN226" s="32"/>
      <c r="LZO226" s="20"/>
      <c r="LZP226" s="18"/>
      <c r="LZQ226" s="19"/>
      <c r="LZR226" s="28"/>
      <c r="LZS226" s="32"/>
      <c r="LZT226" s="20"/>
      <c r="LZU226" s="18"/>
      <c r="LZV226" s="19"/>
      <c r="LZW226" s="28"/>
      <c r="LZX226" s="32"/>
      <c r="LZY226" s="20"/>
      <c r="LZZ226" s="18"/>
      <c r="MAA226" s="19"/>
      <c r="MAB226" s="28"/>
      <c r="MAC226" s="32"/>
      <c r="MAD226" s="20"/>
      <c r="MAE226" s="18"/>
      <c r="MAF226" s="19"/>
      <c r="MAG226" s="28"/>
      <c r="MAH226" s="32"/>
      <c r="MAI226" s="20"/>
      <c r="MAJ226" s="18"/>
      <c r="MAK226" s="19"/>
      <c r="MAL226" s="28"/>
      <c r="MAM226" s="32"/>
      <c r="MAN226" s="20"/>
      <c r="MAO226" s="18"/>
      <c r="MAP226" s="19"/>
      <c r="MAQ226" s="28"/>
      <c r="MAR226" s="32"/>
      <c r="MAS226" s="20"/>
      <c r="MAT226" s="18"/>
      <c r="MAU226" s="19"/>
      <c r="MAV226" s="28"/>
      <c r="MAW226" s="32"/>
      <c r="MAX226" s="20"/>
      <c r="MAY226" s="18"/>
      <c r="MAZ226" s="19"/>
      <c r="MBA226" s="28"/>
      <c r="MBB226" s="32"/>
      <c r="MBC226" s="20"/>
      <c r="MBD226" s="18"/>
      <c r="MBE226" s="19"/>
      <c r="MBF226" s="28"/>
      <c r="MBG226" s="32"/>
      <c r="MBH226" s="20"/>
      <c r="MBI226" s="18"/>
      <c r="MBJ226" s="19"/>
      <c r="MBK226" s="28"/>
      <c r="MBL226" s="32"/>
      <c r="MBM226" s="20"/>
      <c r="MBN226" s="18"/>
      <c r="MBO226" s="19"/>
      <c r="MBP226" s="28"/>
      <c r="MBQ226" s="32"/>
      <c r="MBR226" s="20"/>
      <c r="MBS226" s="18"/>
      <c r="MBT226" s="19"/>
      <c r="MBU226" s="28"/>
      <c r="MBV226" s="32"/>
      <c r="MBW226" s="20"/>
      <c r="MBX226" s="18"/>
      <c r="MBY226" s="19"/>
      <c r="MBZ226" s="28"/>
      <c r="MCA226" s="32"/>
      <c r="MCB226" s="20"/>
      <c r="MCC226" s="18"/>
      <c r="MCD226" s="19"/>
      <c r="MCE226" s="28"/>
      <c r="MCF226" s="32"/>
      <c r="MCG226" s="20"/>
      <c r="MCH226" s="18"/>
      <c r="MCI226" s="19"/>
      <c r="MCJ226" s="28"/>
      <c r="MCK226" s="32"/>
      <c r="MCL226" s="20"/>
      <c r="MCM226" s="18"/>
      <c r="MCN226" s="19"/>
      <c r="MCO226" s="28"/>
      <c r="MCP226" s="32"/>
      <c r="MCQ226" s="20"/>
      <c r="MCR226" s="18"/>
      <c r="MCS226" s="19"/>
      <c r="MCT226" s="28"/>
      <c r="MCU226" s="32"/>
      <c r="MCV226" s="20"/>
      <c r="MCW226" s="18"/>
      <c r="MCX226" s="19"/>
      <c r="MCY226" s="28"/>
      <c r="MCZ226" s="32"/>
      <c r="MDA226" s="20"/>
      <c r="MDB226" s="18"/>
      <c r="MDC226" s="19"/>
      <c r="MDD226" s="28"/>
      <c r="MDE226" s="32"/>
      <c r="MDF226" s="20"/>
      <c r="MDG226" s="18"/>
      <c r="MDH226" s="19"/>
      <c r="MDI226" s="28"/>
      <c r="MDJ226" s="32"/>
      <c r="MDK226" s="20"/>
      <c r="MDL226" s="18"/>
      <c r="MDM226" s="19"/>
      <c r="MDN226" s="28"/>
      <c r="MDO226" s="32"/>
      <c r="MDP226" s="20"/>
      <c r="MDQ226" s="18"/>
      <c r="MDR226" s="19"/>
      <c r="MDS226" s="28"/>
      <c r="MDT226" s="32"/>
      <c r="MDU226" s="20"/>
      <c r="MDV226" s="18"/>
      <c r="MDW226" s="19"/>
      <c r="MDX226" s="28"/>
      <c r="MDY226" s="32"/>
      <c r="MDZ226" s="20"/>
      <c r="MEA226" s="18"/>
      <c r="MEB226" s="19"/>
      <c r="MEC226" s="28"/>
      <c r="MED226" s="32"/>
      <c r="MEE226" s="20"/>
      <c r="MEF226" s="18"/>
      <c r="MEG226" s="19"/>
      <c r="MEH226" s="28"/>
      <c r="MEI226" s="32"/>
      <c r="MEJ226" s="20"/>
      <c r="MEK226" s="18"/>
      <c r="MEL226" s="19"/>
      <c r="MEM226" s="28"/>
      <c r="MEN226" s="32"/>
      <c r="MEO226" s="20"/>
      <c r="MEP226" s="18"/>
      <c r="MEQ226" s="19"/>
      <c r="MER226" s="28"/>
      <c r="MES226" s="32"/>
      <c r="MET226" s="20"/>
      <c r="MEU226" s="18"/>
      <c r="MEV226" s="19"/>
      <c r="MEW226" s="28"/>
      <c r="MEX226" s="32"/>
      <c r="MEY226" s="20"/>
      <c r="MEZ226" s="18"/>
      <c r="MFA226" s="19"/>
      <c r="MFB226" s="28"/>
      <c r="MFC226" s="32"/>
      <c r="MFD226" s="20"/>
      <c r="MFE226" s="18"/>
      <c r="MFF226" s="19"/>
      <c r="MFG226" s="28"/>
      <c r="MFH226" s="32"/>
      <c r="MFI226" s="20"/>
      <c r="MFJ226" s="18"/>
      <c r="MFK226" s="19"/>
      <c r="MFL226" s="28"/>
      <c r="MFM226" s="32"/>
      <c r="MFN226" s="20"/>
      <c r="MFO226" s="18"/>
      <c r="MFP226" s="19"/>
      <c r="MFQ226" s="28"/>
      <c r="MFR226" s="32"/>
      <c r="MFS226" s="20"/>
      <c r="MFT226" s="18"/>
      <c r="MFU226" s="19"/>
      <c r="MFV226" s="28"/>
      <c r="MFW226" s="32"/>
      <c r="MFX226" s="20"/>
      <c r="MFY226" s="18"/>
      <c r="MFZ226" s="19"/>
      <c r="MGA226" s="28"/>
      <c r="MGB226" s="32"/>
      <c r="MGC226" s="20"/>
      <c r="MGD226" s="18"/>
      <c r="MGE226" s="19"/>
      <c r="MGF226" s="28"/>
      <c r="MGG226" s="32"/>
      <c r="MGH226" s="20"/>
      <c r="MGI226" s="18"/>
      <c r="MGJ226" s="19"/>
      <c r="MGK226" s="28"/>
      <c r="MGL226" s="32"/>
      <c r="MGM226" s="20"/>
      <c r="MGN226" s="18"/>
      <c r="MGO226" s="19"/>
      <c r="MGP226" s="28"/>
      <c r="MGQ226" s="32"/>
      <c r="MGR226" s="20"/>
      <c r="MGS226" s="18"/>
      <c r="MGT226" s="19"/>
      <c r="MGU226" s="28"/>
      <c r="MGV226" s="32"/>
      <c r="MGW226" s="20"/>
      <c r="MGX226" s="18"/>
      <c r="MGY226" s="19"/>
      <c r="MGZ226" s="28"/>
      <c r="MHA226" s="32"/>
      <c r="MHB226" s="20"/>
      <c r="MHC226" s="18"/>
      <c r="MHD226" s="19"/>
      <c r="MHE226" s="28"/>
      <c r="MHF226" s="32"/>
      <c r="MHG226" s="20"/>
      <c r="MHH226" s="18"/>
      <c r="MHI226" s="19"/>
      <c r="MHJ226" s="28"/>
      <c r="MHK226" s="32"/>
      <c r="MHL226" s="20"/>
      <c r="MHM226" s="18"/>
      <c r="MHN226" s="19"/>
      <c r="MHO226" s="28"/>
      <c r="MHP226" s="32"/>
      <c r="MHQ226" s="20"/>
      <c r="MHR226" s="18"/>
      <c r="MHS226" s="19"/>
      <c r="MHT226" s="28"/>
      <c r="MHU226" s="32"/>
      <c r="MHV226" s="20"/>
      <c r="MHW226" s="18"/>
      <c r="MHX226" s="19"/>
      <c r="MHY226" s="28"/>
      <c r="MHZ226" s="32"/>
      <c r="MIA226" s="20"/>
      <c r="MIB226" s="18"/>
      <c r="MIC226" s="19"/>
      <c r="MID226" s="28"/>
      <c r="MIE226" s="32"/>
      <c r="MIF226" s="20"/>
      <c r="MIG226" s="18"/>
      <c r="MIH226" s="19"/>
      <c r="MII226" s="28"/>
      <c r="MIJ226" s="32"/>
      <c r="MIK226" s="20"/>
      <c r="MIL226" s="18"/>
      <c r="MIM226" s="19"/>
      <c r="MIN226" s="28"/>
      <c r="MIO226" s="32"/>
      <c r="MIP226" s="20"/>
      <c r="MIQ226" s="18"/>
      <c r="MIR226" s="19"/>
      <c r="MIS226" s="28"/>
      <c r="MIT226" s="32"/>
      <c r="MIU226" s="20"/>
      <c r="MIV226" s="18"/>
      <c r="MIW226" s="19"/>
      <c r="MIX226" s="28"/>
      <c r="MIY226" s="32"/>
      <c r="MIZ226" s="20"/>
      <c r="MJA226" s="18"/>
      <c r="MJB226" s="19"/>
      <c r="MJC226" s="28"/>
      <c r="MJD226" s="32"/>
      <c r="MJE226" s="20"/>
      <c r="MJF226" s="18"/>
      <c r="MJG226" s="19"/>
      <c r="MJH226" s="28"/>
      <c r="MJI226" s="32"/>
      <c r="MJJ226" s="20"/>
      <c r="MJK226" s="18"/>
      <c r="MJL226" s="19"/>
      <c r="MJM226" s="28"/>
      <c r="MJN226" s="32"/>
      <c r="MJO226" s="20"/>
      <c r="MJP226" s="18"/>
      <c r="MJQ226" s="19"/>
      <c r="MJR226" s="28"/>
      <c r="MJS226" s="32"/>
      <c r="MJT226" s="20"/>
      <c r="MJU226" s="18"/>
      <c r="MJV226" s="19"/>
      <c r="MJW226" s="28"/>
      <c r="MJX226" s="32"/>
      <c r="MJY226" s="20"/>
      <c r="MJZ226" s="18"/>
      <c r="MKA226" s="19"/>
      <c r="MKB226" s="28"/>
      <c r="MKC226" s="32"/>
      <c r="MKD226" s="20"/>
      <c r="MKE226" s="18"/>
      <c r="MKF226" s="19"/>
      <c r="MKG226" s="28"/>
      <c r="MKH226" s="32"/>
      <c r="MKI226" s="20"/>
      <c r="MKJ226" s="18"/>
      <c r="MKK226" s="19"/>
      <c r="MKL226" s="28"/>
      <c r="MKM226" s="32"/>
      <c r="MKN226" s="20"/>
      <c r="MKO226" s="18"/>
      <c r="MKP226" s="19"/>
      <c r="MKQ226" s="28"/>
      <c r="MKR226" s="32"/>
      <c r="MKS226" s="20"/>
      <c r="MKT226" s="18"/>
      <c r="MKU226" s="19"/>
      <c r="MKV226" s="28"/>
      <c r="MKW226" s="32"/>
      <c r="MKX226" s="20"/>
      <c r="MKY226" s="18"/>
      <c r="MKZ226" s="19"/>
      <c r="MLA226" s="28"/>
      <c r="MLB226" s="32"/>
      <c r="MLC226" s="20"/>
      <c r="MLD226" s="18"/>
      <c r="MLE226" s="19"/>
      <c r="MLF226" s="28"/>
      <c r="MLG226" s="32"/>
      <c r="MLH226" s="20"/>
      <c r="MLI226" s="18"/>
      <c r="MLJ226" s="19"/>
      <c r="MLK226" s="28"/>
      <c r="MLL226" s="32"/>
      <c r="MLM226" s="20"/>
      <c r="MLN226" s="18"/>
      <c r="MLO226" s="19"/>
      <c r="MLP226" s="28"/>
      <c r="MLQ226" s="32"/>
      <c r="MLR226" s="20"/>
      <c r="MLS226" s="18"/>
      <c r="MLT226" s="19"/>
      <c r="MLU226" s="28"/>
      <c r="MLV226" s="32"/>
      <c r="MLW226" s="20"/>
      <c r="MLX226" s="18"/>
      <c r="MLY226" s="19"/>
      <c r="MLZ226" s="28"/>
      <c r="MMA226" s="32"/>
      <c r="MMB226" s="20"/>
      <c r="MMC226" s="18"/>
      <c r="MMD226" s="19"/>
      <c r="MME226" s="28"/>
      <c r="MMF226" s="32"/>
      <c r="MMG226" s="20"/>
      <c r="MMH226" s="18"/>
      <c r="MMI226" s="19"/>
      <c r="MMJ226" s="28"/>
      <c r="MMK226" s="32"/>
      <c r="MML226" s="20"/>
      <c r="MMM226" s="18"/>
      <c r="MMN226" s="19"/>
      <c r="MMO226" s="28"/>
      <c r="MMP226" s="32"/>
      <c r="MMQ226" s="20"/>
      <c r="MMR226" s="18"/>
      <c r="MMS226" s="19"/>
      <c r="MMT226" s="28"/>
      <c r="MMU226" s="32"/>
      <c r="MMV226" s="20"/>
      <c r="MMW226" s="18"/>
      <c r="MMX226" s="19"/>
      <c r="MMY226" s="28"/>
      <c r="MMZ226" s="32"/>
      <c r="MNA226" s="20"/>
      <c r="MNB226" s="18"/>
      <c r="MNC226" s="19"/>
      <c r="MND226" s="28"/>
      <c r="MNE226" s="32"/>
      <c r="MNF226" s="20"/>
      <c r="MNG226" s="18"/>
      <c r="MNH226" s="19"/>
      <c r="MNI226" s="28"/>
      <c r="MNJ226" s="32"/>
      <c r="MNK226" s="20"/>
      <c r="MNL226" s="18"/>
      <c r="MNM226" s="19"/>
      <c r="MNN226" s="28"/>
      <c r="MNO226" s="32"/>
      <c r="MNP226" s="20"/>
      <c r="MNQ226" s="18"/>
      <c r="MNR226" s="19"/>
      <c r="MNS226" s="28"/>
      <c r="MNT226" s="32"/>
      <c r="MNU226" s="20"/>
      <c r="MNV226" s="18"/>
      <c r="MNW226" s="19"/>
      <c r="MNX226" s="28"/>
      <c r="MNY226" s="32"/>
      <c r="MNZ226" s="20"/>
      <c r="MOA226" s="18"/>
      <c r="MOB226" s="19"/>
      <c r="MOC226" s="28"/>
      <c r="MOD226" s="32"/>
      <c r="MOE226" s="20"/>
      <c r="MOF226" s="18"/>
      <c r="MOG226" s="19"/>
      <c r="MOH226" s="28"/>
      <c r="MOI226" s="32"/>
      <c r="MOJ226" s="20"/>
      <c r="MOK226" s="18"/>
      <c r="MOL226" s="19"/>
      <c r="MOM226" s="28"/>
      <c r="MON226" s="32"/>
      <c r="MOO226" s="20"/>
      <c r="MOP226" s="18"/>
      <c r="MOQ226" s="19"/>
      <c r="MOR226" s="28"/>
      <c r="MOS226" s="32"/>
      <c r="MOT226" s="20"/>
      <c r="MOU226" s="18"/>
      <c r="MOV226" s="19"/>
      <c r="MOW226" s="28"/>
      <c r="MOX226" s="32"/>
      <c r="MOY226" s="20"/>
      <c r="MOZ226" s="18"/>
      <c r="MPA226" s="19"/>
      <c r="MPB226" s="28"/>
      <c r="MPC226" s="32"/>
      <c r="MPD226" s="20"/>
      <c r="MPE226" s="18"/>
      <c r="MPF226" s="19"/>
      <c r="MPG226" s="28"/>
      <c r="MPH226" s="32"/>
      <c r="MPI226" s="20"/>
      <c r="MPJ226" s="18"/>
      <c r="MPK226" s="19"/>
      <c r="MPL226" s="28"/>
      <c r="MPM226" s="32"/>
      <c r="MPN226" s="20"/>
      <c r="MPO226" s="18"/>
      <c r="MPP226" s="19"/>
      <c r="MPQ226" s="28"/>
      <c r="MPR226" s="32"/>
      <c r="MPS226" s="20"/>
      <c r="MPT226" s="18"/>
      <c r="MPU226" s="19"/>
      <c r="MPV226" s="28"/>
      <c r="MPW226" s="32"/>
      <c r="MPX226" s="20"/>
      <c r="MPY226" s="18"/>
      <c r="MPZ226" s="19"/>
      <c r="MQA226" s="28"/>
      <c r="MQB226" s="32"/>
      <c r="MQC226" s="20"/>
      <c r="MQD226" s="18"/>
      <c r="MQE226" s="19"/>
      <c r="MQF226" s="28"/>
      <c r="MQG226" s="32"/>
      <c r="MQH226" s="20"/>
      <c r="MQI226" s="18"/>
      <c r="MQJ226" s="19"/>
      <c r="MQK226" s="28"/>
      <c r="MQL226" s="32"/>
      <c r="MQM226" s="20"/>
      <c r="MQN226" s="18"/>
      <c r="MQO226" s="19"/>
      <c r="MQP226" s="28"/>
      <c r="MQQ226" s="32"/>
      <c r="MQR226" s="20"/>
      <c r="MQS226" s="18"/>
      <c r="MQT226" s="19"/>
      <c r="MQU226" s="28"/>
      <c r="MQV226" s="32"/>
      <c r="MQW226" s="20"/>
      <c r="MQX226" s="18"/>
      <c r="MQY226" s="19"/>
      <c r="MQZ226" s="28"/>
      <c r="MRA226" s="32"/>
      <c r="MRB226" s="20"/>
      <c r="MRC226" s="18"/>
      <c r="MRD226" s="19"/>
      <c r="MRE226" s="28"/>
      <c r="MRF226" s="32"/>
      <c r="MRG226" s="20"/>
      <c r="MRH226" s="18"/>
      <c r="MRI226" s="19"/>
      <c r="MRJ226" s="28"/>
      <c r="MRK226" s="32"/>
      <c r="MRL226" s="20"/>
      <c r="MRM226" s="18"/>
      <c r="MRN226" s="19"/>
      <c r="MRO226" s="28"/>
      <c r="MRP226" s="32"/>
      <c r="MRQ226" s="20"/>
      <c r="MRR226" s="18"/>
      <c r="MRS226" s="19"/>
      <c r="MRT226" s="28"/>
      <c r="MRU226" s="32"/>
      <c r="MRV226" s="20"/>
      <c r="MRW226" s="18"/>
      <c r="MRX226" s="19"/>
      <c r="MRY226" s="28"/>
      <c r="MRZ226" s="32"/>
      <c r="MSA226" s="20"/>
      <c r="MSB226" s="18"/>
      <c r="MSC226" s="19"/>
      <c r="MSD226" s="28"/>
      <c r="MSE226" s="32"/>
      <c r="MSF226" s="20"/>
      <c r="MSG226" s="18"/>
      <c r="MSH226" s="19"/>
      <c r="MSI226" s="28"/>
      <c r="MSJ226" s="32"/>
      <c r="MSK226" s="20"/>
      <c r="MSL226" s="18"/>
      <c r="MSM226" s="19"/>
      <c r="MSN226" s="28"/>
      <c r="MSO226" s="32"/>
      <c r="MSP226" s="20"/>
      <c r="MSQ226" s="18"/>
      <c r="MSR226" s="19"/>
      <c r="MSS226" s="28"/>
      <c r="MST226" s="32"/>
      <c r="MSU226" s="20"/>
      <c r="MSV226" s="18"/>
      <c r="MSW226" s="19"/>
      <c r="MSX226" s="28"/>
      <c r="MSY226" s="32"/>
      <c r="MSZ226" s="20"/>
      <c r="MTA226" s="18"/>
      <c r="MTB226" s="19"/>
      <c r="MTC226" s="28"/>
      <c r="MTD226" s="32"/>
      <c r="MTE226" s="20"/>
      <c r="MTF226" s="18"/>
      <c r="MTG226" s="19"/>
      <c r="MTH226" s="28"/>
      <c r="MTI226" s="32"/>
      <c r="MTJ226" s="20"/>
      <c r="MTK226" s="18"/>
      <c r="MTL226" s="19"/>
      <c r="MTM226" s="28"/>
      <c r="MTN226" s="32"/>
      <c r="MTO226" s="20"/>
      <c r="MTP226" s="18"/>
      <c r="MTQ226" s="19"/>
      <c r="MTR226" s="28"/>
      <c r="MTS226" s="32"/>
      <c r="MTT226" s="20"/>
      <c r="MTU226" s="18"/>
      <c r="MTV226" s="19"/>
      <c r="MTW226" s="28"/>
      <c r="MTX226" s="32"/>
      <c r="MTY226" s="20"/>
      <c r="MTZ226" s="18"/>
      <c r="MUA226" s="19"/>
      <c r="MUB226" s="28"/>
      <c r="MUC226" s="32"/>
      <c r="MUD226" s="20"/>
      <c r="MUE226" s="18"/>
      <c r="MUF226" s="19"/>
      <c r="MUG226" s="28"/>
      <c r="MUH226" s="32"/>
      <c r="MUI226" s="20"/>
      <c r="MUJ226" s="18"/>
      <c r="MUK226" s="19"/>
      <c r="MUL226" s="28"/>
      <c r="MUM226" s="32"/>
      <c r="MUN226" s="20"/>
      <c r="MUO226" s="18"/>
      <c r="MUP226" s="19"/>
      <c r="MUQ226" s="28"/>
      <c r="MUR226" s="32"/>
      <c r="MUS226" s="20"/>
      <c r="MUT226" s="18"/>
      <c r="MUU226" s="19"/>
      <c r="MUV226" s="28"/>
      <c r="MUW226" s="32"/>
      <c r="MUX226" s="20"/>
      <c r="MUY226" s="18"/>
      <c r="MUZ226" s="19"/>
      <c r="MVA226" s="28"/>
      <c r="MVB226" s="32"/>
      <c r="MVC226" s="20"/>
      <c r="MVD226" s="18"/>
      <c r="MVE226" s="19"/>
      <c r="MVF226" s="28"/>
      <c r="MVG226" s="32"/>
      <c r="MVH226" s="20"/>
      <c r="MVI226" s="18"/>
      <c r="MVJ226" s="19"/>
      <c r="MVK226" s="28"/>
      <c r="MVL226" s="32"/>
      <c r="MVM226" s="20"/>
      <c r="MVN226" s="18"/>
      <c r="MVO226" s="19"/>
      <c r="MVP226" s="28"/>
      <c r="MVQ226" s="32"/>
      <c r="MVR226" s="20"/>
      <c r="MVS226" s="18"/>
      <c r="MVT226" s="19"/>
      <c r="MVU226" s="28"/>
      <c r="MVV226" s="32"/>
      <c r="MVW226" s="20"/>
      <c r="MVX226" s="18"/>
      <c r="MVY226" s="19"/>
      <c r="MVZ226" s="28"/>
      <c r="MWA226" s="32"/>
      <c r="MWB226" s="20"/>
      <c r="MWC226" s="18"/>
      <c r="MWD226" s="19"/>
      <c r="MWE226" s="28"/>
      <c r="MWF226" s="32"/>
      <c r="MWG226" s="20"/>
      <c r="MWH226" s="18"/>
      <c r="MWI226" s="19"/>
      <c r="MWJ226" s="28"/>
      <c r="MWK226" s="32"/>
      <c r="MWL226" s="20"/>
      <c r="MWM226" s="18"/>
      <c r="MWN226" s="19"/>
      <c r="MWO226" s="28"/>
      <c r="MWP226" s="32"/>
      <c r="MWQ226" s="20"/>
      <c r="MWR226" s="18"/>
      <c r="MWS226" s="19"/>
      <c r="MWT226" s="28"/>
      <c r="MWU226" s="32"/>
      <c r="MWV226" s="20"/>
      <c r="MWW226" s="18"/>
      <c r="MWX226" s="19"/>
      <c r="MWY226" s="28"/>
      <c r="MWZ226" s="32"/>
      <c r="MXA226" s="20"/>
      <c r="MXB226" s="18"/>
      <c r="MXC226" s="19"/>
      <c r="MXD226" s="28"/>
      <c r="MXE226" s="32"/>
      <c r="MXF226" s="20"/>
      <c r="MXG226" s="18"/>
      <c r="MXH226" s="19"/>
      <c r="MXI226" s="28"/>
      <c r="MXJ226" s="32"/>
      <c r="MXK226" s="20"/>
      <c r="MXL226" s="18"/>
      <c r="MXM226" s="19"/>
      <c r="MXN226" s="28"/>
      <c r="MXO226" s="32"/>
      <c r="MXP226" s="20"/>
      <c r="MXQ226" s="18"/>
      <c r="MXR226" s="19"/>
      <c r="MXS226" s="28"/>
      <c r="MXT226" s="32"/>
      <c r="MXU226" s="20"/>
      <c r="MXV226" s="18"/>
      <c r="MXW226" s="19"/>
      <c r="MXX226" s="28"/>
      <c r="MXY226" s="32"/>
      <c r="MXZ226" s="20"/>
      <c r="MYA226" s="18"/>
      <c r="MYB226" s="19"/>
      <c r="MYC226" s="28"/>
      <c r="MYD226" s="32"/>
      <c r="MYE226" s="20"/>
      <c r="MYF226" s="18"/>
      <c r="MYG226" s="19"/>
      <c r="MYH226" s="28"/>
      <c r="MYI226" s="32"/>
      <c r="MYJ226" s="20"/>
      <c r="MYK226" s="18"/>
      <c r="MYL226" s="19"/>
      <c r="MYM226" s="28"/>
      <c r="MYN226" s="32"/>
      <c r="MYO226" s="20"/>
      <c r="MYP226" s="18"/>
      <c r="MYQ226" s="19"/>
      <c r="MYR226" s="28"/>
      <c r="MYS226" s="32"/>
      <c r="MYT226" s="20"/>
      <c r="MYU226" s="18"/>
      <c r="MYV226" s="19"/>
      <c r="MYW226" s="28"/>
      <c r="MYX226" s="32"/>
      <c r="MYY226" s="20"/>
      <c r="MYZ226" s="18"/>
      <c r="MZA226" s="19"/>
      <c r="MZB226" s="28"/>
      <c r="MZC226" s="32"/>
      <c r="MZD226" s="20"/>
      <c r="MZE226" s="18"/>
      <c r="MZF226" s="19"/>
      <c r="MZG226" s="28"/>
      <c r="MZH226" s="32"/>
      <c r="MZI226" s="20"/>
      <c r="MZJ226" s="18"/>
      <c r="MZK226" s="19"/>
      <c r="MZL226" s="28"/>
      <c r="MZM226" s="32"/>
      <c r="MZN226" s="20"/>
      <c r="MZO226" s="18"/>
      <c r="MZP226" s="19"/>
      <c r="MZQ226" s="28"/>
      <c r="MZR226" s="32"/>
      <c r="MZS226" s="20"/>
      <c r="MZT226" s="18"/>
      <c r="MZU226" s="19"/>
      <c r="MZV226" s="28"/>
      <c r="MZW226" s="32"/>
      <c r="MZX226" s="20"/>
      <c r="MZY226" s="18"/>
      <c r="MZZ226" s="19"/>
      <c r="NAA226" s="28"/>
      <c r="NAB226" s="32"/>
      <c r="NAC226" s="20"/>
      <c r="NAD226" s="18"/>
      <c r="NAE226" s="19"/>
      <c r="NAF226" s="28"/>
      <c r="NAG226" s="32"/>
      <c r="NAH226" s="20"/>
      <c r="NAI226" s="18"/>
      <c r="NAJ226" s="19"/>
      <c r="NAK226" s="28"/>
      <c r="NAL226" s="32"/>
      <c r="NAM226" s="20"/>
      <c r="NAN226" s="18"/>
      <c r="NAO226" s="19"/>
      <c r="NAP226" s="28"/>
      <c r="NAQ226" s="32"/>
      <c r="NAR226" s="20"/>
      <c r="NAS226" s="18"/>
      <c r="NAT226" s="19"/>
      <c r="NAU226" s="28"/>
      <c r="NAV226" s="32"/>
      <c r="NAW226" s="20"/>
      <c r="NAX226" s="18"/>
      <c r="NAY226" s="19"/>
      <c r="NAZ226" s="28"/>
      <c r="NBA226" s="32"/>
      <c r="NBB226" s="20"/>
      <c r="NBC226" s="18"/>
      <c r="NBD226" s="19"/>
      <c r="NBE226" s="28"/>
      <c r="NBF226" s="32"/>
      <c r="NBG226" s="20"/>
      <c r="NBH226" s="18"/>
      <c r="NBI226" s="19"/>
      <c r="NBJ226" s="28"/>
      <c r="NBK226" s="32"/>
      <c r="NBL226" s="20"/>
      <c r="NBM226" s="18"/>
      <c r="NBN226" s="19"/>
      <c r="NBO226" s="28"/>
      <c r="NBP226" s="32"/>
      <c r="NBQ226" s="20"/>
      <c r="NBR226" s="18"/>
      <c r="NBS226" s="19"/>
      <c r="NBT226" s="28"/>
      <c r="NBU226" s="32"/>
      <c r="NBV226" s="20"/>
      <c r="NBW226" s="18"/>
      <c r="NBX226" s="19"/>
      <c r="NBY226" s="28"/>
      <c r="NBZ226" s="32"/>
      <c r="NCA226" s="20"/>
      <c r="NCB226" s="18"/>
      <c r="NCC226" s="19"/>
      <c r="NCD226" s="28"/>
      <c r="NCE226" s="32"/>
      <c r="NCF226" s="20"/>
      <c r="NCG226" s="18"/>
      <c r="NCH226" s="19"/>
      <c r="NCI226" s="28"/>
      <c r="NCJ226" s="32"/>
      <c r="NCK226" s="20"/>
      <c r="NCL226" s="18"/>
      <c r="NCM226" s="19"/>
      <c r="NCN226" s="28"/>
      <c r="NCO226" s="32"/>
      <c r="NCP226" s="20"/>
      <c r="NCQ226" s="18"/>
      <c r="NCR226" s="19"/>
      <c r="NCS226" s="28"/>
      <c r="NCT226" s="32"/>
      <c r="NCU226" s="20"/>
      <c r="NCV226" s="18"/>
      <c r="NCW226" s="19"/>
      <c r="NCX226" s="28"/>
      <c r="NCY226" s="32"/>
      <c r="NCZ226" s="20"/>
      <c r="NDA226" s="18"/>
      <c r="NDB226" s="19"/>
      <c r="NDC226" s="28"/>
      <c r="NDD226" s="32"/>
      <c r="NDE226" s="20"/>
      <c r="NDF226" s="18"/>
      <c r="NDG226" s="19"/>
      <c r="NDH226" s="28"/>
      <c r="NDI226" s="32"/>
      <c r="NDJ226" s="20"/>
      <c r="NDK226" s="18"/>
      <c r="NDL226" s="19"/>
      <c r="NDM226" s="28"/>
      <c r="NDN226" s="32"/>
      <c r="NDO226" s="20"/>
      <c r="NDP226" s="18"/>
      <c r="NDQ226" s="19"/>
      <c r="NDR226" s="28"/>
      <c r="NDS226" s="32"/>
      <c r="NDT226" s="20"/>
      <c r="NDU226" s="18"/>
      <c r="NDV226" s="19"/>
      <c r="NDW226" s="28"/>
      <c r="NDX226" s="32"/>
      <c r="NDY226" s="20"/>
      <c r="NDZ226" s="18"/>
      <c r="NEA226" s="19"/>
      <c r="NEB226" s="28"/>
      <c r="NEC226" s="32"/>
      <c r="NED226" s="20"/>
      <c r="NEE226" s="18"/>
      <c r="NEF226" s="19"/>
      <c r="NEG226" s="28"/>
      <c r="NEH226" s="32"/>
      <c r="NEI226" s="20"/>
      <c r="NEJ226" s="18"/>
      <c r="NEK226" s="19"/>
      <c r="NEL226" s="28"/>
      <c r="NEM226" s="32"/>
      <c r="NEN226" s="20"/>
      <c r="NEO226" s="18"/>
      <c r="NEP226" s="19"/>
      <c r="NEQ226" s="28"/>
      <c r="NER226" s="32"/>
      <c r="NES226" s="20"/>
      <c r="NET226" s="18"/>
      <c r="NEU226" s="19"/>
      <c r="NEV226" s="28"/>
      <c r="NEW226" s="32"/>
      <c r="NEX226" s="20"/>
      <c r="NEY226" s="18"/>
      <c r="NEZ226" s="19"/>
      <c r="NFA226" s="28"/>
      <c r="NFB226" s="32"/>
      <c r="NFC226" s="20"/>
      <c r="NFD226" s="18"/>
      <c r="NFE226" s="19"/>
      <c r="NFF226" s="28"/>
      <c r="NFG226" s="32"/>
      <c r="NFH226" s="20"/>
      <c r="NFI226" s="18"/>
      <c r="NFJ226" s="19"/>
      <c r="NFK226" s="28"/>
      <c r="NFL226" s="32"/>
      <c r="NFM226" s="20"/>
      <c r="NFN226" s="18"/>
      <c r="NFO226" s="19"/>
      <c r="NFP226" s="28"/>
      <c r="NFQ226" s="32"/>
      <c r="NFR226" s="20"/>
      <c r="NFS226" s="18"/>
      <c r="NFT226" s="19"/>
      <c r="NFU226" s="28"/>
      <c r="NFV226" s="32"/>
      <c r="NFW226" s="20"/>
      <c r="NFX226" s="18"/>
      <c r="NFY226" s="19"/>
      <c r="NFZ226" s="28"/>
      <c r="NGA226" s="32"/>
      <c r="NGB226" s="20"/>
      <c r="NGC226" s="18"/>
      <c r="NGD226" s="19"/>
      <c r="NGE226" s="28"/>
      <c r="NGF226" s="32"/>
      <c r="NGG226" s="20"/>
      <c r="NGH226" s="18"/>
      <c r="NGI226" s="19"/>
      <c r="NGJ226" s="28"/>
      <c r="NGK226" s="32"/>
      <c r="NGL226" s="20"/>
      <c r="NGM226" s="18"/>
      <c r="NGN226" s="19"/>
      <c r="NGO226" s="28"/>
      <c r="NGP226" s="32"/>
      <c r="NGQ226" s="20"/>
      <c r="NGR226" s="18"/>
      <c r="NGS226" s="19"/>
      <c r="NGT226" s="28"/>
      <c r="NGU226" s="32"/>
      <c r="NGV226" s="20"/>
      <c r="NGW226" s="18"/>
      <c r="NGX226" s="19"/>
      <c r="NGY226" s="28"/>
      <c r="NGZ226" s="32"/>
      <c r="NHA226" s="20"/>
      <c r="NHB226" s="18"/>
      <c r="NHC226" s="19"/>
      <c r="NHD226" s="28"/>
      <c r="NHE226" s="32"/>
      <c r="NHF226" s="20"/>
      <c r="NHG226" s="18"/>
      <c r="NHH226" s="19"/>
      <c r="NHI226" s="28"/>
      <c r="NHJ226" s="32"/>
      <c r="NHK226" s="20"/>
      <c r="NHL226" s="18"/>
      <c r="NHM226" s="19"/>
      <c r="NHN226" s="28"/>
      <c r="NHO226" s="32"/>
      <c r="NHP226" s="20"/>
      <c r="NHQ226" s="18"/>
      <c r="NHR226" s="19"/>
      <c r="NHS226" s="28"/>
      <c r="NHT226" s="32"/>
      <c r="NHU226" s="20"/>
      <c r="NHV226" s="18"/>
      <c r="NHW226" s="19"/>
      <c r="NHX226" s="28"/>
      <c r="NHY226" s="32"/>
      <c r="NHZ226" s="20"/>
      <c r="NIA226" s="18"/>
      <c r="NIB226" s="19"/>
      <c r="NIC226" s="28"/>
      <c r="NID226" s="32"/>
      <c r="NIE226" s="20"/>
      <c r="NIF226" s="18"/>
      <c r="NIG226" s="19"/>
      <c r="NIH226" s="28"/>
      <c r="NII226" s="32"/>
      <c r="NIJ226" s="20"/>
      <c r="NIK226" s="18"/>
      <c r="NIL226" s="19"/>
      <c r="NIM226" s="28"/>
      <c r="NIN226" s="32"/>
      <c r="NIO226" s="20"/>
      <c r="NIP226" s="18"/>
      <c r="NIQ226" s="19"/>
      <c r="NIR226" s="28"/>
      <c r="NIS226" s="32"/>
      <c r="NIT226" s="20"/>
      <c r="NIU226" s="18"/>
      <c r="NIV226" s="19"/>
      <c r="NIW226" s="28"/>
      <c r="NIX226" s="32"/>
      <c r="NIY226" s="20"/>
      <c r="NIZ226" s="18"/>
      <c r="NJA226" s="19"/>
      <c r="NJB226" s="28"/>
      <c r="NJC226" s="32"/>
      <c r="NJD226" s="20"/>
      <c r="NJE226" s="18"/>
      <c r="NJF226" s="19"/>
      <c r="NJG226" s="28"/>
      <c r="NJH226" s="32"/>
      <c r="NJI226" s="20"/>
      <c r="NJJ226" s="18"/>
      <c r="NJK226" s="19"/>
      <c r="NJL226" s="28"/>
      <c r="NJM226" s="32"/>
      <c r="NJN226" s="20"/>
      <c r="NJO226" s="18"/>
      <c r="NJP226" s="19"/>
      <c r="NJQ226" s="28"/>
      <c r="NJR226" s="32"/>
      <c r="NJS226" s="20"/>
      <c r="NJT226" s="18"/>
      <c r="NJU226" s="19"/>
      <c r="NJV226" s="28"/>
      <c r="NJW226" s="32"/>
      <c r="NJX226" s="20"/>
      <c r="NJY226" s="18"/>
      <c r="NJZ226" s="19"/>
      <c r="NKA226" s="28"/>
      <c r="NKB226" s="32"/>
      <c r="NKC226" s="20"/>
      <c r="NKD226" s="18"/>
      <c r="NKE226" s="19"/>
      <c r="NKF226" s="28"/>
      <c r="NKG226" s="32"/>
      <c r="NKH226" s="20"/>
      <c r="NKI226" s="18"/>
      <c r="NKJ226" s="19"/>
      <c r="NKK226" s="28"/>
      <c r="NKL226" s="32"/>
      <c r="NKM226" s="20"/>
      <c r="NKN226" s="18"/>
      <c r="NKO226" s="19"/>
      <c r="NKP226" s="28"/>
      <c r="NKQ226" s="32"/>
      <c r="NKR226" s="20"/>
      <c r="NKS226" s="18"/>
      <c r="NKT226" s="19"/>
      <c r="NKU226" s="28"/>
      <c r="NKV226" s="32"/>
      <c r="NKW226" s="20"/>
      <c r="NKX226" s="18"/>
      <c r="NKY226" s="19"/>
      <c r="NKZ226" s="28"/>
      <c r="NLA226" s="32"/>
      <c r="NLB226" s="20"/>
      <c r="NLC226" s="18"/>
      <c r="NLD226" s="19"/>
      <c r="NLE226" s="28"/>
      <c r="NLF226" s="32"/>
      <c r="NLG226" s="20"/>
      <c r="NLH226" s="18"/>
      <c r="NLI226" s="19"/>
      <c r="NLJ226" s="28"/>
      <c r="NLK226" s="32"/>
      <c r="NLL226" s="20"/>
      <c r="NLM226" s="18"/>
      <c r="NLN226" s="19"/>
      <c r="NLO226" s="28"/>
      <c r="NLP226" s="32"/>
      <c r="NLQ226" s="20"/>
      <c r="NLR226" s="18"/>
      <c r="NLS226" s="19"/>
      <c r="NLT226" s="28"/>
      <c r="NLU226" s="32"/>
      <c r="NLV226" s="20"/>
      <c r="NLW226" s="18"/>
      <c r="NLX226" s="19"/>
      <c r="NLY226" s="28"/>
      <c r="NLZ226" s="32"/>
      <c r="NMA226" s="20"/>
      <c r="NMB226" s="18"/>
      <c r="NMC226" s="19"/>
      <c r="NMD226" s="28"/>
      <c r="NME226" s="32"/>
      <c r="NMF226" s="20"/>
      <c r="NMG226" s="18"/>
      <c r="NMH226" s="19"/>
      <c r="NMI226" s="28"/>
      <c r="NMJ226" s="32"/>
      <c r="NMK226" s="20"/>
      <c r="NML226" s="18"/>
      <c r="NMM226" s="19"/>
      <c r="NMN226" s="28"/>
      <c r="NMO226" s="32"/>
      <c r="NMP226" s="20"/>
      <c r="NMQ226" s="18"/>
      <c r="NMR226" s="19"/>
      <c r="NMS226" s="28"/>
      <c r="NMT226" s="32"/>
      <c r="NMU226" s="20"/>
      <c r="NMV226" s="18"/>
      <c r="NMW226" s="19"/>
      <c r="NMX226" s="28"/>
      <c r="NMY226" s="32"/>
      <c r="NMZ226" s="20"/>
      <c r="NNA226" s="18"/>
      <c r="NNB226" s="19"/>
      <c r="NNC226" s="28"/>
      <c r="NND226" s="32"/>
      <c r="NNE226" s="20"/>
      <c r="NNF226" s="18"/>
      <c r="NNG226" s="19"/>
      <c r="NNH226" s="28"/>
      <c r="NNI226" s="32"/>
      <c r="NNJ226" s="20"/>
      <c r="NNK226" s="18"/>
      <c r="NNL226" s="19"/>
      <c r="NNM226" s="28"/>
      <c r="NNN226" s="32"/>
      <c r="NNO226" s="20"/>
      <c r="NNP226" s="18"/>
      <c r="NNQ226" s="19"/>
      <c r="NNR226" s="28"/>
      <c r="NNS226" s="32"/>
      <c r="NNT226" s="20"/>
      <c r="NNU226" s="18"/>
      <c r="NNV226" s="19"/>
      <c r="NNW226" s="28"/>
      <c r="NNX226" s="32"/>
      <c r="NNY226" s="20"/>
      <c r="NNZ226" s="18"/>
      <c r="NOA226" s="19"/>
      <c r="NOB226" s="28"/>
      <c r="NOC226" s="32"/>
      <c r="NOD226" s="20"/>
      <c r="NOE226" s="18"/>
      <c r="NOF226" s="19"/>
      <c r="NOG226" s="28"/>
      <c r="NOH226" s="32"/>
      <c r="NOI226" s="20"/>
      <c r="NOJ226" s="18"/>
      <c r="NOK226" s="19"/>
      <c r="NOL226" s="28"/>
      <c r="NOM226" s="32"/>
      <c r="NON226" s="20"/>
      <c r="NOO226" s="18"/>
      <c r="NOP226" s="19"/>
      <c r="NOQ226" s="28"/>
      <c r="NOR226" s="32"/>
      <c r="NOS226" s="20"/>
      <c r="NOT226" s="18"/>
      <c r="NOU226" s="19"/>
      <c r="NOV226" s="28"/>
      <c r="NOW226" s="32"/>
      <c r="NOX226" s="20"/>
      <c r="NOY226" s="18"/>
      <c r="NOZ226" s="19"/>
      <c r="NPA226" s="28"/>
      <c r="NPB226" s="32"/>
      <c r="NPC226" s="20"/>
      <c r="NPD226" s="18"/>
      <c r="NPE226" s="19"/>
      <c r="NPF226" s="28"/>
      <c r="NPG226" s="32"/>
      <c r="NPH226" s="20"/>
      <c r="NPI226" s="18"/>
      <c r="NPJ226" s="19"/>
      <c r="NPK226" s="28"/>
      <c r="NPL226" s="32"/>
      <c r="NPM226" s="20"/>
      <c r="NPN226" s="18"/>
      <c r="NPO226" s="19"/>
      <c r="NPP226" s="28"/>
      <c r="NPQ226" s="32"/>
      <c r="NPR226" s="20"/>
      <c r="NPS226" s="18"/>
      <c r="NPT226" s="19"/>
      <c r="NPU226" s="28"/>
      <c r="NPV226" s="32"/>
      <c r="NPW226" s="20"/>
      <c r="NPX226" s="18"/>
      <c r="NPY226" s="19"/>
      <c r="NPZ226" s="28"/>
      <c r="NQA226" s="32"/>
      <c r="NQB226" s="20"/>
      <c r="NQC226" s="18"/>
      <c r="NQD226" s="19"/>
      <c r="NQE226" s="28"/>
      <c r="NQF226" s="32"/>
      <c r="NQG226" s="20"/>
      <c r="NQH226" s="18"/>
      <c r="NQI226" s="19"/>
      <c r="NQJ226" s="28"/>
      <c r="NQK226" s="32"/>
      <c r="NQL226" s="20"/>
      <c r="NQM226" s="18"/>
      <c r="NQN226" s="19"/>
      <c r="NQO226" s="28"/>
      <c r="NQP226" s="32"/>
      <c r="NQQ226" s="20"/>
      <c r="NQR226" s="18"/>
      <c r="NQS226" s="19"/>
      <c r="NQT226" s="28"/>
      <c r="NQU226" s="32"/>
      <c r="NQV226" s="20"/>
      <c r="NQW226" s="18"/>
      <c r="NQX226" s="19"/>
      <c r="NQY226" s="28"/>
      <c r="NQZ226" s="32"/>
      <c r="NRA226" s="20"/>
      <c r="NRB226" s="18"/>
      <c r="NRC226" s="19"/>
      <c r="NRD226" s="28"/>
      <c r="NRE226" s="32"/>
      <c r="NRF226" s="20"/>
      <c r="NRG226" s="18"/>
      <c r="NRH226" s="19"/>
      <c r="NRI226" s="28"/>
      <c r="NRJ226" s="32"/>
      <c r="NRK226" s="20"/>
      <c r="NRL226" s="18"/>
      <c r="NRM226" s="19"/>
      <c r="NRN226" s="28"/>
      <c r="NRO226" s="32"/>
      <c r="NRP226" s="20"/>
      <c r="NRQ226" s="18"/>
      <c r="NRR226" s="19"/>
      <c r="NRS226" s="28"/>
      <c r="NRT226" s="32"/>
      <c r="NRU226" s="20"/>
      <c r="NRV226" s="18"/>
      <c r="NRW226" s="19"/>
      <c r="NRX226" s="28"/>
      <c r="NRY226" s="32"/>
      <c r="NRZ226" s="20"/>
      <c r="NSA226" s="18"/>
      <c r="NSB226" s="19"/>
      <c r="NSC226" s="28"/>
      <c r="NSD226" s="32"/>
      <c r="NSE226" s="20"/>
      <c r="NSF226" s="18"/>
      <c r="NSG226" s="19"/>
      <c r="NSH226" s="28"/>
      <c r="NSI226" s="32"/>
      <c r="NSJ226" s="20"/>
      <c r="NSK226" s="18"/>
      <c r="NSL226" s="19"/>
      <c r="NSM226" s="28"/>
      <c r="NSN226" s="32"/>
      <c r="NSO226" s="20"/>
      <c r="NSP226" s="18"/>
      <c r="NSQ226" s="19"/>
      <c r="NSR226" s="28"/>
      <c r="NSS226" s="32"/>
      <c r="NST226" s="20"/>
      <c r="NSU226" s="18"/>
      <c r="NSV226" s="19"/>
      <c r="NSW226" s="28"/>
      <c r="NSX226" s="32"/>
      <c r="NSY226" s="20"/>
      <c r="NSZ226" s="18"/>
      <c r="NTA226" s="19"/>
      <c r="NTB226" s="28"/>
      <c r="NTC226" s="32"/>
      <c r="NTD226" s="20"/>
      <c r="NTE226" s="18"/>
      <c r="NTF226" s="19"/>
      <c r="NTG226" s="28"/>
      <c r="NTH226" s="32"/>
      <c r="NTI226" s="20"/>
      <c r="NTJ226" s="18"/>
      <c r="NTK226" s="19"/>
      <c r="NTL226" s="28"/>
      <c r="NTM226" s="32"/>
      <c r="NTN226" s="20"/>
      <c r="NTO226" s="18"/>
      <c r="NTP226" s="19"/>
      <c r="NTQ226" s="28"/>
      <c r="NTR226" s="32"/>
      <c r="NTS226" s="20"/>
      <c r="NTT226" s="18"/>
      <c r="NTU226" s="19"/>
      <c r="NTV226" s="28"/>
      <c r="NTW226" s="32"/>
      <c r="NTX226" s="20"/>
      <c r="NTY226" s="18"/>
      <c r="NTZ226" s="19"/>
      <c r="NUA226" s="28"/>
      <c r="NUB226" s="32"/>
      <c r="NUC226" s="20"/>
      <c r="NUD226" s="18"/>
      <c r="NUE226" s="19"/>
      <c r="NUF226" s="28"/>
      <c r="NUG226" s="32"/>
      <c r="NUH226" s="20"/>
      <c r="NUI226" s="18"/>
      <c r="NUJ226" s="19"/>
      <c r="NUK226" s="28"/>
      <c r="NUL226" s="32"/>
      <c r="NUM226" s="20"/>
      <c r="NUN226" s="18"/>
      <c r="NUO226" s="19"/>
      <c r="NUP226" s="28"/>
      <c r="NUQ226" s="32"/>
      <c r="NUR226" s="20"/>
      <c r="NUS226" s="18"/>
      <c r="NUT226" s="19"/>
      <c r="NUU226" s="28"/>
      <c r="NUV226" s="32"/>
      <c r="NUW226" s="20"/>
      <c r="NUX226" s="18"/>
      <c r="NUY226" s="19"/>
      <c r="NUZ226" s="28"/>
      <c r="NVA226" s="32"/>
      <c r="NVB226" s="20"/>
      <c r="NVC226" s="18"/>
      <c r="NVD226" s="19"/>
      <c r="NVE226" s="28"/>
      <c r="NVF226" s="32"/>
      <c r="NVG226" s="20"/>
      <c r="NVH226" s="18"/>
      <c r="NVI226" s="19"/>
      <c r="NVJ226" s="28"/>
      <c r="NVK226" s="32"/>
      <c r="NVL226" s="20"/>
      <c r="NVM226" s="18"/>
      <c r="NVN226" s="19"/>
      <c r="NVO226" s="28"/>
      <c r="NVP226" s="32"/>
      <c r="NVQ226" s="20"/>
      <c r="NVR226" s="18"/>
      <c r="NVS226" s="19"/>
      <c r="NVT226" s="28"/>
      <c r="NVU226" s="32"/>
      <c r="NVV226" s="20"/>
      <c r="NVW226" s="18"/>
      <c r="NVX226" s="19"/>
      <c r="NVY226" s="28"/>
      <c r="NVZ226" s="32"/>
      <c r="NWA226" s="20"/>
      <c r="NWB226" s="18"/>
      <c r="NWC226" s="19"/>
      <c r="NWD226" s="28"/>
      <c r="NWE226" s="32"/>
      <c r="NWF226" s="20"/>
      <c r="NWG226" s="18"/>
      <c r="NWH226" s="19"/>
      <c r="NWI226" s="28"/>
      <c r="NWJ226" s="32"/>
      <c r="NWK226" s="20"/>
      <c r="NWL226" s="18"/>
      <c r="NWM226" s="19"/>
      <c r="NWN226" s="28"/>
      <c r="NWO226" s="32"/>
      <c r="NWP226" s="20"/>
      <c r="NWQ226" s="18"/>
      <c r="NWR226" s="19"/>
      <c r="NWS226" s="28"/>
      <c r="NWT226" s="32"/>
      <c r="NWU226" s="20"/>
      <c r="NWV226" s="18"/>
      <c r="NWW226" s="19"/>
      <c r="NWX226" s="28"/>
      <c r="NWY226" s="32"/>
      <c r="NWZ226" s="20"/>
      <c r="NXA226" s="18"/>
      <c r="NXB226" s="19"/>
      <c r="NXC226" s="28"/>
      <c r="NXD226" s="32"/>
      <c r="NXE226" s="20"/>
      <c r="NXF226" s="18"/>
      <c r="NXG226" s="19"/>
      <c r="NXH226" s="28"/>
      <c r="NXI226" s="32"/>
      <c r="NXJ226" s="20"/>
      <c r="NXK226" s="18"/>
      <c r="NXL226" s="19"/>
      <c r="NXM226" s="28"/>
      <c r="NXN226" s="32"/>
      <c r="NXO226" s="20"/>
      <c r="NXP226" s="18"/>
      <c r="NXQ226" s="19"/>
      <c r="NXR226" s="28"/>
      <c r="NXS226" s="32"/>
      <c r="NXT226" s="20"/>
      <c r="NXU226" s="18"/>
      <c r="NXV226" s="19"/>
      <c r="NXW226" s="28"/>
      <c r="NXX226" s="32"/>
      <c r="NXY226" s="20"/>
      <c r="NXZ226" s="18"/>
      <c r="NYA226" s="19"/>
      <c r="NYB226" s="28"/>
      <c r="NYC226" s="32"/>
      <c r="NYD226" s="20"/>
      <c r="NYE226" s="18"/>
      <c r="NYF226" s="19"/>
      <c r="NYG226" s="28"/>
      <c r="NYH226" s="32"/>
      <c r="NYI226" s="20"/>
      <c r="NYJ226" s="18"/>
      <c r="NYK226" s="19"/>
      <c r="NYL226" s="28"/>
      <c r="NYM226" s="32"/>
      <c r="NYN226" s="20"/>
      <c r="NYO226" s="18"/>
      <c r="NYP226" s="19"/>
      <c r="NYQ226" s="28"/>
      <c r="NYR226" s="32"/>
      <c r="NYS226" s="20"/>
      <c r="NYT226" s="18"/>
      <c r="NYU226" s="19"/>
      <c r="NYV226" s="28"/>
      <c r="NYW226" s="32"/>
      <c r="NYX226" s="20"/>
      <c r="NYY226" s="18"/>
      <c r="NYZ226" s="19"/>
      <c r="NZA226" s="28"/>
      <c r="NZB226" s="32"/>
      <c r="NZC226" s="20"/>
      <c r="NZD226" s="18"/>
      <c r="NZE226" s="19"/>
      <c r="NZF226" s="28"/>
      <c r="NZG226" s="32"/>
      <c r="NZH226" s="20"/>
      <c r="NZI226" s="18"/>
      <c r="NZJ226" s="19"/>
      <c r="NZK226" s="28"/>
      <c r="NZL226" s="32"/>
      <c r="NZM226" s="20"/>
      <c r="NZN226" s="18"/>
      <c r="NZO226" s="19"/>
      <c r="NZP226" s="28"/>
      <c r="NZQ226" s="32"/>
      <c r="NZR226" s="20"/>
      <c r="NZS226" s="18"/>
      <c r="NZT226" s="19"/>
      <c r="NZU226" s="28"/>
      <c r="NZV226" s="32"/>
      <c r="NZW226" s="20"/>
      <c r="NZX226" s="18"/>
      <c r="NZY226" s="19"/>
      <c r="NZZ226" s="28"/>
      <c r="OAA226" s="32"/>
      <c r="OAB226" s="20"/>
      <c r="OAC226" s="18"/>
      <c r="OAD226" s="19"/>
      <c r="OAE226" s="28"/>
      <c r="OAF226" s="32"/>
      <c r="OAG226" s="20"/>
      <c r="OAH226" s="18"/>
      <c r="OAI226" s="19"/>
      <c r="OAJ226" s="28"/>
      <c r="OAK226" s="32"/>
      <c r="OAL226" s="20"/>
      <c r="OAM226" s="18"/>
      <c r="OAN226" s="19"/>
      <c r="OAO226" s="28"/>
      <c r="OAP226" s="32"/>
      <c r="OAQ226" s="20"/>
      <c r="OAR226" s="18"/>
      <c r="OAS226" s="19"/>
      <c r="OAT226" s="28"/>
      <c r="OAU226" s="32"/>
      <c r="OAV226" s="20"/>
      <c r="OAW226" s="18"/>
      <c r="OAX226" s="19"/>
      <c r="OAY226" s="28"/>
      <c r="OAZ226" s="32"/>
      <c r="OBA226" s="20"/>
      <c r="OBB226" s="18"/>
      <c r="OBC226" s="19"/>
      <c r="OBD226" s="28"/>
      <c r="OBE226" s="32"/>
      <c r="OBF226" s="20"/>
      <c r="OBG226" s="18"/>
      <c r="OBH226" s="19"/>
      <c r="OBI226" s="28"/>
      <c r="OBJ226" s="32"/>
      <c r="OBK226" s="20"/>
      <c r="OBL226" s="18"/>
      <c r="OBM226" s="19"/>
      <c r="OBN226" s="28"/>
      <c r="OBO226" s="32"/>
      <c r="OBP226" s="20"/>
      <c r="OBQ226" s="18"/>
      <c r="OBR226" s="19"/>
      <c r="OBS226" s="28"/>
      <c r="OBT226" s="32"/>
      <c r="OBU226" s="20"/>
      <c r="OBV226" s="18"/>
      <c r="OBW226" s="19"/>
      <c r="OBX226" s="28"/>
      <c r="OBY226" s="32"/>
      <c r="OBZ226" s="20"/>
      <c r="OCA226" s="18"/>
      <c r="OCB226" s="19"/>
      <c r="OCC226" s="28"/>
      <c r="OCD226" s="32"/>
      <c r="OCE226" s="20"/>
      <c r="OCF226" s="18"/>
      <c r="OCG226" s="19"/>
      <c r="OCH226" s="28"/>
      <c r="OCI226" s="32"/>
      <c r="OCJ226" s="20"/>
      <c r="OCK226" s="18"/>
      <c r="OCL226" s="19"/>
      <c r="OCM226" s="28"/>
      <c r="OCN226" s="32"/>
      <c r="OCO226" s="20"/>
      <c r="OCP226" s="18"/>
      <c r="OCQ226" s="19"/>
      <c r="OCR226" s="28"/>
      <c r="OCS226" s="32"/>
      <c r="OCT226" s="20"/>
      <c r="OCU226" s="18"/>
      <c r="OCV226" s="19"/>
      <c r="OCW226" s="28"/>
      <c r="OCX226" s="32"/>
      <c r="OCY226" s="20"/>
      <c r="OCZ226" s="18"/>
      <c r="ODA226" s="19"/>
      <c r="ODB226" s="28"/>
      <c r="ODC226" s="32"/>
      <c r="ODD226" s="20"/>
      <c r="ODE226" s="18"/>
      <c r="ODF226" s="19"/>
      <c r="ODG226" s="28"/>
      <c r="ODH226" s="32"/>
      <c r="ODI226" s="20"/>
      <c r="ODJ226" s="18"/>
      <c r="ODK226" s="19"/>
      <c r="ODL226" s="28"/>
      <c r="ODM226" s="32"/>
      <c r="ODN226" s="20"/>
      <c r="ODO226" s="18"/>
      <c r="ODP226" s="19"/>
      <c r="ODQ226" s="28"/>
      <c r="ODR226" s="32"/>
      <c r="ODS226" s="20"/>
      <c r="ODT226" s="18"/>
      <c r="ODU226" s="19"/>
      <c r="ODV226" s="28"/>
      <c r="ODW226" s="32"/>
      <c r="ODX226" s="20"/>
      <c r="ODY226" s="18"/>
      <c r="ODZ226" s="19"/>
      <c r="OEA226" s="28"/>
      <c r="OEB226" s="32"/>
      <c r="OEC226" s="20"/>
      <c r="OED226" s="18"/>
      <c r="OEE226" s="19"/>
      <c r="OEF226" s="28"/>
      <c r="OEG226" s="32"/>
      <c r="OEH226" s="20"/>
      <c r="OEI226" s="18"/>
      <c r="OEJ226" s="19"/>
      <c r="OEK226" s="28"/>
      <c r="OEL226" s="32"/>
      <c r="OEM226" s="20"/>
      <c r="OEN226" s="18"/>
      <c r="OEO226" s="19"/>
      <c r="OEP226" s="28"/>
      <c r="OEQ226" s="32"/>
      <c r="OER226" s="20"/>
      <c r="OES226" s="18"/>
      <c r="OET226" s="19"/>
      <c r="OEU226" s="28"/>
      <c r="OEV226" s="32"/>
      <c r="OEW226" s="20"/>
      <c r="OEX226" s="18"/>
      <c r="OEY226" s="19"/>
      <c r="OEZ226" s="28"/>
      <c r="OFA226" s="32"/>
      <c r="OFB226" s="20"/>
      <c r="OFC226" s="18"/>
      <c r="OFD226" s="19"/>
      <c r="OFE226" s="28"/>
      <c r="OFF226" s="32"/>
      <c r="OFG226" s="20"/>
      <c r="OFH226" s="18"/>
      <c r="OFI226" s="19"/>
      <c r="OFJ226" s="28"/>
      <c r="OFK226" s="32"/>
      <c r="OFL226" s="20"/>
      <c r="OFM226" s="18"/>
      <c r="OFN226" s="19"/>
      <c r="OFO226" s="28"/>
      <c r="OFP226" s="32"/>
      <c r="OFQ226" s="20"/>
      <c r="OFR226" s="18"/>
      <c r="OFS226" s="19"/>
      <c r="OFT226" s="28"/>
      <c r="OFU226" s="32"/>
      <c r="OFV226" s="20"/>
      <c r="OFW226" s="18"/>
      <c r="OFX226" s="19"/>
      <c r="OFY226" s="28"/>
      <c r="OFZ226" s="32"/>
      <c r="OGA226" s="20"/>
      <c r="OGB226" s="18"/>
      <c r="OGC226" s="19"/>
      <c r="OGD226" s="28"/>
      <c r="OGE226" s="32"/>
      <c r="OGF226" s="20"/>
      <c r="OGG226" s="18"/>
      <c r="OGH226" s="19"/>
      <c r="OGI226" s="28"/>
      <c r="OGJ226" s="32"/>
      <c r="OGK226" s="20"/>
      <c r="OGL226" s="18"/>
      <c r="OGM226" s="19"/>
      <c r="OGN226" s="28"/>
      <c r="OGO226" s="32"/>
      <c r="OGP226" s="20"/>
      <c r="OGQ226" s="18"/>
      <c r="OGR226" s="19"/>
      <c r="OGS226" s="28"/>
      <c r="OGT226" s="32"/>
      <c r="OGU226" s="20"/>
      <c r="OGV226" s="18"/>
      <c r="OGW226" s="19"/>
      <c r="OGX226" s="28"/>
      <c r="OGY226" s="32"/>
      <c r="OGZ226" s="20"/>
      <c r="OHA226" s="18"/>
      <c r="OHB226" s="19"/>
      <c r="OHC226" s="28"/>
      <c r="OHD226" s="32"/>
      <c r="OHE226" s="20"/>
      <c r="OHF226" s="18"/>
      <c r="OHG226" s="19"/>
      <c r="OHH226" s="28"/>
      <c r="OHI226" s="32"/>
      <c r="OHJ226" s="20"/>
      <c r="OHK226" s="18"/>
      <c r="OHL226" s="19"/>
      <c r="OHM226" s="28"/>
      <c r="OHN226" s="32"/>
      <c r="OHO226" s="20"/>
      <c r="OHP226" s="18"/>
      <c r="OHQ226" s="19"/>
      <c r="OHR226" s="28"/>
      <c r="OHS226" s="32"/>
      <c r="OHT226" s="20"/>
      <c r="OHU226" s="18"/>
      <c r="OHV226" s="19"/>
      <c r="OHW226" s="28"/>
      <c r="OHX226" s="32"/>
      <c r="OHY226" s="20"/>
      <c r="OHZ226" s="18"/>
      <c r="OIA226" s="19"/>
      <c r="OIB226" s="28"/>
      <c r="OIC226" s="32"/>
      <c r="OID226" s="20"/>
      <c r="OIE226" s="18"/>
      <c r="OIF226" s="19"/>
      <c r="OIG226" s="28"/>
      <c r="OIH226" s="32"/>
      <c r="OII226" s="20"/>
      <c r="OIJ226" s="18"/>
      <c r="OIK226" s="19"/>
      <c r="OIL226" s="28"/>
      <c r="OIM226" s="32"/>
      <c r="OIN226" s="20"/>
      <c r="OIO226" s="18"/>
      <c r="OIP226" s="19"/>
      <c r="OIQ226" s="28"/>
      <c r="OIR226" s="32"/>
      <c r="OIS226" s="20"/>
      <c r="OIT226" s="18"/>
      <c r="OIU226" s="19"/>
      <c r="OIV226" s="28"/>
      <c r="OIW226" s="32"/>
      <c r="OIX226" s="20"/>
      <c r="OIY226" s="18"/>
      <c r="OIZ226" s="19"/>
      <c r="OJA226" s="28"/>
      <c r="OJB226" s="32"/>
      <c r="OJC226" s="20"/>
      <c r="OJD226" s="18"/>
      <c r="OJE226" s="19"/>
      <c r="OJF226" s="28"/>
      <c r="OJG226" s="32"/>
      <c r="OJH226" s="20"/>
      <c r="OJI226" s="18"/>
      <c r="OJJ226" s="19"/>
      <c r="OJK226" s="28"/>
      <c r="OJL226" s="32"/>
      <c r="OJM226" s="20"/>
      <c r="OJN226" s="18"/>
      <c r="OJO226" s="19"/>
      <c r="OJP226" s="28"/>
      <c r="OJQ226" s="32"/>
      <c r="OJR226" s="20"/>
      <c r="OJS226" s="18"/>
      <c r="OJT226" s="19"/>
      <c r="OJU226" s="28"/>
      <c r="OJV226" s="32"/>
      <c r="OJW226" s="20"/>
      <c r="OJX226" s="18"/>
      <c r="OJY226" s="19"/>
      <c r="OJZ226" s="28"/>
      <c r="OKA226" s="32"/>
      <c r="OKB226" s="20"/>
      <c r="OKC226" s="18"/>
      <c r="OKD226" s="19"/>
      <c r="OKE226" s="28"/>
      <c r="OKF226" s="32"/>
      <c r="OKG226" s="20"/>
      <c r="OKH226" s="18"/>
      <c r="OKI226" s="19"/>
      <c r="OKJ226" s="28"/>
      <c r="OKK226" s="32"/>
      <c r="OKL226" s="20"/>
      <c r="OKM226" s="18"/>
      <c r="OKN226" s="19"/>
      <c r="OKO226" s="28"/>
      <c r="OKP226" s="32"/>
      <c r="OKQ226" s="20"/>
      <c r="OKR226" s="18"/>
      <c r="OKS226" s="19"/>
      <c r="OKT226" s="28"/>
      <c r="OKU226" s="32"/>
      <c r="OKV226" s="20"/>
      <c r="OKW226" s="18"/>
      <c r="OKX226" s="19"/>
      <c r="OKY226" s="28"/>
      <c r="OKZ226" s="32"/>
      <c r="OLA226" s="20"/>
      <c r="OLB226" s="18"/>
      <c r="OLC226" s="19"/>
      <c r="OLD226" s="28"/>
      <c r="OLE226" s="32"/>
      <c r="OLF226" s="20"/>
      <c r="OLG226" s="18"/>
      <c r="OLH226" s="19"/>
      <c r="OLI226" s="28"/>
      <c r="OLJ226" s="32"/>
      <c r="OLK226" s="20"/>
      <c r="OLL226" s="18"/>
      <c r="OLM226" s="19"/>
      <c r="OLN226" s="28"/>
      <c r="OLO226" s="32"/>
      <c r="OLP226" s="20"/>
      <c r="OLQ226" s="18"/>
      <c r="OLR226" s="19"/>
      <c r="OLS226" s="28"/>
      <c r="OLT226" s="32"/>
      <c r="OLU226" s="20"/>
      <c r="OLV226" s="18"/>
      <c r="OLW226" s="19"/>
      <c r="OLX226" s="28"/>
      <c r="OLY226" s="32"/>
      <c r="OLZ226" s="20"/>
      <c r="OMA226" s="18"/>
      <c r="OMB226" s="19"/>
      <c r="OMC226" s="28"/>
      <c r="OMD226" s="32"/>
      <c r="OME226" s="20"/>
      <c r="OMF226" s="18"/>
      <c r="OMG226" s="19"/>
      <c r="OMH226" s="28"/>
      <c r="OMI226" s="32"/>
      <c r="OMJ226" s="20"/>
      <c r="OMK226" s="18"/>
      <c r="OML226" s="19"/>
      <c r="OMM226" s="28"/>
      <c r="OMN226" s="32"/>
      <c r="OMO226" s="20"/>
      <c r="OMP226" s="18"/>
      <c r="OMQ226" s="19"/>
      <c r="OMR226" s="28"/>
      <c r="OMS226" s="32"/>
      <c r="OMT226" s="20"/>
      <c r="OMU226" s="18"/>
      <c r="OMV226" s="19"/>
      <c r="OMW226" s="28"/>
      <c r="OMX226" s="32"/>
      <c r="OMY226" s="20"/>
      <c r="OMZ226" s="18"/>
      <c r="ONA226" s="19"/>
      <c r="ONB226" s="28"/>
      <c r="ONC226" s="32"/>
      <c r="OND226" s="20"/>
      <c r="ONE226" s="18"/>
      <c r="ONF226" s="19"/>
      <c r="ONG226" s="28"/>
      <c r="ONH226" s="32"/>
      <c r="ONI226" s="20"/>
      <c r="ONJ226" s="18"/>
      <c r="ONK226" s="19"/>
      <c r="ONL226" s="28"/>
      <c r="ONM226" s="32"/>
      <c r="ONN226" s="20"/>
      <c r="ONO226" s="18"/>
      <c r="ONP226" s="19"/>
      <c r="ONQ226" s="28"/>
      <c r="ONR226" s="32"/>
      <c r="ONS226" s="20"/>
      <c r="ONT226" s="18"/>
      <c r="ONU226" s="19"/>
      <c r="ONV226" s="28"/>
      <c r="ONW226" s="32"/>
      <c r="ONX226" s="20"/>
      <c r="ONY226" s="18"/>
      <c r="ONZ226" s="19"/>
      <c r="OOA226" s="28"/>
      <c r="OOB226" s="32"/>
      <c r="OOC226" s="20"/>
      <c r="OOD226" s="18"/>
      <c r="OOE226" s="19"/>
      <c r="OOF226" s="28"/>
      <c r="OOG226" s="32"/>
      <c r="OOH226" s="20"/>
      <c r="OOI226" s="18"/>
      <c r="OOJ226" s="19"/>
      <c r="OOK226" s="28"/>
      <c r="OOL226" s="32"/>
      <c r="OOM226" s="20"/>
      <c r="OON226" s="18"/>
      <c r="OOO226" s="19"/>
      <c r="OOP226" s="28"/>
      <c r="OOQ226" s="32"/>
      <c r="OOR226" s="20"/>
      <c r="OOS226" s="18"/>
      <c r="OOT226" s="19"/>
      <c r="OOU226" s="28"/>
      <c r="OOV226" s="32"/>
      <c r="OOW226" s="20"/>
      <c r="OOX226" s="18"/>
      <c r="OOY226" s="19"/>
      <c r="OOZ226" s="28"/>
      <c r="OPA226" s="32"/>
      <c r="OPB226" s="20"/>
      <c r="OPC226" s="18"/>
      <c r="OPD226" s="19"/>
      <c r="OPE226" s="28"/>
      <c r="OPF226" s="32"/>
      <c r="OPG226" s="20"/>
      <c r="OPH226" s="18"/>
      <c r="OPI226" s="19"/>
      <c r="OPJ226" s="28"/>
      <c r="OPK226" s="32"/>
      <c r="OPL226" s="20"/>
      <c r="OPM226" s="18"/>
      <c r="OPN226" s="19"/>
      <c r="OPO226" s="28"/>
      <c r="OPP226" s="32"/>
      <c r="OPQ226" s="20"/>
      <c r="OPR226" s="18"/>
      <c r="OPS226" s="19"/>
      <c r="OPT226" s="28"/>
      <c r="OPU226" s="32"/>
      <c r="OPV226" s="20"/>
      <c r="OPW226" s="18"/>
      <c r="OPX226" s="19"/>
      <c r="OPY226" s="28"/>
      <c r="OPZ226" s="32"/>
      <c r="OQA226" s="20"/>
      <c r="OQB226" s="18"/>
      <c r="OQC226" s="19"/>
      <c r="OQD226" s="28"/>
      <c r="OQE226" s="32"/>
      <c r="OQF226" s="20"/>
      <c r="OQG226" s="18"/>
      <c r="OQH226" s="19"/>
      <c r="OQI226" s="28"/>
      <c r="OQJ226" s="32"/>
      <c r="OQK226" s="20"/>
      <c r="OQL226" s="18"/>
      <c r="OQM226" s="19"/>
      <c r="OQN226" s="28"/>
      <c r="OQO226" s="32"/>
      <c r="OQP226" s="20"/>
      <c r="OQQ226" s="18"/>
      <c r="OQR226" s="19"/>
      <c r="OQS226" s="28"/>
      <c r="OQT226" s="32"/>
      <c r="OQU226" s="20"/>
      <c r="OQV226" s="18"/>
      <c r="OQW226" s="19"/>
      <c r="OQX226" s="28"/>
      <c r="OQY226" s="32"/>
      <c r="OQZ226" s="20"/>
      <c r="ORA226" s="18"/>
      <c r="ORB226" s="19"/>
      <c r="ORC226" s="28"/>
      <c r="ORD226" s="32"/>
      <c r="ORE226" s="20"/>
      <c r="ORF226" s="18"/>
      <c r="ORG226" s="19"/>
      <c r="ORH226" s="28"/>
      <c r="ORI226" s="32"/>
      <c r="ORJ226" s="20"/>
      <c r="ORK226" s="18"/>
      <c r="ORL226" s="19"/>
      <c r="ORM226" s="28"/>
      <c r="ORN226" s="32"/>
      <c r="ORO226" s="20"/>
      <c r="ORP226" s="18"/>
      <c r="ORQ226" s="19"/>
      <c r="ORR226" s="28"/>
      <c r="ORS226" s="32"/>
      <c r="ORT226" s="20"/>
      <c r="ORU226" s="18"/>
      <c r="ORV226" s="19"/>
      <c r="ORW226" s="28"/>
      <c r="ORX226" s="32"/>
      <c r="ORY226" s="20"/>
      <c r="ORZ226" s="18"/>
      <c r="OSA226" s="19"/>
      <c r="OSB226" s="28"/>
      <c r="OSC226" s="32"/>
      <c r="OSD226" s="20"/>
      <c r="OSE226" s="18"/>
      <c r="OSF226" s="19"/>
      <c r="OSG226" s="28"/>
      <c r="OSH226" s="32"/>
      <c r="OSI226" s="20"/>
      <c r="OSJ226" s="18"/>
      <c r="OSK226" s="19"/>
      <c r="OSL226" s="28"/>
      <c r="OSM226" s="32"/>
      <c r="OSN226" s="20"/>
      <c r="OSO226" s="18"/>
      <c r="OSP226" s="19"/>
      <c r="OSQ226" s="28"/>
      <c r="OSR226" s="32"/>
      <c r="OSS226" s="20"/>
      <c r="OST226" s="18"/>
      <c r="OSU226" s="19"/>
      <c r="OSV226" s="28"/>
      <c r="OSW226" s="32"/>
      <c r="OSX226" s="20"/>
      <c r="OSY226" s="18"/>
      <c r="OSZ226" s="19"/>
      <c r="OTA226" s="28"/>
      <c r="OTB226" s="32"/>
      <c r="OTC226" s="20"/>
      <c r="OTD226" s="18"/>
      <c r="OTE226" s="19"/>
      <c r="OTF226" s="28"/>
      <c r="OTG226" s="32"/>
      <c r="OTH226" s="20"/>
      <c r="OTI226" s="18"/>
      <c r="OTJ226" s="19"/>
      <c r="OTK226" s="28"/>
      <c r="OTL226" s="32"/>
      <c r="OTM226" s="20"/>
      <c r="OTN226" s="18"/>
      <c r="OTO226" s="19"/>
      <c r="OTP226" s="28"/>
      <c r="OTQ226" s="32"/>
      <c r="OTR226" s="20"/>
      <c r="OTS226" s="18"/>
      <c r="OTT226" s="19"/>
      <c r="OTU226" s="28"/>
      <c r="OTV226" s="32"/>
      <c r="OTW226" s="20"/>
      <c r="OTX226" s="18"/>
      <c r="OTY226" s="19"/>
      <c r="OTZ226" s="28"/>
      <c r="OUA226" s="32"/>
      <c r="OUB226" s="20"/>
      <c r="OUC226" s="18"/>
      <c r="OUD226" s="19"/>
      <c r="OUE226" s="28"/>
      <c r="OUF226" s="32"/>
      <c r="OUG226" s="20"/>
      <c r="OUH226" s="18"/>
      <c r="OUI226" s="19"/>
      <c r="OUJ226" s="28"/>
      <c r="OUK226" s="32"/>
      <c r="OUL226" s="20"/>
      <c r="OUM226" s="18"/>
      <c r="OUN226" s="19"/>
      <c r="OUO226" s="28"/>
      <c r="OUP226" s="32"/>
      <c r="OUQ226" s="20"/>
      <c r="OUR226" s="18"/>
      <c r="OUS226" s="19"/>
      <c r="OUT226" s="28"/>
      <c r="OUU226" s="32"/>
      <c r="OUV226" s="20"/>
      <c r="OUW226" s="18"/>
      <c r="OUX226" s="19"/>
      <c r="OUY226" s="28"/>
      <c r="OUZ226" s="32"/>
      <c r="OVA226" s="20"/>
      <c r="OVB226" s="18"/>
      <c r="OVC226" s="19"/>
      <c r="OVD226" s="28"/>
      <c r="OVE226" s="32"/>
      <c r="OVF226" s="20"/>
      <c r="OVG226" s="18"/>
      <c r="OVH226" s="19"/>
      <c r="OVI226" s="28"/>
      <c r="OVJ226" s="32"/>
      <c r="OVK226" s="20"/>
      <c r="OVL226" s="18"/>
      <c r="OVM226" s="19"/>
      <c r="OVN226" s="28"/>
      <c r="OVO226" s="32"/>
      <c r="OVP226" s="20"/>
      <c r="OVQ226" s="18"/>
      <c r="OVR226" s="19"/>
      <c r="OVS226" s="28"/>
      <c r="OVT226" s="32"/>
      <c r="OVU226" s="20"/>
      <c r="OVV226" s="18"/>
      <c r="OVW226" s="19"/>
      <c r="OVX226" s="28"/>
      <c r="OVY226" s="32"/>
      <c r="OVZ226" s="20"/>
      <c r="OWA226" s="18"/>
      <c r="OWB226" s="19"/>
      <c r="OWC226" s="28"/>
      <c r="OWD226" s="32"/>
      <c r="OWE226" s="20"/>
      <c r="OWF226" s="18"/>
      <c r="OWG226" s="19"/>
      <c r="OWH226" s="28"/>
      <c r="OWI226" s="32"/>
      <c r="OWJ226" s="20"/>
      <c r="OWK226" s="18"/>
      <c r="OWL226" s="19"/>
      <c r="OWM226" s="28"/>
      <c r="OWN226" s="32"/>
      <c r="OWO226" s="20"/>
      <c r="OWP226" s="18"/>
      <c r="OWQ226" s="19"/>
      <c r="OWR226" s="28"/>
      <c r="OWS226" s="32"/>
      <c r="OWT226" s="20"/>
      <c r="OWU226" s="18"/>
      <c r="OWV226" s="19"/>
      <c r="OWW226" s="28"/>
      <c r="OWX226" s="32"/>
      <c r="OWY226" s="20"/>
      <c r="OWZ226" s="18"/>
      <c r="OXA226" s="19"/>
      <c r="OXB226" s="28"/>
      <c r="OXC226" s="32"/>
      <c r="OXD226" s="20"/>
      <c r="OXE226" s="18"/>
      <c r="OXF226" s="19"/>
      <c r="OXG226" s="28"/>
      <c r="OXH226" s="32"/>
      <c r="OXI226" s="20"/>
      <c r="OXJ226" s="18"/>
      <c r="OXK226" s="19"/>
      <c r="OXL226" s="28"/>
      <c r="OXM226" s="32"/>
      <c r="OXN226" s="20"/>
      <c r="OXO226" s="18"/>
      <c r="OXP226" s="19"/>
      <c r="OXQ226" s="28"/>
      <c r="OXR226" s="32"/>
      <c r="OXS226" s="20"/>
      <c r="OXT226" s="18"/>
      <c r="OXU226" s="19"/>
      <c r="OXV226" s="28"/>
      <c r="OXW226" s="32"/>
      <c r="OXX226" s="20"/>
      <c r="OXY226" s="18"/>
      <c r="OXZ226" s="19"/>
      <c r="OYA226" s="28"/>
      <c r="OYB226" s="32"/>
      <c r="OYC226" s="20"/>
      <c r="OYD226" s="18"/>
      <c r="OYE226" s="19"/>
      <c r="OYF226" s="28"/>
      <c r="OYG226" s="32"/>
      <c r="OYH226" s="20"/>
      <c r="OYI226" s="18"/>
      <c r="OYJ226" s="19"/>
      <c r="OYK226" s="28"/>
      <c r="OYL226" s="32"/>
      <c r="OYM226" s="20"/>
      <c r="OYN226" s="18"/>
      <c r="OYO226" s="19"/>
      <c r="OYP226" s="28"/>
      <c r="OYQ226" s="32"/>
      <c r="OYR226" s="20"/>
      <c r="OYS226" s="18"/>
      <c r="OYT226" s="19"/>
      <c r="OYU226" s="28"/>
      <c r="OYV226" s="32"/>
      <c r="OYW226" s="20"/>
      <c r="OYX226" s="18"/>
      <c r="OYY226" s="19"/>
      <c r="OYZ226" s="28"/>
      <c r="OZA226" s="32"/>
      <c r="OZB226" s="20"/>
      <c r="OZC226" s="18"/>
      <c r="OZD226" s="19"/>
      <c r="OZE226" s="28"/>
      <c r="OZF226" s="32"/>
      <c r="OZG226" s="20"/>
      <c r="OZH226" s="18"/>
      <c r="OZI226" s="19"/>
      <c r="OZJ226" s="28"/>
      <c r="OZK226" s="32"/>
      <c r="OZL226" s="20"/>
      <c r="OZM226" s="18"/>
      <c r="OZN226" s="19"/>
      <c r="OZO226" s="28"/>
      <c r="OZP226" s="32"/>
      <c r="OZQ226" s="20"/>
      <c r="OZR226" s="18"/>
      <c r="OZS226" s="19"/>
      <c r="OZT226" s="28"/>
      <c r="OZU226" s="32"/>
      <c r="OZV226" s="20"/>
      <c r="OZW226" s="18"/>
      <c r="OZX226" s="19"/>
      <c r="OZY226" s="28"/>
      <c r="OZZ226" s="32"/>
      <c r="PAA226" s="20"/>
      <c r="PAB226" s="18"/>
      <c r="PAC226" s="19"/>
      <c r="PAD226" s="28"/>
      <c r="PAE226" s="32"/>
      <c r="PAF226" s="20"/>
      <c r="PAG226" s="18"/>
      <c r="PAH226" s="19"/>
      <c r="PAI226" s="28"/>
      <c r="PAJ226" s="32"/>
      <c r="PAK226" s="20"/>
      <c r="PAL226" s="18"/>
      <c r="PAM226" s="19"/>
      <c r="PAN226" s="28"/>
      <c r="PAO226" s="32"/>
      <c r="PAP226" s="20"/>
      <c r="PAQ226" s="18"/>
      <c r="PAR226" s="19"/>
      <c r="PAS226" s="28"/>
      <c r="PAT226" s="32"/>
      <c r="PAU226" s="20"/>
      <c r="PAV226" s="18"/>
      <c r="PAW226" s="19"/>
      <c r="PAX226" s="28"/>
      <c r="PAY226" s="32"/>
      <c r="PAZ226" s="20"/>
      <c r="PBA226" s="18"/>
      <c r="PBB226" s="19"/>
      <c r="PBC226" s="28"/>
      <c r="PBD226" s="32"/>
      <c r="PBE226" s="20"/>
      <c r="PBF226" s="18"/>
      <c r="PBG226" s="19"/>
      <c r="PBH226" s="28"/>
      <c r="PBI226" s="32"/>
      <c r="PBJ226" s="20"/>
      <c r="PBK226" s="18"/>
      <c r="PBL226" s="19"/>
      <c r="PBM226" s="28"/>
      <c r="PBN226" s="32"/>
      <c r="PBO226" s="20"/>
      <c r="PBP226" s="18"/>
      <c r="PBQ226" s="19"/>
      <c r="PBR226" s="28"/>
      <c r="PBS226" s="32"/>
      <c r="PBT226" s="20"/>
      <c r="PBU226" s="18"/>
      <c r="PBV226" s="19"/>
      <c r="PBW226" s="28"/>
      <c r="PBX226" s="32"/>
      <c r="PBY226" s="20"/>
      <c r="PBZ226" s="18"/>
      <c r="PCA226" s="19"/>
      <c r="PCB226" s="28"/>
      <c r="PCC226" s="32"/>
      <c r="PCD226" s="20"/>
      <c r="PCE226" s="18"/>
      <c r="PCF226" s="19"/>
      <c r="PCG226" s="28"/>
      <c r="PCH226" s="32"/>
      <c r="PCI226" s="20"/>
      <c r="PCJ226" s="18"/>
      <c r="PCK226" s="19"/>
      <c r="PCL226" s="28"/>
      <c r="PCM226" s="32"/>
      <c r="PCN226" s="20"/>
      <c r="PCO226" s="18"/>
      <c r="PCP226" s="19"/>
      <c r="PCQ226" s="28"/>
      <c r="PCR226" s="32"/>
      <c r="PCS226" s="20"/>
      <c r="PCT226" s="18"/>
      <c r="PCU226" s="19"/>
      <c r="PCV226" s="28"/>
      <c r="PCW226" s="32"/>
      <c r="PCX226" s="20"/>
      <c r="PCY226" s="18"/>
      <c r="PCZ226" s="19"/>
      <c r="PDA226" s="28"/>
      <c r="PDB226" s="32"/>
      <c r="PDC226" s="20"/>
      <c r="PDD226" s="18"/>
      <c r="PDE226" s="19"/>
      <c r="PDF226" s="28"/>
      <c r="PDG226" s="32"/>
      <c r="PDH226" s="20"/>
      <c r="PDI226" s="18"/>
      <c r="PDJ226" s="19"/>
      <c r="PDK226" s="28"/>
      <c r="PDL226" s="32"/>
      <c r="PDM226" s="20"/>
      <c r="PDN226" s="18"/>
      <c r="PDO226" s="19"/>
      <c r="PDP226" s="28"/>
      <c r="PDQ226" s="32"/>
      <c r="PDR226" s="20"/>
      <c r="PDS226" s="18"/>
      <c r="PDT226" s="19"/>
      <c r="PDU226" s="28"/>
      <c r="PDV226" s="32"/>
      <c r="PDW226" s="20"/>
      <c r="PDX226" s="18"/>
      <c r="PDY226" s="19"/>
      <c r="PDZ226" s="28"/>
      <c r="PEA226" s="32"/>
      <c r="PEB226" s="20"/>
      <c r="PEC226" s="18"/>
      <c r="PED226" s="19"/>
      <c r="PEE226" s="28"/>
      <c r="PEF226" s="32"/>
      <c r="PEG226" s="20"/>
      <c r="PEH226" s="18"/>
      <c r="PEI226" s="19"/>
      <c r="PEJ226" s="28"/>
      <c r="PEK226" s="32"/>
      <c r="PEL226" s="20"/>
      <c r="PEM226" s="18"/>
      <c r="PEN226" s="19"/>
      <c r="PEO226" s="28"/>
      <c r="PEP226" s="32"/>
      <c r="PEQ226" s="20"/>
      <c r="PER226" s="18"/>
      <c r="PES226" s="19"/>
      <c r="PET226" s="28"/>
      <c r="PEU226" s="32"/>
      <c r="PEV226" s="20"/>
      <c r="PEW226" s="18"/>
      <c r="PEX226" s="19"/>
      <c r="PEY226" s="28"/>
      <c r="PEZ226" s="32"/>
      <c r="PFA226" s="20"/>
      <c r="PFB226" s="18"/>
      <c r="PFC226" s="19"/>
      <c r="PFD226" s="28"/>
      <c r="PFE226" s="32"/>
      <c r="PFF226" s="20"/>
      <c r="PFG226" s="18"/>
      <c r="PFH226" s="19"/>
      <c r="PFI226" s="28"/>
      <c r="PFJ226" s="32"/>
      <c r="PFK226" s="20"/>
      <c r="PFL226" s="18"/>
      <c r="PFM226" s="19"/>
      <c r="PFN226" s="28"/>
      <c r="PFO226" s="32"/>
      <c r="PFP226" s="20"/>
      <c r="PFQ226" s="18"/>
      <c r="PFR226" s="19"/>
      <c r="PFS226" s="28"/>
      <c r="PFT226" s="32"/>
      <c r="PFU226" s="20"/>
      <c r="PFV226" s="18"/>
      <c r="PFW226" s="19"/>
      <c r="PFX226" s="28"/>
      <c r="PFY226" s="32"/>
      <c r="PFZ226" s="20"/>
      <c r="PGA226" s="18"/>
      <c r="PGB226" s="19"/>
      <c r="PGC226" s="28"/>
      <c r="PGD226" s="32"/>
      <c r="PGE226" s="20"/>
      <c r="PGF226" s="18"/>
      <c r="PGG226" s="19"/>
      <c r="PGH226" s="28"/>
      <c r="PGI226" s="32"/>
      <c r="PGJ226" s="20"/>
      <c r="PGK226" s="18"/>
      <c r="PGL226" s="19"/>
      <c r="PGM226" s="28"/>
      <c r="PGN226" s="32"/>
      <c r="PGO226" s="20"/>
      <c r="PGP226" s="18"/>
      <c r="PGQ226" s="19"/>
      <c r="PGR226" s="28"/>
      <c r="PGS226" s="32"/>
      <c r="PGT226" s="20"/>
      <c r="PGU226" s="18"/>
      <c r="PGV226" s="19"/>
      <c r="PGW226" s="28"/>
      <c r="PGX226" s="32"/>
      <c r="PGY226" s="20"/>
      <c r="PGZ226" s="18"/>
      <c r="PHA226" s="19"/>
      <c r="PHB226" s="28"/>
      <c r="PHC226" s="32"/>
      <c r="PHD226" s="20"/>
      <c r="PHE226" s="18"/>
      <c r="PHF226" s="19"/>
      <c r="PHG226" s="28"/>
      <c r="PHH226" s="32"/>
      <c r="PHI226" s="20"/>
      <c r="PHJ226" s="18"/>
      <c r="PHK226" s="19"/>
      <c r="PHL226" s="28"/>
      <c r="PHM226" s="32"/>
      <c r="PHN226" s="20"/>
      <c r="PHO226" s="18"/>
      <c r="PHP226" s="19"/>
      <c r="PHQ226" s="28"/>
      <c r="PHR226" s="32"/>
      <c r="PHS226" s="20"/>
      <c r="PHT226" s="18"/>
      <c r="PHU226" s="19"/>
      <c r="PHV226" s="28"/>
      <c r="PHW226" s="32"/>
      <c r="PHX226" s="20"/>
      <c r="PHY226" s="18"/>
      <c r="PHZ226" s="19"/>
      <c r="PIA226" s="28"/>
      <c r="PIB226" s="32"/>
      <c r="PIC226" s="20"/>
      <c r="PID226" s="18"/>
      <c r="PIE226" s="19"/>
      <c r="PIF226" s="28"/>
      <c r="PIG226" s="32"/>
      <c r="PIH226" s="20"/>
      <c r="PII226" s="18"/>
      <c r="PIJ226" s="19"/>
      <c r="PIK226" s="28"/>
      <c r="PIL226" s="32"/>
      <c r="PIM226" s="20"/>
      <c r="PIN226" s="18"/>
      <c r="PIO226" s="19"/>
      <c r="PIP226" s="28"/>
      <c r="PIQ226" s="32"/>
      <c r="PIR226" s="20"/>
      <c r="PIS226" s="18"/>
      <c r="PIT226" s="19"/>
      <c r="PIU226" s="28"/>
      <c r="PIV226" s="32"/>
      <c r="PIW226" s="20"/>
      <c r="PIX226" s="18"/>
      <c r="PIY226" s="19"/>
      <c r="PIZ226" s="28"/>
      <c r="PJA226" s="32"/>
      <c r="PJB226" s="20"/>
      <c r="PJC226" s="18"/>
      <c r="PJD226" s="19"/>
      <c r="PJE226" s="28"/>
      <c r="PJF226" s="32"/>
      <c r="PJG226" s="20"/>
      <c r="PJH226" s="18"/>
      <c r="PJI226" s="19"/>
      <c r="PJJ226" s="28"/>
      <c r="PJK226" s="32"/>
      <c r="PJL226" s="20"/>
      <c r="PJM226" s="18"/>
      <c r="PJN226" s="19"/>
      <c r="PJO226" s="28"/>
      <c r="PJP226" s="32"/>
      <c r="PJQ226" s="20"/>
      <c r="PJR226" s="18"/>
      <c r="PJS226" s="19"/>
      <c r="PJT226" s="28"/>
      <c r="PJU226" s="32"/>
      <c r="PJV226" s="20"/>
      <c r="PJW226" s="18"/>
      <c r="PJX226" s="19"/>
      <c r="PJY226" s="28"/>
      <c r="PJZ226" s="32"/>
      <c r="PKA226" s="20"/>
      <c r="PKB226" s="18"/>
      <c r="PKC226" s="19"/>
      <c r="PKD226" s="28"/>
      <c r="PKE226" s="32"/>
      <c r="PKF226" s="20"/>
      <c r="PKG226" s="18"/>
      <c r="PKH226" s="19"/>
      <c r="PKI226" s="28"/>
      <c r="PKJ226" s="32"/>
      <c r="PKK226" s="20"/>
      <c r="PKL226" s="18"/>
      <c r="PKM226" s="19"/>
      <c r="PKN226" s="28"/>
      <c r="PKO226" s="32"/>
      <c r="PKP226" s="20"/>
      <c r="PKQ226" s="18"/>
      <c r="PKR226" s="19"/>
      <c r="PKS226" s="28"/>
      <c r="PKT226" s="32"/>
      <c r="PKU226" s="20"/>
      <c r="PKV226" s="18"/>
      <c r="PKW226" s="19"/>
      <c r="PKX226" s="28"/>
      <c r="PKY226" s="32"/>
      <c r="PKZ226" s="20"/>
      <c r="PLA226" s="18"/>
      <c r="PLB226" s="19"/>
      <c r="PLC226" s="28"/>
      <c r="PLD226" s="32"/>
      <c r="PLE226" s="20"/>
      <c r="PLF226" s="18"/>
      <c r="PLG226" s="19"/>
      <c r="PLH226" s="28"/>
      <c r="PLI226" s="32"/>
      <c r="PLJ226" s="20"/>
      <c r="PLK226" s="18"/>
      <c r="PLL226" s="19"/>
      <c r="PLM226" s="28"/>
      <c r="PLN226" s="32"/>
      <c r="PLO226" s="20"/>
      <c r="PLP226" s="18"/>
      <c r="PLQ226" s="19"/>
      <c r="PLR226" s="28"/>
      <c r="PLS226" s="32"/>
      <c r="PLT226" s="20"/>
      <c r="PLU226" s="18"/>
      <c r="PLV226" s="19"/>
      <c r="PLW226" s="28"/>
      <c r="PLX226" s="32"/>
      <c r="PLY226" s="20"/>
      <c r="PLZ226" s="18"/>
      <c r="PMA226" s="19"/>
      <c r="PMB226" s="28"/>
      <c r="PMC226" s="32"/>
      <c r="PMD226" s="20"/>
      <c r="PME226" s="18"/>
      <c r="PMF226" s="19"/>
      <c r="PMG226" s="28"/>
      <c r="PMH226" s="32"/>
      <c r="PMI226" s="20"/>
      <c r="PMJ226" s="18"/>
      <c r="PMK226" s="19"/>
      <c r="PML226" s="28"/>
      <c r="PMM226" s="32"/>
      <c r="PMN226" s="20"/>
      <c r="PMO226" s="18"/>
      <c r="PMP226" s="19"/>
      <c r="PMQ226" s="28"/>
      <c r="PMR226" s="32"/>
      <c r="PMS226" s="20"/>
      <c r="PMT226" s="18"/>
      <c r="PMU226" s="19"/>
      <c r="PMV226" s="28"/>
      <c r="PMW226" s="32"/>
      <c r="PMX226" s="20"/>
      <c r="PMY226" s="18"/>
      <c r="PMZ226" s="19"/>
      <c r="PNA226" s="28"/>
      <c r="PNB226" s="32"/>
      <c r="PNC226" s="20"/>
      <c r="PND226" s="18"/>
      <c r="PNE226" s="19"/>
      <c r="PNF226" s="28"/>
      <c r="PNG226" s="32"/>
      <c r="PNH226" s="20"/>
      <c r="PNI226" s="18"/>
      <c r="PNJ226" s="19"/>
      <c r="PNK226" s="28"/>
      <c r="PNL226" s="32"/>
      <c r="PNM226" s="20"/>
      <c r="PNN226" s="18"/>
      <c r="PNO226" s="19"/>
      <c r="PNP226" s="28"/>
      <c r="PNQ226" s="32"/>
      <c r="PNR226" s="20"/>
      <c r="PNS226" s="18"/>
      <c r="PNT226" s="19"/>
      <c r="PNU226" s="28"/>
      <c r="PNV226" s="32"/>
      <c r="PNW226" s="20"/>
      <c r="PNX226" s="18"/>
      <c r="PNY226" s="19"/>
      <c r="PNZ226" s="28"/>
      <c r="POA226" s="32"/>
      <c r="POB226" s="20"/>
      <c r="POC226" s="18"/>
      <c r="POD226" s="19"/>
      <c r="POE226" s="28"/>
      <c r="POF226" s="32"/>
      <c r="POG226" s="20"/>
      <c r="POH226" s="18"/>
      <c r="POI226" s="19"/>
      <c r="POJ226" s="28"/>
      <c r="POK226" s="32"/>
      <c r="POL226" s="20"/>
      <c r="POM226" s="18"/>
      <c r="PON226" s="19"/>
      <c r="POO226" s="28"/>
      <c r="POP226" s="32"/>
      <c r="POQ226" s="20"/>
      <c r="POR226" s="18"/>
      <c r="POS226" s="19"/>
      <c r="POT226" s="28"/>
      <c r="POU226" s="32"/>
      <c r="POV226" s="20"/>
      <c r="POW226" s="18"/>
      <c r="POX226" s="19"/>
      <c r="POY226" s="28"/>
      <c r="POZ226" s="32"/>
      <c r="PPA226" s="20"/>
      <c r="PPB226" s="18"/>
      <c r="PPC226" s="19"/>
      <c r="PPD226" s="28"/>
      <c r="PPE226" s="32"/>
      <c r="PPF226" s="20"/>
      <c r="PPG226" s="18"/>
      <c r="PPH226" s="19"/>
      <c r="PPI226" s="28"/>
      <c r="PPJ226" s="32"/>
      <c r="PPK226" s="20"/>
      <c r="PPL226" s="18"/>
      <c r="PPM226" s="19"/>
      <c r="PPN226" s="28"/>
      <c r="PPO226" s="32"/>
      <c r="PPP226" s="20"/>
      <c r="PPQ226" s="18"/>
      <c r="PPR226" s="19"/>
      <c r="PPS226" s="28"/>
      <c r="PPT226" s="32"/>
      <c r="PPU226" s="20"/>
      <c r="PPV226" s="18"/>
      <c r="PPW226" s="19"/>
      <c r="PPX226" s="28"/>
      <c r="PPY226" s="32"/>
      <c r="PPZ226" s="20"/>
      <c r="PQA226" s="18"/>
      <c r="PQB226" s="19"/>
      <c r="PQC226" s="28"/>
      <c r="PQD226" s="32"/>
      <c r="PQE226" s="20"/>
      <c r="PQF226" s="18"/>
      <c r="PQG226" s="19"/>
      <c r="PQH226" s="28"/>
      <c r="PQI226" s="32"/>
      <c r="PQJ226" s="20"/>
      <c r="PQK226" s="18"/>
      <c r="PQL226" s="19"/>
      <c r="PQM226" s="28"/>
      <c r="PQN226" s="32"/>
      <c r="PQO226" s="20"/>
      <c r="PQP226" s="18"/>
      <c r="PQQ226" s="19"/>
      <c r="PQR226" s="28"/>
      <c r="PQS226" s="32"/>
      <c r="PQT226" s="20"/>
      <c r="PQU226" s="18"/>
      <c r="PQV226" s="19"/>
      <c r="PQW226" s="28"/>
      <c r="PQX226" s="32"/>
      <c r="PQY226" s="20"/>
      <c r="PQZ226" s="18"/>
      <c r="PRA226" s="19"/>
      <c r="PRB226" s="28"/>
      <c r="PRC226" s="32"/>
      <c r="PRD226" s="20"/>
      <c r="PRE226" s="18"/>
      <c r="PRF226" s="19"/>
      <c r="PRG226" s="28"/>
      <c r="PRH226" s="32"/>
      <c r="PRI226" s="20"/>
      <c r="PRJ226" s="18"/>
      <c r="PRK226" s="19"/>
      <c r="PRL226" s="28"/>
      <c r="PRM226" s="32"/>
      <c r="PRN226" s="20"/>
      <c r="PRO226" s="18"/>
      <c r="PRP226" s="19"/>
      <c r="PRQ226" s="28"/>
      <c r="PRR226" s="32"/>
      <c r="PRS226" s="20"/>
      <c r="PRT226" s="18"/>
      <c r="PRU226" s="19"/>
      <c r="PRV226" s="28"/>
      <c r="PRW226" s="32"/>
      <c r="PRX226" s="20"/>
      <c r="PRY226" s="18"/>
      <c r="PRZ226" s="19"/>
      <c r="PSA226" s="28"/>
      <c r="PSB226" s="32"/>
      <c r="PSC226" s="20"/>
      <c r="PSD226" s="18"/>
      <c r="PSE226" s="19"/>
      <c r="PSF226" s="28"/>
      <c r="PSG226" s="32"/>
      <c r="PSH226" s="20"/>
      <c r="PSI226" s="18"/>
      <c r="PSJ226" s="19"/>
      <c r="PSK226" s="28"/>
      <c r="PSL226" s="32"/>
      <c r="PSM226" s="20"/>
      <c r="PSN226" s="18"/>
      <c r="PSO226" s="19"/>
      <c r="PSP226" s="28"/>
      <c r="PSQ226" s="32"/>
      <c r="PSR226" s="20"/>
      <c r="PSS226" s="18"/>
      <c r="PST226" s="19"/>
      <c r="PSU226" s="28"/>
      <c r="PSV226" s="32"/>
      <c r="PSW226" s="20"/>
      <c r="PSX226" s="18"/>
      <c r="PSY226" s="19"/>
      <c r="PSZ226" s="28"/>
      <c r="PTA226" s="32"/>
      <c r="PTB226" s="20"/>
      <c r="PTC226" s="18"/>
      <c r="PTD226" s="19"/>
      <c r="PTE226" s="28"/>
      <c r="PTF226" s="32"/>
      <c r="PTG226" s="20"/>
      <c r="PTH226" s="18"/>
      <c r="PTI226" s="19"/>
      <c r="PTJ226" s="28"/>
      <c r="PTK226" s="32"/>
      <c r="PTL226" s="20"/>
      <c r="PTM226" s="18"/>
      <c r="PTN226" s="19"/>
      <c r="PTO226" s="28"/>
      <c r="PTP226" s="32"/>
      <c r="PTQ226" s="20"/>
      <c r="PTR226" s="18"/>
      <c r="PTS226" s="19"/>
      <c r="PTT226" s="28"/>
      <c r="PTU226" s="32"/>
      <c r="PTV226" s="20"/>
      <c r="PTW226" s="18"/>
      <c r="PTX226" s="19"/>
      <c r="PTY226" s="28"/>
      <c r="PTZ226" s="32"/>
      <c r="PUA226" s="20"/>
      <c r="PUB226" s="18"/>
      <c r="PUC226" s="19"/>
      <c r="PUD226" s="28"/>
      <c r="PUE226" s="32"/>
      <c r="PUF226" s="20"/>
      <c r="PUG226" s="18"/>
      <c r="PUH226" s="19"/>
      <c r="PUI226" s="28"/>
      <c r="PUJ226" s="32"/>
      <c r="PUK226" s="20"/>
      <c r="PUL226" s="18"/>
      <c r="PUM226" s="19"/>
      <c r="PUN226" s="28"/>
      <c r="PUO226" s="32"/>
      <c r="PUP226" s="20"/>
      <c r="PUQ226" s="18"/>
      <c r="PUR226" s="19"/>
      <c r="PUS226" s="28"/>
      <c r="PUT226" s="32"/>
      <c r="PUU226" s="20"/>
      <c r="PUV226" s="18"/>
      <c r="PUW226" s="19"/>
      <c r="PUX226" s="28"/>
      <c r="PUY226" s="32"/>
      <c r="PUZ226" s="20"/>
      <c r="PVA226" s="18"/>
      <c r="PVB226" s="19"/>
      <c r="PVC226" s="28"/>
      <c r="PVD226" s="32"/>
      <c r="PVE226" s="20"/>
      <c r="PVF226" s="18"/>
      <c r="PVG226" s="19"/>
      <c r="PVH226" s="28"/>
      <c r="PVI226" s="32"/>
      <c r="PVJ226" s="20"/>
      <c r="PVK226" s="18"/>
      <c r="PVL226" s="19"/>
      <c r="PVM226" s="28"/>
      <c r="PVN226" s="32"/>
      <c r="PVO226" s="20"/>
      <c r="PVP226" s="18"/>
      <c r="PVQ226" s="19"/>
      <c r="PVR226" s="28"/>
      <c r="PVS226" s="32"/>
      <c r="PVT226" s="20"/>
      <c r="PVU226" s="18"/>
      <c r="PVV226" s="19"/>
      <c r="PVW226" s="28"/>
      <c r="PVX226" s="32"/>
      <c r="PVY226" s="20"/>
      <c r="PVZ226" s="18"/>
      <c r="PWA226" s="19"/>
      <c r="PWB226" s="28"/>
      <c r="PWC226" s="32"/>
      <c r="PWD226" s="20"/>
      <c r="PWE226" s="18"/>
      <c r="PWF226" s="19"/>
      <c r="PWG226" s="28"/>
      <c r="PWH226" s="32"/>
      <c r="PWI226" s="20"/>
      <c r="PWJ226" s="18"/>
      <c r="PWK226" s="19"/>
      <c r="PWL226" s="28"/>
      <c r="PWM226" s="32"/>
      <c r="PWN226" s="20"/>
      <c r="PWO226" s="18"/>
      <c r="PWP226" s="19"/>
      <c r="PWQ226" s="28"/>
      <c r="PWR226" s="32"/>
      <c r="PWS226" s="20"/>
      <c r="PWT226" s="18"/>
      <c r="PWU226" s="19"/>
      <c r="PWV226" s="28"/>
      <c r="PWW226" s="32"/>
      <c r="PWX226" s="20"/>
      <c r="PWY226" s="18"/>
      <c r="PWZ226" s="19"/>
      <c r="PXA226" s="28"/>
      <c r="PXB226" s="32"/>
      <c r="PXC226" s="20"/>
      <c r="PXD226" s="18"/>
      <c r="PXE226" s="19"/>
      <c r="PXF226" s="28"/>
      <c r="PXG226" s="32"/>
      <c r="PXH226" s="20"/>
      <c r="PXI226" s="18"/>
      <c r="PXJ226" s="19"/>
      <c r="PXK226" s="28"/>
      <c r="PXL226" s="32"/>
      <c r="PXM226" s="20"/>
      <c r="PXN226" s="18"/>
      <c r="PXO226" s="19"/>
      <c r="PXP226" s="28"/>
      <c r="PXQ226" s="32"/>
      <c r="PXR226" s="20"/>
      <c r="PXS226" s="18"/>
      <c r="PXT226" s="19"/>
      <c r="PXU226" s="28"/>
      <c r="PXV226" s="32"/>
      <c r="PXW226" s="20"/>
      <c r="PXX226" s="18"/>
      <c r="PXY226" s="19"/>
      <c r="PXZ226" s="28"/>
      <c r="PYA226" s="32"/>
      <c r="PYB226" s="20"/>
      <c r="PYC226" s="18"/>
      <c r="PYD226" s="19"/>
      <c r="PYE226" s="28"/>
      <c r="PYF226" s="32"/>
      <c r="PYG226" s="20"/>
      <c r="PYH226" s="18"/>
      <c r="PYI226" s="19"/>
      <c r="PYJ226" s="28"/>
      <c r="PYK226" s="32"/>
      <c r="PYL226" s="20"/>
      <c r="PYM226" s="18"/>
      <c r="PYN226" s="19"/>
      <c r="PYO226" s="28"/>
      <c r="PYP226" s="32"/>
      <c r="PYQ226" s="20"/>
      <c r="PYR226" s="18"/>
      <c r="PYS226" s="19"/>
      <c r="PYT226" s="28"/>
      <c r="PYU226" s="32"/>
      <c r="PYV226" s="20"/>
      <c r="PYW226" s="18"/>
      <c r="PYX226" s="19"/>
      <c r="PYY226" s="28"/>
      <c r="PYZ226" s="32"/>
      <c r="PZA226" s="20"/>
      <c r="PZB226" s="18"/>
      <c r="PZC226" s="19"/>
      <c r="PZD226" s="28"/>
      <c r="PZE226" s="32"/>
      <c r="PZF226" s="20"/>
      <c r="PZG226" s="18"/>
      <c r="PZH226" s="19"/>
      <c r="PZI226" s="28"/>
      <c r="PZJ226" s="32"/>
      <c r="PZK226" s="20"/>
      <c r="PZL226" s="18"/>
      <c r="PZM226" s="19"/>
      <c r="PZN226" s="28"/>
      <c r="PZO226" s="32"/>
      <c r="PZP226" s="20"/>
      <c r="PZQ226" s="18"/>
      <c r="PZR226" s="19"/>
      <c r="PZS226" s="28"/>
      <c r="PZT226" s="32"/>
      <c r="PZU226" s="20"/>
      <c r="PZV226" s="18"/>
      <c r="PZW226" s="19"/>
      <c r="PZX226" s="28"/>
      <c r="PZY226" s="32"/>
      <c r="PZZ226" s="20"/>
      <c r="QAA226" s="18"/>
      <c r="QAB226" s="19"/>
      <c r="QAC226" s="28"/>
      <c r="QAD226" s="32"/>
      <c r="QAE226" s="20"/>
      <c r="QAF226" s="18"/>
      <c r="QAG226" s="19"/>
      <c r="QAH226" s="28"/>
      <c r="QAI226" s="32"/>
      <c r="QAJ226" s="20"/>
      <c r="QAK226" s="18"/>
      <c r="QAL226" s="19"/>
      <c r="QAM226" s="28"/>
      <c r="QAN226" s="32"/>
      <c r="QAO226" s="20"/>
      <c r="QAP226" s="18"/>
      <c r="QAQ226" s="19"/>
      <c r="QAR226" s="28"/>
      <c r="QAS226" s="32"/>
      <c r="QAT226" s="20"/>
      <c r="QAU226" s="18"/>
      <c r="QAV226" s="19"/>
      <c r="QAW226" s="28"/>
      <c r="QAX226" s="32"/>
      <c r="QAY226" s="20"/>
      <c r="QAZ226" s="18"/>
      <c r="QBA226" s="19"/>
      <c r="QBB226" s="28"/>
      <c r="QBC226" s="32"/>
      <c r="QBD226" s="20"/>
      <c r="QBE226" s="18"/>
      <c r="QBF226" s="19"/>
      <c r="QBG226" s="28"/>
      <c r="QBH226" s="32"/>
      <c r="QBI226" s="20"/>
      <c r="QBJ226" s="18"/>
      <c r="QBK226" s="19"/>
      <c r="QBL226" s="28"/>
      <c r="QBM226" s="32"/>
      <c r="QBN226" s="20"/>
      <c r="QBO226" s="18"/>
      <c r="QBP226" s="19"/>
      <c r="QBQ226" s="28"/>
      <c r="QBR226" s="32"/>
      <c r="QBS226" s="20"/>
      <c r="QBT226" s="18"/>
      <c r="QBU226" s="19"/>
      <c r="QBV226" s="28"/>
      <c r="QBW226" s="32"/>
      <c r="QBX226" s="20"/>
      <c r="QBY226" s="18"/>
      <c r="QBZ226" s="19"/>
      <c r="QCA226" s="28"/>
      <c r="QCB226" s="32"/>
      <c r="QCC226" s="20"/>
      <c r="QCD226" s="18"/>
      <c r="QCE226" s="19"/>
      <c r="QCF226" s="28"/>
      <c r="QCG226" s="32"/>
      <c r="QCH226" s="20"/>
      <c r="QCI226" s="18"/>
      <c r="QCJ226" s="19"/>
      <c r="QCK226" s="28"/>
      <c r="QCL226" s="32"/>
      <c r="QCM226" s="20"/>
      <c r="QCN226" s="18"/>
      <c r="QCO226" s="19"/>
      <c r="QCP226" s="28"/>
      <c r="QCQ226" s="32"/>
      <c r="QCR226" s="20"/>
      <c r="QCS226" s="18"/>
      <c r="QCT226" s="19"/>
      <c r="QCU226" s="28"/>
      <c r="QCV226" s="32"/>
      <c r="QCW226" s="20"/>
      <c r="QCX226" s="18"/>
      <c r="QCY226" s="19"/>
      <c r="QCZ226" s="28"/>
      <c r="QDA226" s="32"/>
      <c r="QDB226" s="20"/>
      <c r="QDC226" s="18"/>
      <c r="QDD226" s="19"/>
      <c r="QDE226" s="28"/>
      <c r="QDF226" s="32"/>
      <c r="QDG226" s="20"/>
      <c r="QDH226" s="18"/>
      <c r="QDI226" s="19"/>
      <c r="QDJ226" s="28"/>
      <c r="QDK226" s="32"/>
      <c r="QDL226" s="20"/>
      <c r="QDM226" s="18"/>
      <c r="QDN226" s="19"/>
      <c r="QDO226" s="28"/>
      <c r="QDP226" s="32"/>
      <c r="QDQ226" s="20"/>
      <c r="QDR226" s="18"/>
      <c r="QDS226" s="19"/>
      <c r="QDT226" s="28"/>
      <c r="QDU226" s="32"/>
      <c r="QDV226" s="20"/>
      <c r="QDW226" s="18"/>
      <c r="QDX226" s="19"/>
      <c r="QDY226" s="28"/>
      <c r="QDZ226" s="32"/>
      <c r="QEA226" s="20"/>
      <c r="QEB226" s="18"/>
      <c r="QEC226" s="19"/>
      <c r="QED226" s="28"/>
      <c r="QEE226" s="32"/>
      <c r="QEF226" s="20"/>
      <c r="QEG226" s="18"/>
      <c r="QEH226" s="19"/>
      <c r="QEI226" s="28"/>
      <c r="QEJ226" s="32"/>
      <c r="QEK226" s="20"/>
      <c r="QEL226" s="18"/>
      <c r="QEM226" s="19"/>
      <c r="QEN226" s="28"/>
      <c r="QEO226" s="32"/>
      <c r="QEP226" s="20"/>
      <c r="QEQ226" s="18"/>
      <c r="QER226" s="19"/>
      <c r="QES226" s="28"/>
      <c r="QET226" s="32"/>
      <c r="QEU226" s="20"/>
      <c r="QEV226" s="18"/>
      <c r="QEW226" s="19"/>
      <c r="QEX226" s="28"/>
      <c r="QEY226" s="32"/>
      <c r="QEZ226" s="20"/>
      <c r="QFA226" s="18"/>
      <c r="QFB226" s="19"/>
      <c r="QFC226" s="28"/>
      <c r="QFD226" s="32"/>
      <c r="QFE226" s="20"/>
      <c r="QFF226" s="18"/>
      <c r="QFG226" s="19"/>
      <c r="QFH226" s="28"/>
      <c r="QFI226" s="32"/>
      <c r="QFJ226" s="20"/>
      <c r="QFK226" s="18"/>
      <c r="QFL226" s="19"/>
      <c r="QFM226" s="28"/>
      <c r="QFN226" s="32"/>
      <c r="QFO226" s="20"/>
      <c r="QFP226" s="18"/>
      <c r="QFQ226" s="19"/>
      <c r="QFR226" s="28"/>
      <c r="QFS226" s="32"/>
      <c r="QFT226" s="20"/>
      <c r="QFU226" s="18"/>
      <c r="QFV226" s="19"/>
      <c r="QFW226" s="28"/>
      <c r="QFX226" s="32"/>
      <c r="QFY226" s="20"/>
      <c r="QFZ226" s="18"/>
      <c r="QGA226" s="19"/>
      <c r="QGB226" s="28"/>
      <c r="QGC226" s="32"/>
      <c r="QGD226" s="20"/>
      <c r="QGE226" s="18"/>
      <c r="QGF226" s="19"/>
      <c r="QGG226" s="28"/>
      <c r="QGH226" s="32"/>
      <c r="QGI226" s="20"/>
      <c r="QGJ226" s="18"/>
      <c r="QGK226" s="19"/>
      <c r="QGL226" s="28"/>
      <c r="QGM226" s="32"/>
      <c r="QGN226" s="20"/>
      <c r="QGO226" s="18"/>
      <c r="QGP226" s="19"/>
      <c r="QGQ226" s="28"/>
      <c r="QGR226" s="32"/>
      <c r="QGS226" s="20"/>
      <c r="QGT226" s="18"/>
      <c r="QGU226" s="19"/>
      <c r="QGV226" s="28"/>
      <c r="QGW226" s="32"/>
      <c r="QGX226" s="20"/>
      <c r="QGY226" s="18"/>
      <c r="QGZ226" s="19"/>
      <c r="QHA226" s="28"/>
      <c r="QHB226" s="32"/>
      <c r="QHC226" s="20"/>
      <c r="QHD226" s="18"/>
      <c r="QHE226" s="19"/>
      <c r="QHF226" s="28"/>
      <c r="QHG226" s="32"/>
      <c r="QHH226" s="20"/>
      <c r="QHI226" s="18"/>
      <c r="QHJ226" s="19"/>
      <c r="QHK226" s="28"/>
      <c r="QHL226" s="32"/>
      <c r="QHM226" s="20"/>
      <c r="QHN226" s="18"/>
      <c r="QHO226" s="19"/>
      <c r="QHP226" s="28"/>
      <c r="QHQ226" s="32"/>
      <c r="QHR226" s="20"/>
      <c r="QHS226" s="18"/>
      <c r="QHT226" s="19"/>
      <c r="QHU226" s="28"/>
      <c r="QHV226" s="32"/>
      <c r="QHW226" s="20"/>
      <c r="QHX226" s="18"/>
      <c r="QHY226" s="19"/>
      <c r="QHZ226" s="28"/>
      <c r="QIA226" s="32"/>
      <c r="QIB226" s="20"/>
      <c r="QIC226" s="18"/>
      <c r="QID226" s="19"/>
      <c r="QIE226" s="28"/>
      <c r="QIF226" s="32"/>
      <c r="QIG226" s="20"/>
      <c r="QIH226" s="18"/>
      <c r="QII226" s="19"/>
      <c r="QIJ226" s="28"/>
      <c r="QIK226" s="32"/>
      <c r="QIL226" s="20"/>
      <c r="QIM226" s="18"/>
      <c r="QIN226" s="19"/>
      <c r="QIO226" s="28"/>
      <c r="QIP226" s="32"/>
      <c r="QIQ226" s="20"/>
      <c r="QIR226" s="18"/>
      <c r="QIS226" s="19"/>
      <c r="QIT226" s="28"/>
      <c r="QIU226" s="32"/>
      <c r="QIV226" s="20"/>
      <c r="QIW226" s="18"/>
      <c r="QIX226" s="19"/>
      <c r="QIY226" s="28"/>
      <c r="QIZ226" s="32"/>
      <c r="QJA226" s="20"/>
      <c r="QJB226" s="18"/>
      <c r="QJC226" s="19"/>
      <c r="QJD226" s="28"/>
      <c r="QJE226" s="32"/>
      <c r="QJF226" s="20"/>
      <c r="QJG226" s="18"/>
      <c r="QJH226" s="19"/>
      <c r="QJI226" s="28"/>
      <c r="QJJ226" s="32"/>
      <c r="QJK226" s="20"/>
      <c r="QJL226" s="18"/>
      <c r="QJM226" s="19"/>
      <c r="QJN226" s="28"/>
      <c r="QJO226" s="32"/>
      <c r="QJP226" s="20"/>
      <c r="QJQ226" s="18"/>
      <c r="QJR226" s="19"/>
      <c r="QJS226" s="28"/>
      <c r="QJT226" s="32"/>
      <c r="QJU226" s="20"/>
      <c r="QJV226" s="18"/>
      <c r="QJW226" s="19"/>
      <c r="QJX226" s="28"/>
      <c r="QJY226" s="32"/>
      <c r="QJZ226" s="20"/>
      <c r="QKA226" s="18"/>
      <c r="QKB226" s="19"/>
      <c r="QKC226" s="28"/>
      <c r="QKD226" s="32"/>
      <c r="QKE226" s="20"/>
      <c r="QKF226" s="18"/>
      <c r="QKG226" s="19"/>
      <c r="QKH226" s="28"/>
      <c r="QKI226" s="32"/>
      <c r="QKJ226" s="20"/>
      <c r="QKK226" s="18"/>
      <c r="QKL226" s="19"/>
      <c r="QKM226" s="28"/>
      <c r="QKN226" s="32"/>
      <c r="QKO226" s="20"/>
      <c r="QKP226" s="18"/>
      <c r="QKQ226" s="19"/>
      <c r="QKR226" s="28"/>
      <c r="QKS226" s="32"/>
      <c r="QKT226" s="20"/>
      <c r="QKU226" s="18"/>
      <c r="QKV226" s="19"/>
      <c r="QKW226" s="28"/>
      <c r="QKX226" s="32"/>
      <c r="QKY226" s="20"/>
      <c r="QKZ226" s="18"/>
      <c r="QLA226" s="19"/>
      <c r="QLB226" s="28"/>
      <c r="QLC226" s="32"/>
      <c r="QLD226" s="20"/>
      <c r="QLE226" s="18"/>
      <c r="QLF226" s="19"/>
      <c r="QLG226" s="28"/>
      <c r="QLH226" s="32"/>
      <c r="QLI226" s="20"/>
      <c r="QLJ226" s="18"/>
      <c r="QLK226" s="19"/>
      <c r="QLL226" s="28"/>
      <c r="QLM226" s="32"/>
      <c r="QLN226" s="20"/>
      <c r="QLO226" s="18"/>
      <c r="QLP226" s="19"/>
      <c r="QLQ226" s="28"/>
      <c r="QLR226" s="32"/>
      <c r="QLS226" s="20"/>
      <c r="QLT226" s="18"/>
      <c r="QLU226" s="19"/>
      <c r="QLV226" s="28"/>
      <c r="QLW226" s="32"/>
      <c r="QLX226" s="20"/>
      <c r="QLY226" s="18"/>
      <c r="QLZ226" s="19"/>
      <c r="QMA226" s="28"/>
      <c r="QMB226" s="32"/>
      <c r="QMC226" s="20"/>
      <c r="QMD226" s="18"/>
      <c r="QME226" s="19"/>
      <c r="QMF226" s="28"/>
      <c r="QMG226" s="32"/>
      <c r="QMH226" s="20"/>
      <c r="QMI226" s="18"/>
      <c r="QMJ226" s="19"/>
      <c r="QMK226" s="28"/>
      <c r="QML226" s="32"/>
      <c r="QMM226" s="20"/>
      <c r="QMN226" s="18"/>
      <c r="QMO226" s="19"/>
      <c r="QMP226" s="28"/>
      <c r="QMQ226" s="32"/>
      <c r="QMR226" s="20"/>
      <c r="QMS226" s="18"/>
      <c r="QMT226" s="19"/>
      <c r="QMU226" s="28"/>
      <c r="QMV226" s="32"/>
      <c r="QMW226" s="20"/>
      <c r="QMX226" s="18"/>
      <c r="QMY226" s="19"/>
      <c r="QMZ226" s="28"/>
      <c r="QNA226" s="32"/>
      <c r="QNB226" s="20"/>
      <c r="QNC226" s="18"/>
      <c r="QND226" s="19"/>
      <c r="QNE226" s="28"/>
      <c r="QNF226" s="32"/>
      <c r="QNG226" s="20"/>
      <c r="QNH226" s="18"/>
      <c r="QNI226" s="19"/>
      <c r="QNJ226" s="28"/>
      <c r="QNK226" s="32"/>
      <c r="QNL226" s="20"/>
      <c r="QNM226" s="18"/>
      <c r="QNN226" s="19"/>
      <c r="QNO226" s="28"/>
      <c r="QNP226" s="32"/>
      <c r="QNQ226" s="20"/>
      <c r="QNR226" s="18"/>
      <c r="QNS226" s="19"/>
      <c r="QNT226" s="28"/>
      <c r="QNU226" s="32"/>
      <c r="QNV226" s="20"/>
      <c r="QNW226" s="18"/>
      <c r="QNX226" s="19"/>
      <c r="QNY226" s="28"/>
      <c r="QNZ226" s="32"/>
      <c r="QOA226" s="20"/>
      <c r="QOB226" s="18"/>
      <c r="QOC226" s="19"/>
      <c r="QOD226" s="28"/>
      <c r="QOE226" s="32"/>
      <c r="QOF226" s="20"/>
      <c r="QOG226" s="18"/>
      <c r="QOH226" s="19"/>
      <c r="QOI226" s="28"/>
      <c r="QOJ226" s="32"/>
      <c r="QOK226" s="20"/>
      <c r="QOL226" s="18"/>
      <c r="QOM226" s="19"/>
      <c r="QON226" s="28"/>
      <c r="QOO226" s="32"/>
      <c r="QOP226" s="20"/>
      <c r="QOQ226" s="18"/>
      <c r="QOR226" s="19"/>
      <c r="QOS226" s="28"/>
      <c r="QOT226" s="32"/>
      <c r="QOU226" s="20"/>
      <c r="QOV226" s="18"/>
      <c r="QOW226" s="19"/>
      <c r="QOX226" s="28"/>
      <c r="QOY226" s="32"/>
      <c r="QOZ226" s="20"/>
      <c r="QPA226" s="18"/>
      <c r="QPB226" s="19"/>
      <c r="QPC226" s="28"/>
      <c r="QPD226" s="32"/>
      <c r="QPE226" s="20"/>
      <c r="QPF226" s="18"/>
      <c r="QPG226" s="19"/>
      <c r="QPH226" s="28"/>
      <c r="QPI226" s="32"/>
      <c r="QPJ226" s="20"/>
      <c r="QPK226" s="18"/>
      <c r="QPL226" s="19"/>
      <c r="QPM226" s="28"/>
      <c r="QPN226" s="32"/>
      <c r="QPO226" s="20"/>
      <c r="QPP226" s="18"/>
      <c r="QPQ226" s="19"/>
      <c r="QPR226" s="28"/>
      <c r="QPS226" s="32"/>
      <c r="QPT226" s="20"/>
      <c r="QPU226" s="18"/>
      <c r="QPV226" s="19"/>
      <c r="QPW226" s="28"/>
      <c r="QPX226" s="32"/>
      <c r="QPY226" s="20"/>
      <c r="QPZ226" s="18"/>
      <c r="QQA226" s="19"/>
      <c r="QQB226" s="28"/>
      <c r="QQC226" s="32"/>
      <c r="QQD226" s="20"/>
      <c r="QQE226" s="18"/>
      <c r="QQF226" s="19"/>
      <c r="QQG226" s="28"/>
      <c r="QQH226" s="32"/>
      <c r="QQI226" s="20"/>
      <c r="QQJ226" s="18"/>
      <c r="QQK226" s="19"/>
      <c r="QQL226" s="28"/>
      <c r="QQM226" s="32"/>
      <c r="QQN226" s="20"/>
      <c r="QQO226" s="18"/>
      <c r="QQP226" s="19"/>
      <c r="QQQ226" s="28"/>
      <c r="QQR226" s="32"/>
      <c r="QQS226" s="20"/>
      <c r="QQT226" s="18"/>
      <c r="QQU226" s="19"/>
      <c r="QQV226" s="28"/>
      <c r="QQW226" s="32"/>
      <c r="QQX226" s="20"/>
      <c r="QQY226" s="18"/>
      <c r="QQZ226" s="19"/>
      <c r="QRA226" s="28"/>
      <c r="QRB226" s="32"/>
      <c r="QRC226" s="20"/>
      <c r="QRD226" s="18"/>
      <c r="QRE226" s="19"/>
      <c r="QRF226" s="28"/>
      <c r="QRG226" s="32"/>
      <c r="QRH226" s="20"/>
      <c r="QRI226" s="18"/>
      <c r="QRJ226" s="19"/>
      <c r="QRK226" s="28"/>
      <c r="QRL226" s="32"/>
      <c r="QRM226" s="20"/>
      <c r="QRN226" s="18"/>
      <c r="QRO226" s="19"/>
      <c r="QRP226" s="28"/>
      <c r="QRQ226" s="32"/>
      <c r="QRR226" s="20"/>
      <c r="QRS226" s="18"/>
      <c r="QRT226" s="19"/>
      <c r="QRU226" s="28"/>
      <c r="QRV226" s="32"/>
      <c r="QRW226" s="20"/>
      <c r="QRX226" s="18"/>
      <c r="QRY226" s="19"/>
      <c r="QRZ226" s="28"/>
      <c r="QSA226" s="32"/>
      <c r="QSB226" s="20"/>
      <c r="QSC226" s="18"/>
      <c r="QSD226" s="19"/>
      <c r="QSE226" s="28"/>
      <c r="QSF226" s="32"/>
      <c r="QSG226" s="20"/>
      <c r="QSH226" s="18"/>
      <c r="QSI226" s="19"/>
      <c r="QSJ226" s="28"/>
      <c r="QSK226" s="32"/>
      <c r="QSL226" s="20"/>
      <c r="QSM226" s="18"/>
      <c r="QSN226" s="19"/>
      <c r="QSO226" s="28"/>
      <c r="QSP226" s="32"/>
      <c r="QSQ226" s="20"/>
      <c r="QSR226" s="18"/>
      <c r="QSS226" s="19"/>
      <c r="QST226" s="28"/>
      <c r="QSU226" s="32"/>
      <c r="QSV226" s="20"/>
      <c r="QSW226" s="18"/>
      <c r="QSX226" s="19"/>
      <c r="QSY226" s="28"/>
      <c r="QSZ226" s="32"/>
      <c r="QTA226" s="20"/>
      <c r="QTB226" s="18"/>
      <c r="QTC226" s="19"/>
      <c r="QTD226" s="28"/>
      <c r="QTE226" s="32"/>
      <c r="QTF226" s="20"/>
      <c r="QTG226" s="18"/>
      <c r="QTH226" s="19"/>
      <c r="QTI226" s="28"/>
      <c r="QTJ226" s="32"/>
      <c r="QTK226" s="20"/>
      <c r="QTL226" s="18"/>
      <c r="QTM226" s="19"/>
      <c r="QTN226" s="28"/>
      <c r="QTO226" s="32"/>
      <c r="QTP226" s="20"/>
      <c r="QTQ226" s="18"/>
      <c r="QTR226" s="19"/>
      <c r="QTS226" s="28"/>
      <c r="QTT226" s="32"/>
      <c r="QTU226" s="20"/>
      <c r="QTV226" s="18"/>
      <c r="QTW226" s="19"/>
      <c r="QTX226" s="28"/>
      <c r="QTY226" s="32"/>
      <c r="QTZ226" s="20"/>
      <c r="QUA226" s="18"/>
      <c r="QUB226" s="19"/>
      <c r="QUC226" s="28"/>
      <c r="QUD226" s="32"/>
      <c r="QUE226" s="20"/>
      <c r="QUF226" s="18"/>
      <c r="QUG226" s="19"/>
      <c r="QUH226" s="28"/>
      <c r="QUI226" s="32"/>
      <c r="QUJ226" s="20"/>
      <c r="QUK226" s="18"/>
      <c r="QUL226" s="19"/>
      <c r="QUM226" s="28"/>
      <c r="QUN226" s="32"/>
      <c r="QUO226" s="20"/>
      <c r="QUP226" s="18"/>
      <c r="QUQ226" s="19"/>
      <c r="QUR226" s="28"/>
      <c r="QUS226" s="32"/>
      <c r="QUT226" s="20"/>
      <c r="QUU226" s="18"/>
      <c r="QUV226" s="19"/>
      <c r="QUW226" s="28"/>
      <c r="QUX226" s="32"/>
      <c r="QUY226" s="20"/>
      <c r="QUZ226" s="18"/>
      <c r="QVA226" s="19"/>
      <c r="QVB226" s="28"/>
      <c r="QVC226" s="32"/>
      <c r="QVD226" s="20"/>
      <c r="QVE226" s="18"/>
      <c r="QVF226" s="19"/>
      <c r="QVG226" s="28"/>
      <c r="QVH226" s="32"/>
      <c r="QVI226" s="20"/>
      <c r="QVJ226" s="18"/>
      <c r="QVK226" s="19"/>
      <c r="QVL226" s="28"/>
      <c r="QVM226" s="32"/>
      <c r="QVN226" s="20"/>
      <c r="QVO226" s="18"/>
      <c r="QVP226" s="19"/>
      <c r="QVQ226" s="28"/>
      <c r="QVR226" s="32"/>
      <c r="QVS226" s="20"/>
      <c r="QVT226" s="18"/>
      <c r="QVU226" s="19"/>
      <c r="QVV226" s="28"/>
      <c r="QVW226" s="32"/>
      <c r="QVX226" s="20"/>
      <c r="QVY226" s="18"/>
      <c r="QVZ226" s="19"/>
      <c r="QWA226" s="28"/>
      <c r="QWB226" s="32"/>
      <c r="QWC226" s="20"/>
      <c r="QWD226" s="18"/>
      <c r="QWE226" s="19"/>
      <c r="QWF226" s="28"/>
      <c r="QWG226" s="32"/>
      <c r="QWH226" s="20"/>
      <c r="QWI226" s="18"/>
      <c r="QWJ226" s="19"/>
      <c r="QWK226" s="28"/>
      <c r="QWL226" s="32"/>
      <c r="QWM226" s="20"/>
      <c r="QWN226" s="18"/>
      <c r="QWO226" s="19"/>
      <c r="QWP226" s="28"/>
      <c r="QWQ226" s="32"/>
      <c r="QWR226" s="20"/>
      <c r="QWS226" s="18"/>
      <c r="QWT226" s="19"/>
      <c r="QWU226" s="28"/>
      <c r="QWV226" s="32"/>
      <c r="QWW226" s="20"/>
      <c r="QWX226" s="18"/>
      <c r="QWY226" s="19"/>
      <c r="QWZ226" s="28"/>
      <c r="QXA226" s="32"/>
      <c r="QXB226" s="20"/>
      <c r="QXC226" s="18"/>
      <c r="QXD226" s="19"/>
      <c r="QXE226" s="28"/>
      <c r="QXF226" s="32"/>
      <c r="QXG226" s="20"/>
      <c r="QXH226" s="18"/>
      <c r="QXI226" s="19"/>
      <c r="QXJ226" s="28"/>
      <c r="QXK226" s="32"/>
      <c r="QXL226" s="20"/>
      <c r="QXM226" s="18"/>
      <c r="QXN226" s="19"/>
      <c r="QXO226" s="28"/>
      <c r="QXP226" s="32"/>
      <c r="QXQ226" s="20"/>
      <c r="QXR226" s="18"/>
      <c r="QXS226" s="19"/>
      <c r="QXT226" s="28"/>
      <c r="QXU226" s="32"/>
      <c r="QXV226" s="20"/>
      <c r="QXW226" s="18"/>
      <c r="QXX226" s="19"/>
      <c r="QXY226" s="28"/>
      <c r="QXZ226" s="32"/>
      <c r="QYA226" s="20"/>
      <c r="QYB226" s="18"/>
      <c r="QYC226" s="19"/>
      <c r="QYD226" s="28"/>
      <c r="QYE226" s="32"/>
      <c r="QYF226" s="20"/>
      <c r="QYG226" s="18"/>
      <c r="QYH226" s="19"/>
      <c r="QYI226" s="28"/>
      <c r="QYJ226" s="32"/>
      <c r="QYK226" s="20"/>
      <c r="QYL226" s="18"/>
      <c r="QYM226" s="19"/>
      <c r="QYN226" s="28"/>
      <c r="QYO226" s="32"/>
      <c r="QYP226" s="20"/>
      <c r="QYQ226" s="18"/>
      <c r="QYR226" s="19"/>
      <c r="QYS226" s="28"/>
      <c r="QYT226" s="32"/>
      <c r="QYU226" s="20"/>
      <c r="QYV226" s="18"/>
      <c r="QYW226" s="19"/>
      <c r="QYX226" s="28"/>
      <c r="QYY226" s="32"/>
      <c r="QYZ226" s="20"/>
      <c r="QZA226" s="18"/>
      <c r="QZB226" s="19"/>
      <c r="QZC226" s="28"/>
      <c r="QZD226" s="32"/>
      <c r="QZE226" s="20"/>
      <c r="QZF226" s="18"/>
      <c r="QZG226" s="19"/>
      <c r="QZH226" s="28"/>
      <c r="QZI226" s="32"/>
      <c r="QZJ226" s="20"/>
      <c r="QZK226" s="18"/>
      <c r="QZL226" s="19"/>
      <c r="QZM226" s="28"/>
      <c r="QZN226" s="32"/>
      <c r="QZO226" s="20"/>
      <c r="QZP226" s="18"/>
      <c r="QZQ226" s="19"/>
      <c r="QZR226" s="28"/>
      <c r="QZS226" s="32"/>
      <c r="QZT226" s="20"/>
      <c r="QZU226" s="18"/>
      <c r="QZV226" s="19"/>
      <c r="QZW226" s="28"/>
      <c r="QZX226" s="32"/>
      <c r="QZY226" s="20"/>
      <c r="QZZ226" s="18"/>
      <c r="RAA226" s="19"/>
      <c r="RAB226" s="28"/>
      <c r="RAC226" s="32"/>
      <c r="RAD226" s="20"/>
      <c r="RAE226" s="18"/>
      <c r="RAF226" s="19"/>
      <c r="RAG226" s="28"/>
      <c r="RAH226" s="32"/>
      <c r="RAI226" s="20"/>
      <c r="RAJ226" s="18"/>
      <c r="RAK226" s="19"/>
      <c r="RAL226" s="28"/>
      <c r="RAM226" s="32"/>
      <c r="RAN226" s="20"/>
      <c r="RAO226" s="18"/>
      <c r="RAP226" s="19"/>
      <c r="RAQ226" s="28"/>
      <c r="RAR226" s="32"/>
      <c r="RAS226" s="20"/>
      <c r="RAT226" s="18"/>
      <c r="RAU226" s="19"/>
      <c r="RAV226" s="28"/>
      <c r="RAW226" s="32"/>
      <c r="RAX226" s="20"/>
      <c r="RAY226" s="18"/>
      <c r="RAZ226" s="19"/>
      <c r="RBA226" s="28"/>
      <c r="RBB226" s="32"/>
      <c r="RBC226" s="20"/>
      <c r="RBD226" s="18"/>
      <c r="RBE226" s="19"/>
      <c r="RBF226" s="28"/>
      <c r="RBG226" s="32"/>
      <c r="RBH226" s="20"/>
      <c r="RBI226" s="18"/>
      <c r="RBJ226" s="19"/>
      <c r="RBK226" s="28"/>
      <c r="RBL226" s="32"/>
      <c r="RBM226" s="20"/>
      <c r="RBN226" s="18"/>
      <c r="RBO226" s="19"/>
      <c r="RBP226" s="28"/>
      <c r="RBQ226" s="32"/>
      <c r="RBR226" s="20"/>
      <c r="RBS226" s="18"/>
      <c r="RBT226" s="19"/>
      <c r="RBU226" s="28"/>
      <c r="RBV226" s="32"/>
      <c r="RBW226" s="20"/>
      <c r="RBX226" s="18"/>
      <c r="RBY226" s="19"/>
      <c r="RBZ226" s="28"/>
      <c r="RCA226" s="32"/>
      <c r="RCB226" s="20"/>
      <c r="RCC226" s="18"/>
      <c r="RCD226" s="19"/>
      <c r="RCE226" s="28"/>
      <c r="RCF226" s="32"/>
      <c r="RCG226" s="20"/>
      <c r="RCH226" s="18"/>
      <c r="RCI226" s="19"/>
      <c r="RCJ226" s="28"/>
      <c r="RCK226" s="32"/>
      <c r="RCL226" s="20"/>
      <c r="RCM226" s="18"/>
      <c r="RCN226" s="19"/>
      <c r="RCO226" s="28"/>
      <c r="RCP226" s="32"/>
      <c r="RCQ226" s="20"/>
      <c r="RCR226" s="18"/>
      <c r="RCS226" s="19"/>
      <c r="RCT226" s="28"/>
      <c r="RCU226" s="32"/>
      <c r="RCV226" s="20"/>
      <c r="RCW226" s="18"/>
      <c r="RCX226" s="19"/>
      <c r="RCY226" s="28"/>
      <c r="RCZ226" s="32"/>
      <c r="RDA226" s="20"/>
      <c r="RDB226" s="18"/>
      <c r="RDC226" s="19"/>
      <c r="RDD226" s="28"/>
      <c r="RDE226" s="32"/>
      <c r="RDF226" s="20"/>
      <c r="RDG226" s="18"/>
      <c r="RDH226" s="19"/>
      <c r="RDI226" s="28"/>
      <c r="RDJ226" s="32"/>
      <c r="RDK226" s="20"/>
      <c r="RDL226" s="18"/>
      <c r="RDM226" s="19"/>
      <c r="RDN226" s="28"/>
      <c r="RDO226" s="32"/>
      <c r="RDP226" s="20"/>
      <c r="RDQ226" s="18"/>
      <c r="RDR226" s="19"/>
      <c r="RDS226" s="28"/>
      <c r="RDT226" s="32"/>
      <c r="RDU226" s="20"/>
      <c r="RDV226" s="18"/>
      <c r="RDW226" s="19"/>
      <c r="RDX226" s="28"/>
      <c r="RDY226" s="32"/>
      <c r="RDZ226" s="20"/>
      <c r="REA226" s="18"/>
      <c r="REB226" s="19"/>
      <c r="REC226" s="28"/>
      <c r="RED226" s="32"/>
      <c r="REE226" s="20"/>
      <c r="REF226" s="18"/>
      <c r="REG226" s="19"/>
      <c r="REH226" s="28"/>
      <c r="REI226" s="32"/>
      <c r="REJ226" s="20"/>
      <c r="REK226" s="18"/>
      <c r="REL226" s="19"/>
      <c r="REM226" s="28"/>
      <c r="REN226" s="32"/>
      <c r="REO226" s="20"/>
      <c r="REP226" s="18"/>
      <c r="REQ226" s="19"/>
      <c r="RER226" s="28"/>
      <c r="RES226" s="32"/>
      <c r="RET226" s="20"/>
      <c r="REU226" s="18"/>
      <c r="REV226" s="19"/>
      <c r="REW226" s="28"/>
      <c r="REX226" s="32"/>
      <c r="REY226" s="20"/>
      <c r="REZ226" s="18"/>
      <c r="RFA226" s="19"/>
      <c r="RFB226" s="28"/>
      <c r="RFC226" s="32"/>
      <c r="RFD226" s="20"/>
      <c r="RFE226" s="18"/>
      <c r="RFF226" s="19"/>
      <c r="RFG226" s="28"/>
      <c r="RFH226" s="32"/>
      <c r="RFI226" s="20"/>
      <c r="RFJ226" s="18"/>
      <c r="RFK226" s="19"/>
      <c r="RFL226" s="28"/>
      <c r="RFM226" s="32"/>
      <c r="RFN226" s="20"/>
      <c r="RFO226" s="18"/>
      <c r="RFP226" s="19"/>
      <c r="RFQ226" s="28"/>
      <c r="RFR226" s="32"/>
      <c r="RFS226" s="20"/>
      <c r="RFT226" s="18"/>
      <c r="RFU226" s="19"/>
      <c r="RFV226" s="28"/>
      <c r="RFW226" s="32"/>
      <c r="RFX226" s="20"/>
      <c r="RFY226" s="18"/>
      <c r="RFZ226" s="19"/>
      <c r="RGA226" s="28"/>
      <c r="RGB226" s="32"/>
      <c r="RGC226" s="20"/>
      <c r="RGD226" s="18"/>
      <c r="RGE226" s="19"/>
      <c r="RGF226" s="28"/>
      <c r="RGG226" s="32"/>
      <c r="RGH226" s="20"/>
      <c r="RGI226" s="18"/>
      <c r="RGJ226" s="19"/>
      <c r="RGK226" s="28"/>
      <c r="RGL226" s="32"/>
      <c r="RGM226" s="20"/>
      <c r="RGN226" s="18"/>
      <c r="RGO226" s="19"/>
      <c r="RGP226" s="28"/>
      <c r="RGQ226" s="32"/>
      <c r="RGR226" s="20"/>
      <c r="RGS226" s="18"/>
      <c r="RGT226" s="19"/>
      <c r="RGU226" s="28"/>
      <c r="RGV226" s="32"/>
      <c r="RGW226" s="20"/>
      <c r="RGX226" s="18"/>
      <c r="RGY226" s="19"/>
      <c r="RGZ226" s="28"/>
      <c r="RHA226" s="32"/>
      <c r="RHB226" s="20"/>
      <c r="RHC226" s="18"/>
      <c r="RHD226" s="19"/>
      <c r="RHE226" s="28"/>
      <c r="RHF226" s="32"/>
      <c r="RHG226" s="20"/>
      <c r="RHH226" s="18"/>
      <c r="RHI226" s="19"/>
      <c r="RHJ226" s="28"/>
      <c r="RHK226" s="32"/>
      <c r="RHL226" s="20"/>
      <c r="RHM226" s="18"/>
      <c r="RHN226" s="19"/>
      <c r="RHO226" s="28"/>
      <c r="RHP226" s="32"/>
      <c r="RHQ226" s="20"/>
      <c r="RHR226" s="18"/>
      <c r="RHS226" s="19"/>
      <c r="RHT226" s="28"/>
      <c r="RHU226" s="32"/>
      <c r="RHV226" s="20"/>
      <c r="RHW226" s="18"/>
      <c r="RHX226" s="19"/>
      <c r="RHY226" s="28"/>
      <c r="RHZ226" s="32"/>
      <c r="RIA226" s="20"/>
      <c r="RIB226" s="18"/>
      <c r="RIC226" s="19"/>
      <c r="RID226" s="28"/>
      <c r="RIE226" s="32"/>
      <c r="RIF226" s="20"/>
      <c r="RIG226" s="18"/>
      <c r="RIH226" s="19"/>
      <c r="RII226" s="28"/>
      <c r="RIJ226" s="32"/>
      <c r="RIK226" s="20"/>
      <c r="RIL226" s="18"/>
      <c r="RIM226" s="19"/>
      <c r="RIN226" s="28"/>
      <c r="RIO226" s="32"/>
      <c r="RIP226" s="20"/>
      <c r="RIQ226" s="18"/>
      <c r="RIR226" s="19"/>
      <c r="RIS226" s="28"/>
      <c r="RIT226" s="32"/>
      <c r="RIU226" s="20"/>
      <c r="RIV226" s="18"/>
      <c r="RIW226" s="19"/>
      <c r="RIX226" s="28"/>
      <c r="RIY226" s="32"/>
      <c r="RIZ226" s="20"/>
      <c r="RJA226" s="18"/>
      <c r="RJB226" s="19"/>
      <c r="RJC226" s="28"/>
      <c r="RJD226" s="32"/>
      <c r="RJE226" s="20"/>
      <c r="RJF226" s="18"/>
      <c r="RJG226" s="19"/>
      <c r="RJH226" s="28"/>
      <c r="RJI226" s="32"/>
      <c r="RJJ226" s="20"/>
      <c r="RJK226" s="18"/>
      <c r="RJL226" s="19"/>
      <c r="RJM226" s="28"/>
      <c r="RJN226" s="32"/>
      <c r="RJO226" s="20"/>
      <c r="RJP226" s="18"/>
      <c r="RJQ226" s="19"/>
      <c r="RJR226" s="28"/>
      <c r="RJS226" s="32"/>
      <c r="RJT226" s="20"/>
      <c r="RJU226" s="18"/>
      <c r="RJV226" s="19"/>
      <c r="RJW226" s="28"/>
      <c r="RJX226" s="32"/>
      <c r="RJY226" s="20"/>
      <c r="RJZ226" s="18"/>
      <c r="RKA226" s="19"/>
      <c r="RKB226" s="28"/>
      <c r="RKC226" s="32"/>
      <c r="RKD226" s="20"/>
      <c r="RKE226" s="18"/>
      <c r="RKF226" s="19"/>
      <c r="RKG226" s="28"/>
      <c r="RKH226" s="32"/>
      <c r="RKI226" s="20"/>
      <c r="RKJ226" s="18"/>
      <c r="RKK226" s="19"/>
      <c r="RKL226" s="28"/>
      <c r="RKM226" s="32"/>
      <c r="RKN226" s="20"/>
      <c r="RKO226" s="18"/>
      <c r="RKP226" s="19"/>
      <c r="RKQ226" s="28"/>
      <c r="RKR226" s="32"/>
      <c r="RKS226" s="20"/>
      <c r="RKT226" s="18"/>
      <c r="RKU226" s="19"/>
      <c r="RKV226" s="28"/>
      <c r="RKW226" s="32"/>
      <c r="RKX226" s="20"/>
      <c r="RKY226" s="18"/>
      <c r="RKZ226" s="19"/>
      <c r="RLA226" s="28"/>
      <c r="RLB226" s="32"/>
      <c r="RLC226" s="20"/>
      <c r="RLD226" s="18"/>
      <c r="RLE226" s="19"/>
      <c r="RLF226" s="28"/>
      <c r="RLG226" s="32"/>
      <c r="RLH226" s="20"/>
      <c r="RLI226" s="18"/>
      <c r="RLJ226" s="19"/>
      <c r="RLK226" s="28"/>
      <c r="RLL226" s="32"/>
      <c r="RLM226" s="20"/>
      <c r="RLN226" s="18"/>
      <c r="RLO226" s="19"/>
      <c r="RLP226" s="28"/>
      <c r="RLQ226" s="32"/>
      <c r="RLR226" s="20"/>
      <c r="RLS226" s="18"/>
      <c r="RLT226" s="19"/>
      <c r="RLU226" s="28"/>
      <c r="RLV226" s="32"/>
      <c r="RLW226" s="20"/>
      <c r="RLX226" s="18"/>
      <c r="RLY226" s="19"/>
      <c r="RLZ226" s="28"/>
      <c r="RMA226" s="32"/>
      <c r="RMB226" s="20"/>
      <c r="RMC226" s="18"/>
      <c r="RMD226" s="19"/>
      <c r="RME226" s="28"/>
      <c r="RMF226" s="32"/>
      <c r="RMG226" s="20"/>
      <c r="RMH226" s="18"/>
      <c r="RMI226" s="19"/>
      <c r="RMJ226" s="28"/>
      <c r="RMK226" s="32"/>
      <c r="RML226" s="20"/>
      <c r="RMM226" s="18"/>
      <c r="RMN226" s="19"/>
      <c r="RMO226" s="28"/>
      <c r="RMP226" s="32"/>
      <c r="RMQ226" s="20"/>
      <c r="RMR226" s="18"/>
      <c r="RMS226" s="19"/>
      <c r="RMT226" s="28"/>
      <c r="RMU226" s="32"/>
      <c r="RMV226" s="20"/>
      <c r="RMW226" s="18"/>
      <c r="RMX226" s="19"/>
      <c r="RMY226" s="28"/>
      <c r="RMZ226" s="32"/>
      <c r="RNA226" s="20"/>
      <c r="RNB226" s="18"/>
      <c r="RNC226" s="19"/>
      <c r="RND226" s="28"/>
      <c r="RNE226" s="32"/>
      <c r="RNF226" s="20"/>
      <c r="RNG226" s="18"/>
      <c r="RNH226" s="19"/>
      <c r="RNI226" s="28"/>
      <c r="RNJ226" s="32"/>
      <c r="RNK226" s="20"/>
      <c r="RNL226" s="18"/>
      <c r="RNM226" s="19"/>
      <c r="RNN226" s="28"/>
      <c r="RNO226" s="32"/>
      <c r="RNP226" s="20"/>
      <c r="RNQ226" s="18"/>
      <c r="RNR226" s="19"/>
      <c r="RNS226" s="28"/>
      <c r="RNT226" s="32"/>
      <c r="RNU226" s="20"/>
      <c r="RNV226" s="18"/>
      <c r="RNW226" s="19"/>
      <c r="RNX226" s="28"/>
      <c r="RNY226" s="32"/>
      <c r="RNZ226" s="20"/>
      <c r="ROA226" s="18"/>
      <c r="ROB226" s="19"/>
      <c r="ROC226" s="28"/>
      <c r="ROD226" s="32"/>
      <c r="ROE226" s="20"/>
      <c r="ROF226" s="18"/>
      <c r="ROG226" s="19"/>
      <c r="ROH226" s="28"/>
      <c r="ROI226" s="32"/>
      <c r="ROJ226" s="20"/>
      <c r="ROK226" s="18"/>
      <c r="ROL226" s="19"/>
      <c r="ROM226" s="28"/>
      <c r="RON226" s="32"/>
      <c r="ROO226" s="20"/>
      <c r="ROP226" s="18"/>
      <c r="ROQ226" s="19"/>
      <c r="ROR226" s="28"/>
      <c r="ROS226" s="32"/>
      <c r="ROT226" s="20"/>
      <c r="ROU226" s="18"/>
      <c r="ROV226" s="19"/>
      <c r="ROW226" s="28"/>
      <c r="ROX226" s="32"/>
      <c r="ROY226" s="20"/>
      <c r="ROZ226" s="18"/>
      <c r="RPA226" s="19"/>
      <c r="RPB226" s="28"/>
      <c r="RPC226" s="32"/>
      <c r="RPD226" s="20"/>
      <c r="RPE226" s="18"/>
      <c r="RPF226" s="19"/>
      <c r="RPG226" s="28"/>
      <c r="RPH226" s="32"/>
      <c r="RPI226" s="20"/>
      <c r="RPJ226" s="18"/>
      <c r="RPK226" s="19"/>
      <c r="RPL226" s="28"/>
      <c r="RPM226" s="32"/>
      <c r="RPN226" s="20"/>
      <c r="RPO226" s="18"/>
      <c r="RPP226" s="19"/>
      <c r="RPQ226" s="28"/>
      <c r="RPR226" s="32"/>
      <c r="RPS226" s="20"/>
      <c r="RPT226" s="18"/>
      <c r="RPU226" s="19"/>
      <c r="RPV226" s="28"/>
      <c r="RPW226" s="32"/>
      <c r="RPX226" s="20"/>
      <c r="RPY226" s="18"/>
      <c r="RPZ226" s="19"/>
      <c r="RQA226" s="28"/>
      <c r="RQB226" s="32"/>
      <c r="RQC226" s="20"/>
      <c r="RQD226" s="18"/>
      <c r="RQE226" s="19"/>
      <c r="RQF226" s="28"/>
      <c r="RQG226" s="32"/>
      <c r="RQH226" s="20"/>
      <c r="RQI226" s="18"/>
      <c r="RQJ226" s="19"/>
      <c r="RQK226" s="28"/>
      <c r="RQL226" s="32"/>
      <c r="RQM226" s="20"/>
      <c r="RQN226" s="18"/>
      <c r="RQO226" s="19"/>
      <c r="RQP226" s="28"/>
      <c r="RQQ226" s="32"/>
      <c r="RQR226" s="20"/>
      <c r="RQS226" s="18"/>
      <c r="RQT226" s="19"/>
      <c r="RQU226" s="28"/>
      <c r="RQV226" s="32"/>
      <c r="RQW226" s="20"/>
      <c r="RQX226" s="18"/>
      <c r="RQY226" s="19"/>
      <c r="RQZ226" s="28"/>
      <c r="RRA226" s="32"/>
      <c r="RRB226" s="20"/>
      <c r="RRC226" s="18"/>
      <c r="RRD226" s="19"/>
      <c r="RRE226" s="28"/>
      <c r="RRF226" s="32"/>
      <c r="RRG226" s="20"/>
      <c r="RRH226" s="18"/>
      <c r="RRI226" s="19"/>
      <c r="RRJ226" s="28"/>
      <c r="RRK226" s="32"/>
      <c r="RRL226" s="20"/>
      <c r="RRM226" s="18"/>
      <c r="RRN226" s="19"/>
      <c r="RRO226" s="28"/>
      <c r="RRP226" s="32"/>
      <c r="RRQ226" s="20"/>
      <c r="RRR226" s="18"/>
      <c r="RRS226" s="19"/>
      <c r="RRT226" s="28"/>
      <c r="RRU226" s="32"/>
      <c r="RRV226" s="20"/>
      <c r="RRW226" s="18"/>
      <c r="RRX226" s="19"/>
      <c r="RRY226" s="28"/>
      <c r="RRZ226" s="32"/>
      <c r="RSA226" s="20"/>
      <c r="RSB226" s="18"/>
      <c r="RSC226" s="19"/>
      <c r="RSD226" s="28"/>
      <c r="RSE226" s="32"/>
      <c r="RSF226" s="20"/>
      <c r="RSG226" s="18"/>
      <c r="RSH226" s="19"/>
      <c r="RSI226" s="28"/>
      <c r="RSJ226" s="32"/>
      <c r="RSK226" s="20"/>
      <c r="RSL226" s="18"/>
      <c r="RSM226" s="19"/>
      <c r="RSN226" s="28"/>
      <c r="RSO226" s="32"/>
      <c r="RSP226" s="20"/>
      <c r="RSQ226" s="18"/>
      <c r="RSR226" s="19"/>
      <c r="RSS226" s="28"/>
      <c r="RST226" s="32"/>
      <c r="RSU226" s="20"/>
      <c r="RSV226" s="18"/>
      <c r="RSW226" s="19"/>
      <c r="RSX226" s="28"/>
      <c r="RSY226" s="32"/>
      <c r="RSZ226" s="20"/>
      <c r="RTA226" s="18"/>
      <c r="RTB226" s="19"/>
      <c r="RTC226" s="28"/>
      <c r="RTD226" s="32"/>
      <c r="RTE226" s="20"/>
      <c r="RTF226" s="18"/>
      <c r="RTG226" s="19"/>
      <c r="RTH226" s="28"/>
      <c r="RTI226" s="32"/>
      <c r="RTJ226" s="20"/>
      <c r="RTK226" s="18"/>
      <c r="RTL226" s="19"/>
      <c r="RTM226" s="28"/>
      <c r="RTN226" s="32"/>
      <c r="RTO226" s="20"/>
      <c r="RTP226" s="18"/>
      <c r="RTQ226" s="19"/>
      <c r="RTR226" s="28"/>
      <c r="RTS226" s="32"/>
      <c r="RTT226" s="20"/>
      <c r="RTU226" s="18"/>
      <c r="RTV226" s="19"/>
      <c r="RTW226" s="28"/>
      <c r="RTX226" s="32"/>
      <c r="RTY226" s="20"/>
      <c r="RTZ226" s="18"/>
      <c r="RUA226" s="19"/>
      <c r="RUB226" s="28"/>
      <c r="RUC226" s="32"/>
      <c r="RUD226" s="20"/>
      <c r="RUE226" s="18"/>
      <c r="RUF226" s="19"/>
      <c r="RUG226" s="28"/>
      <c r="RUH226" s="32"/>
      <c r="RUI226" s="20"/>
      <c r="RUJ226" s="18"/>
      <c r="RUK226" s="19"/>
      <c r="RUL226" s="28"/>
      <c r="RUM226" s="32"/>
      <c r="RUN226" s="20"/>
      <c r="RUO226" s="18"/>
      <c r="RUP226" s="19"/>
      <c r="RUQ226" s="28"/>
      <c r="RUR226" s="32"/>
      <c r="RUS226" s="20"/>
      <c r="RUT226" s="18"/>
      <c r="RUU226" s="19"/>
      <c r="RUV226" s="28"/>
      <c r="RUW226" s="32"/>
      <c r="RUX226" s="20"/>
      <c r="RUY226" s="18"/>
      <c r="RUZ226" s="19"/>
      <c r="RVA226" s="28"/>
      <c r="RVB226" s="32"/>
      <c r="RVC226" s="20"/>
      <c r="RVD226" s="18"/>
      <c r="RVE226" s="19"/>
      <c r="RVF226" s="28"/>
      <c r="RVG226" s="32"/>
      <c r="RVH226" s="20"/>
      <c r="RVI226" s="18"/>
      <c r="RVJ226" s="19"/>
      <c r="RVK226" s="28"/>
      <c r="RVL226" s="32"/>
      <c r="RVM226" s="20"/>
      <c r="RVN226" s="18"/>
      <c r="RVO226" s="19"/>
      <c r="RVP226" s="28"/>
      <c r="RVQ226" s="32"/>
      <c r="RVR226" s="20"/>
      <c r="RVS226" s="18"/>
      <c r="RVT226" s="19"/>
      <c r="RVU226" s="28"/>
      <c r="RVV226" s="32"/>
      <c r="RVW226" s="20"/>
      <c r="RVX226" s="18"/>
      <c r="RVY226" s="19"/>
      <c r="RVZ226" s="28"/>
      <c r="RWA226" s="32"/>
      <c r="RWB226" s="20"/>
      <c r="RWC226" s="18"/>
      <c r="RWD226" s="19"/>
      <c r="RWE226" s="28"/>
      <c r="RWF226" s="32"/>
      <c r="RWG226" s="20"/>
      <c r="RWH226" s="18"/>
      <c r="RWI226" s="19"/>
      <c r="RWJ226" s="28"/>
      <c r="RWK226" s="32"/>
      <c r="RWL226" s="20"/>
      <c r="RWM226" s="18"/>
      <c r="RWN226" s="19"/>
      <c r="RWO226" s="28"/>
      <c r="RWP226" s="32"/>
      <c r="RWQ226" s="20"/>
      <c r="RWR226" s="18"/>
      <c r="RWS226" s="19"/>
      <c r="RWT226" s="28"/>
      <c r="RWU226" s="32"/>
      <c r="RWV226" s="20"/>
      <c r="RWW226" s="18"/>
      <c r="RWX226" s="19"/>
      <c r="RWY226" s="28"/>
      <c r="RWZ226" s="32"/>
      <c r="RXA226" s="20"/>
      <c r="RXB226" s="18"/>
      <c r="RXC226" s="19"/>
      <c r="RXD226" s="28"/>
      <c r="RXE226" s="32"/>
      <c r="RXF226" s="20"/>
      <c r="RXG226" s="18"/>
      <c r="RXH226" s="19"/>
      <c r="RXI226" s="28"/>
      <c r="RXJ226" s="32"/>
      <c r="RXK226" s="20"/>
      <c r="RXL226" s="18"/>
      <c r="RXM226" s="19"/>
      <c r="RXN226" s="28"/>
      <c r="RXO226" s="32"/>
      <c r="RXP226" s="20"/>
      <c r="RXQ226" s="18"/>
      <c r="RXR226" s="19"/>
      <c r="RXS226" s="28"/>
      <c r="RXT226" s="32"/>
      <c r="RXU226" s="20"/>
      <c r="RXV226" s="18"/>
      <c r="RXW226" s="19"/>
      <c r="RXX226" s="28"/>
      <c r="RXY226" s="32"/>
      <c r="RXZ226" s="20"/>
      <c r="RYA226" s="18"/>
      <c r="RYB226" s="19"/>
      <c r="RYC226" s="28"/>
      <c r="RYD226" s="32"/>
      <c r="RYE226" s="20"/>
      <c r="RYF226" s="18"/>
      <c r="RYG226" s="19"/>
      <c r="RYH226" s="28"/>
      <c r="RYI226" s="32"/>
      <c r="RYJ226" s="20"/>
      <c r="RYK226" s="18"/>
      <c r="RYL226" s="19"/>
      <c r="RYM226" s="28"/>
      <c r="RYN226" s="32"/>
      <c r="RYO226" s="20"/>
      <c r="RYP226" s="18"/>
      <c r="RYQ226" s="19"/>
      <c r="RYR226" s="28"/>
      <c r="RYS226" s="32"/>
      <c r="RYT226" s="20"/>
      <c r="RYU226" s="18"/>
      <c r="RYV226" s="19"/>
      <c r="RYW226" s="28"/>
      <c r="RYX226" s="32"/>
      <c r="RYY226" s="20"/>
      <c r="RYZ226" s="18"/>
      <c r="RZA226" s="19"/>
      <c r="RZB226" s="28"/>
      <c r="RZC226" s="32"/>
      <c r="RZD226" s="20"/>
      <c r="RZE226" s="18"/>
      <c r="RZF226" s="19"/>
      <c r="RZG226" s="28"/>
      <c r="RZH226" s="32"/>
      <c r="RZI226" s="20"/>
      <c r="RZJ226" s="18"/>
      <c r="RZK226" s="19"/>
      <c r="RZL226" s="28"/>
      <c r="RZM226" s="32"/>
      <c r="RZN226" s="20"/>
      <c r="RZO226" s="18"/>
      <c r="RZP226" s="19"/>
      <c r="RZQ226" s="28"/>
      <c r="RZR226" s="32"/>
      <c r="RZS226" s="20"/>
      <c r="RZT226" s="18"/>
      <c r="RZU226" s="19"/>
      <c r="RZV226" s="28"/>
      <c r="RZW226" s="32"/>
      <c r="RZX226" s="20"/>
      <c r="RZY226" s="18"/>
      <c r="RZZ226" s="19"/>
      <c r="SAA226" s="28"/>
      <c r="SAB226" s="32"/>
      <c r="SAC226" s="20"/>
      <c r="SAD226" s="18"/>
      <c r="SAE226" s="19"/>
      <c r="SAF226" s="28"/>
      <c r="SAG226" s="32"/>
      <c r="SAH226" s="20"/>
      <c r="SAI226" s="18"/>
      <c r="SAJ226" s="19"/>
      <c r="SAK226" s="28"/>
      <c r="SAL226" s="32"/>
      <c r="SAM226" s="20"/>
      <c r="SAN226" s="18"/>
      <c r="SAO226" s="19"/>
      <c r="SAP226" s="28"/>
      <c r="SAQ226" s="32"/>
      <c r="SAR226" s="20"/>
      <c r="SAS226" s="18"/>
      <c r="SAT226" s="19"/>
      <c r="SAU226" s="28"/>
      <c r="SAV226" s="32"/>
      <c r="SAW226" s="20"/>
      <c r="SAX226" s="18"/>
      <c r="SAY226" s="19"/>
      <c r="SAZ226" s="28"/>
      <c r="SBA226" s="32"/>
      <c r="SBB226" s="20"/>
      <c r="SBC226" s="18"/>
      <c r="SBD226" s="19"/>
      <c r="SBE226" s="28"/>
      <c r="SBF226" s="32"/>
      <c r="SBG226" s="20"/>
      <c r="SBH226" s="18"/>
      <c r="SBI226" s="19"/>
      <c r="SBJ226" s="28"/>
      <c r="SBK226" s="32"/>
      <c r="SBL226" s="20"/>
      <c r="SBM226" s="18"/>
      <c r="SBN226" s="19"/>
      <c r="SBO226" s="28"/>
      <c r="SBP226" s="32"/>
      <c r="SBQ226" s="20"/>
      <c r="SBR226" s="18"/>
      <c r="SBS226" s="19"/>
      <c r="SBT226" s="28"/>
      <c r="SBU226" s="32"/>
      <c r="SBV226" s="20"/>
      <c r="SBW226" s="18"/>
      <c r="SBX226" s="19"/>
      <c r="SBY226" s="28"/>
      <c r="SBZ226" s="32"/>
      <c r="SCA226" s="20"/>
      <c r="SCB226" s="18"/>
      <c r="SCC226" s="19"/>
      <c r="SCD226" s="28"/>
      <c r="SCE226" s="32"/>
      <c r="SCF226" s="20"/>
      <c r="SCG226" s="18"/>
      <c r="SCH226" s="19"/>
      <c r="SCI226" s="28"/>
      <c r="SCJ226" s="32"/>
      <c r="SCK226" s="20"/>
      <c r="SCL226" s="18"/>
      <c r="SCM226" s="19"/>
      <c r="SCN226" s="28"/>
      <c r="SCO226" s="32"/>
      <c r="SCP226" s="20"/>
      <c r="SCQ226" s="18"/>
      <c r="SCR226" s="19"/>
      <c r="SCS226" s="28"/>
      <c r="SCT226" s="32"/>
      <c r="SCU226" s="20"/>
      <c r="SCV226" s="18"/>
      <c r="SCW226" s="19"/>
      <c r="SCX226" s="28"/>
      <c r="SCY226" s="32"/>
      <c r="SCZ226" s="20"/>
      <c r="SDA226" s="18"/>
      <c r="SDB226" s="19"/>
      <c r="SDC226" s="28"/>
      <c r="SDD226" s="32"/>
      <c r="SDE226" s="20"/>
      <c r="SDF226" s="18"/>
      <c r="SDG226" s="19"/>
      <c r="SDH226" s="28"/>
      <c r="SDI226" s="32"/>
      <c r="SDJ226" s="20"/>
      <c r="SDK226" s="18"/>
      <c r="SDL226" s="19"/>
      <c r="SDM226" s="28"/>
      <c r="SDN226" s="32"/>
      <c r="SDO226" s="20"/>
      <c r="SDP226" s="18"/>
      <c r="SDQ226" s="19"/>
      <c r="SDR226" s="28"/>
      <c r="SDS226" s="32"/>
      <c r="SDT226" s="20"/>
      <c r="SDU226" s="18"/>
      <c r="SDV226" s="19"/>
      <c r="SDW226" s="28"/>
      <c r="SDX226" s="32"/>
      <c r="SDY226" s="20"/>
      <c r="SDZ226" s="18"/>
      <c r="SEA226" s="19"/>
      <c r="SEB226" s="28"/>
      <c r="SEC226" s="32"/>
      <c r="SED226" s="20"/>
      <c r="SEE226" s="18"/>
      <c r="SEF226" s="19"/>
      <c r="SEG226" s="28"/>
      <c r="SEH226" s="32"/>
      <c r="SEI226" s="20"/>
      <c r="SEJ226" s="18"/>
      <c r="SEK226" s="19"/>
      <c r="SEL226" s="28"/>
      <c r="SEM226" s="32"/>
      <c r="SEN226" s="20"/>
      <c r="SEO226" s="18"/>
      <c r="SEP226" s="19"/>
      <c r="SEQ226" s="28"/>
      <c r="SER226" s="32"/>
      <c r="SES226" s="20"/>
      <c r="SET226" s="18"/>
      <c r="SEU226" s="19"/>
      <c r="SEV226" s="28"/>
      <c r="SEW226" s="32"/>
      <c r="SEX226" s="20"/>
      <c r="SEY226" s="18"/>
      <c r="SEZ226" s="19"/>
      <c r="SFA226" s="28"/>
      <c r="SFB226" s="32"/>
      <c r="SFC226" s="20"/>
      <c r="SFD226" s="18"/>
      <c r="SFE226" s="19"/>
      <c r="SFF226" s="28"/>
      <c r="SFG226" s="32"/>
      <c r="SFH226" s="20"/>
      <c r="SFI226" s="18"/>
      <c r="SFJ226" s="19"/>
      <c r="SFK226" s="28"/>
      <c r="SFL226" s="32"/>
      <c r="SFM226" s="20"/>
      <c r="SFN226" s="18"/>
      <c r="SFO226" s="19"/>
      <c r="SFP226" s="28"/>
      <c r="SFQ226" s="32"/>
      <c r="SFR226" s="20"/>
      <c r="SFS226" s="18"/>
      <c r="SFT226" s="19"/>
      <c r="SFU226" s="28"/>
      <c r="SFV226" s="32"/>
      <c r="SFW226" s="20"/>
      <c r="SFX226" s="18"/>
      <c r="SFY226" s="19"/>
      <c r="SFZ226" s="28"/>
      <c r="SGA226" s="32"/>
      <c r="SGB226" s="20"/>
      <c r="SGC226" s="18"/>
      <c r="SGD226" s="19"/>
      <c r="SGE226" s="28"/>
      <c r="SGF226" s="32"/>
      <c r="SGG226" s="20"/>
      <c r="SGH226" s="18"/>
      <c r="SGI226" s="19"/>
      <c r="SGJ226" s="28"/>
      <c r="SGK226" s="32"/>
      <c r="SGL226" s="20"/>
      <c r="SGM226" s="18"/>
      <c r="SGN226" s="19"/>
      <c r="SGO226" s="28"/>
      <c r="SGP226" s="32"/>
      <c r="SGQ226" s="20"/>
      <c r="SGR226" s="18"/>
      <c r="SGS226" s="19"/>
      <c r="SGT226" s="28"/>
      <c r="SGU226" s="32"/>
      <c r="SGV226" s="20"/>
      <c r="SGW226" s="18"/>
      <c r="SGX226" s="19"/>
      <c r="SGY226" s="28"/>
      <c r="SGZ226" s="32"/>
      <c r="SHA226" s="20"/>
      <c r="SHB226" s="18"/>
      <c r="SHC226" s="19"/>
      <c r="SHD226" s="28"/>
      <c r="SHE226" s="32"/>
      <c r="SHF226" s="20"/>
      <c r="SHG226" s="18"/>
      <c r="SHH226" s="19"/>
      <c r="SHI226" s="28"/>
      <c r="SHJ226" s="32"/>
      <c r="SHK226" s="20"/>
      <c r="SHL226" s="18"/>
      <c r="SHM226" s="19"/>
      <c r="SHN226" s="28"/>
      <c r="SHO226" s="32"/>
      <c r="SHP226" s="20"/>
      <c r="SHQ226" s="18"/>
      <c r="SHR226" s="19"/>
      <c r="SHS226" s="28"/>
      <c r="SHT226" s="32"/>
      <c r="SHU226" s="20"/>
      <c r="SHV226" s="18"/>
      <c r="SHW226" s="19"/>
      <c r="SHX226" s="28"/>
      <c r="SHY226" s="32"/>
      <c r="SHZ226" s="20"/>
      <c r="SIA226" s="18"/>
      <c r="SIB226" s="19"/>
      <c r="SIC226" s="28"/>
      <c r="SID226" s="32"/>
      <c r="SIE226" s="20"/>
      <c r="SIF226" s="18"/>
      <c r="SIG226" s="19"/>
      <c r="SIH226" s="28"/>
      <c r="SII226" s="32"/>
      <c r="SIJ226" s="20"/>
      <c r="SIK226" s="18"/>
      <c r="SIL226" s="19"/>
      <c r="SIM226" s="28"/>
      <c r="SIN226" s="32"/>
      <c r="SIO226" s="20"/>
      <c r="SIP226" s="18"/>
      <c r="SIQ226" s="19"/>
      <c r="SIR226" s="28"/>
      <c r="SIS226" s="32"/>
      <c r="SIT226" s="20"/>
      <c r="SIU226" s="18"/>
      <c r="SIV226" s="19"/>
      <c r="SIW226" s="28"/>
      <c r="SIX226" s="32"/>
      <c r="SIY226" s="20"/>
      <c r="SIZ226" s="18"/>
      <c r="SJA226" s="19"/>
      <c r="SJB226" s="28"/>
      <c r="SJC226" s="32"/>
      <c r="SJD226" s="20"/>
      <c r="SJE226" s="18"/>
      <c r="SJF226" s="19"/>
      <c r="SJG226" s="28"/>
      <c r="SJH226" s="32"/>
      <c r="SJI226" s="20"/>
      <c r="SJJ226" s="18"/>
      <c r="SJK226" s="19"/>
      <c r="SJL226" s="28"/>
      <c r="SJM226" s="32"/>
      <c r="SJN226" s="20"/>
      <c r="SJO226" s="18"/>
      <c r="SJP226" s="19"/>
      <c r="SJQ226" s="28"/>
      <c r="SJR226" s="32"/>
      <c r="SJS226" s="20"/>
      <c r="SJT226" s="18"/>
      <c r="SJU226" s="19"/>
      <c r="SJV226" s="28"/>
      <c r="SJW226" s="32"/>
      <c r="SJX226" s="20"/>
      <c r="SJY226" s="18"/>
      <c r="SJZ226" s="19"/>
      <c r="SKA226" s="28"/>
      <c r="SKB226" s="32"/>
      <c r="SKC226" s="20"/>
      <c r="SKD226" s="18"/>
      <c r="SKE226" s="19"/>
      <c r="SKF226" s="28"/>
      <c r="SKG226" s="32"/>
      <c r="SKH226" s="20"/>
      <c r="SKI226" s="18"/>
      <c r="SKJ226" s="19"/>
      <c r="SKK226" s="28"/>
      <c r="SKL226" s="32"/>
      <c r="SKM226" s="20"/>
      <c r="SKN226" s="18"/>
      <c r="SKO226" s="19"/>
      <c r="SKP226" s="28"/>
      <c r="SKQ226" s="32"/>
      <c r="SKR226" s="20"/>
      <c r="SKS226" s="18"/>
      <c r="SKT226" s="19"/>
      <c r="SKU226" s="28"/>
      <c r="SKV226" s="32"/>
      <c r="SKW226" s="20"/>
      <c r="SKX226" s="18"/>
      <c r="SKY226" s="19"/>
      <c r="SKZ226" s="28"/>
      <c r="SLA226" s="32"/>
      <c r="SLB226" s="20"/>
      <c r="SLC226" s="18"/>
      <c r="SLD226" s="19"/>
      <c r="SLE226" s="28"/>
      <c r="SLF226" s="32"/>
      <c r="SLG226" s="20"/>
      <c r="SLH226" s="18"/>
      <c r="SLI226" s="19"/>
      <c r="SLJ226" s="28"/>
      <c r="SLK226" s="32"/>
      <c r="SLL226" s="20"/>
      <c r="SLM226" s="18"/>
      <c r="SLN226" s="19"/>
      <c r="SLO226" s="28"/>
      <c r="SLP226" s="32"/>
      <c r="SLQ226" s="20"/>
      <c r="SLR226" s="18"/>
      <c r="SLS226" s="19"/>
      <c r="SLT226" s="28"/>
      <c r="SLU226" s="32"/>
      <c r="SLV226" s="20"/>
      <c r="SLW226" s="18"/>
      <c r="SLX226" s="19"/>
      <c r="SLY226" s="28"/>
      <c r="SLZ226" s="32"/>
      <c r="SMA226" s="20"/>
      <c r="SMB226" s="18"/>
      <c r="SMC226" s="19"/>
      <c r="SMD226" s="28"/>
      <c r="SME226" s="32"/>
      <c r="SMF226" s="20"/>
      <c r="SMG226" s="18"/>
      <c r="SMH226" s="19"/>
      <c r="SMI226" s="28"/>
      <c r="SMJ226" s="32"/>
      <c r="SMK226" s="20"/>
      <c r="SML226" s="18"/>
      <c r="SMM226" s="19"/>
      <c r="SMN226" s="28"/>
      <c r="SMO226" s="32"/>
      <c r="SMP226" s="20"/>
      <c r="SMQ226" s="18"/>
      <c r="SMR226" s="19"/>
      <c r="SMS226" s="28"/>
      <c r="SMT226" s="32"/>
      <c r="SMU226" s="20"/>
      <c r="SMV226" s="18"/>
      <c r="SMW226" s="19"/>
      <c r="SMX226" s="28"/>
      <c r="SMY226" s="32"/>
      <c r="SMZ226" s="20"/>
      <c r="SNA226" s="18"/>
      <c r="SNB226" s="19"/>
      <c r="SNC226" s="28"/>
      <c r="SND226" s="32"/>
      <c r="SNE226" s="20"/>
      <c r="SNF226" s="18"/>
      <c r="SNG226" s="19"/>
      <c r="SNH226" s="28"/>
      <c r="SNI226" s="32"/>
      <c r="SNJ226" s="20"/>
      <c r="SNK226" s="18"/>
      <c r="SNL226" s="19"/>
      <c r="SNM226" s="28"/>
      <c r="SNN226" s="32"/>
      <c r="SNO226" s="20"/>
      <c r="SNP226" s="18"/>
      <c r="SNQ226" s="19"/>
      <c r="SNR226" s="28"/>
      <c r="SNS226" s="32"/>
      <c r="SNT226" s="20"/>
      <c r="SNU226" s="18"/>
      <c r="SNV226" s="19"/>
      <c r="SNW226" s="28"/>
      <c r="SNX226" s="32"/>
      <c r="SNY226" s="20"/>
      <c r="SNZ226" s="18"/>
      <c r="SOA226" s="19"/>
      <c r="SOB226" s="28"/>
      <c r="SOC226" s="32"/>
      <c r="SOD226" s="20"/>
      <c r="SOE226" s="18"/>
      <c r="SOF226" s="19"/>
      <c r="SOG226" s="28"/>
      <c r="SOH226" s="32"/>
      <c r="SOI226" s="20"/>
      <c r="SOJ226" s="18"/>
      <c r="SOK226" s="19"/>
      <c r="SOL226" s="28"/>
      <c r="SOM226" s="32"/>
      <c r="SON226" s="20"/>
      <c r="SOO226" s="18"/>
      <c r="SOP226" s="19"/>
      <c r="SOQ226" s="28"/>
      <c r="SOR226" s="32"/>
      <c r="SOS226" s="20"/>
      <c r="SOT226" s="18"/>
      <c r="SOU226" s="19"/>
      <c r="SOV226" s="28"/>
      <c r="SOW226" s="32"/>
      <c r="SOX226" s="20"/>
      <c r="SOY226" s="18"/>
      <c r="SOZ226" s="19"/>
      <c r="SPA226" s="28"/>
      <c r="SPB226" s="32"/>
      <c r="SPC226" s="20"/>
      <c r="SPD226" s="18"/>
      <c r="SPE226" s="19"/>
      <c r="SPF226" s="28"/>
      <c r="SPG226" s="32"/>
      <c r="SPH226" s="20"/>
      <c r="SPI226" s="18"/>
      <c r="SPJ226" s="19"/>
      <c r="SPK226" s="28"/>
      <c r="SPL226" s="32"/>
      <c r="SPM226" s="20"/>
      <c r="SPN226" s="18"/>
      <c r="SPO226" s="19"/>
      <c r="SPP226" s="28"/>
      <c r="SPQ226" s="32"/>
      <c r="SPR226" s="20"/>
      <c r="SPS226" s="18"/>
      <c r="SPT226" s="19"/>
      <c r="SPU226" s="28"/>
      <c r="SPV226" s="32"/>
      <c r="SPW226" s="20"/>
      <c r="SPX226" s="18"/>
      <c r="SPY226" s="19"/>
      <c r="SPZ226" s="28"/>
      <c r="SQA226" s="32"/>
      <c r="SQB226" s="20"/>
      <c r="SQC226" s="18"/>
      <c r="SQD226" s="19"/>
      <c r="SQE226" s="28"/>
      <c r="SQF226" s="32"/>
      <c r="SQG226" s="20"/>
      <c r="SQH226" s="18"/>
      <c r="SQI226" s="19"/>
      <c r="SQJ226" s="28"/>
      <c r="SQK226" s="32"/>
      <c r="SQL226" s="20"/>
      <c r="SQM226" s="18"/>
      <c r="SQN226" s="19"/>
      <c r="SQO226" s="28"/>
      <c r="SQP226" s="32"/>
      <c r="SQQ226" s="20"/>
      <c r="SQR226" s="18"/>
      <c r="SQS226" s="19"/>
      <c r="SQT226" s="28"/>
      <c r="SQU226" s="32"/>
      <c r="SQV226" s="20"/>
      <c r="SQW226" s="18"/>
      <c r="SQX226" s="19"/>
      <c r="SQY226" s="28"/>
      <c r="SQZ226" s="32"/>
      <c r="SRA226" s="20"/>
      <c r="SRB226" s="18"/>
      <c r="SRC226" s="19"/>
      <c r="SRD226" s="28"/>
      <c r="SRE226" s="32"/>
      <c r="SRF226" s="20"/>
      <c r="SRG226" s="18"/>
      <c r="SRH226" s="19"/>
      <c r="SRI226" s="28"/>
      <c r="SRJ226" s="32"/>
      <c r="SRK226" s="20"/>
      <c r="SRL226" s="18"/>
      <c r="SRM226" s="19"/>
      <c r="SRN226" s="28"/>
      <c r="SRO226" s="32"/>
      <c r="SRP226" s="20"/>
      <c r="SRQ226" s="18"/>
      <c r="SRR226" s="19"/>
      <c r="SRS226" s="28"/>
      <c r="SRT226" s="32"/>
      <c r="SRU226" s="20"/>
      <c r="SRV226" s="18"/>
      <c r="SRW226" s="19"/>
      <c r="SRX226" s="28"/>
      <c r="SRY226" s="32"/>
      <c r="SRZ226" s="20"/>
      <c r="SSA226" s="18"/>
      <c r="SSB226" s="19"/>
      <c r="SSC226" s="28"/>
      <c r="SSD226" s="32"/>
      <c r="SSE226" s="20"/>
      <c r="SSF226" s="18"/>
      <c r="SSG226" s="19"/>
      <c r="SSH226" s="28"/>
      <c r="SSI226" s="32"/>
      <c r="SSJ226" s="20"/>
      <c r="SSK226" s="18"/>
      <c r="SSL226" s="19"/>
      <c r="SSM226" s="28"/>
      <c r="SSN226" s="32"/>
      <c r="SSO226" s="20"/>
      <c r="SSP226" s="18"/>
      <c r="SSQ226" s="19"/>
      <c r="SSR226" s="28"/>
      <c r="SSS226" s="32"/>
      <c r="SST226" s="20"/>
      <c r="SSU226" s="18"/>
      <c r="SSV226" s="19"/>
      <c r="SSW226" s="28"/>
      <c r="SSX226" s="32"/>
      <c r="SSY226" s="20"/>
      <c r="SSZ226" s="18"/>
      <c r="STA226" s="19"/>
      <c r="STB226" s="28"/>
      <c r="STC226" s="32"/>
      <c r="STD226" s="20"/>
      <c r="STE226" s="18"/>
      <c r="STF226" s="19"/>
      <c r="STG226" s="28"/>
      <c r="STH226" s="32"/>
      <c r="STI226" s="20"/>
      <c r="STJ226" s="18"/>
      <c r="STK226" s="19"/>
      <c r="STL226" s="28"/>
      <c r="STM226" s="32"/>
      <c r="STN226" s="20"/>
      <c r="STO226" s="18"/>
      <c r="STP226" s="19"/>
      <c r="STQ226" s="28"/>
      <c r="STR226" s="32"/>
      <c r="STS226" s="20"/>
      <c r="STT226" s="18"/>
      <c r="STU226" s="19"/>
      <c r="STV226" s="28"/>
      <c r="STW226" s="32"/>
      <c r="STX226" s="20"/>
      <c r="STY226" s="18"/>
      <c r="STZ226" s="19"/>
      <c r="SUA226" s="28"/>
      <c r="SUB226" s="32"/>
      <c r="SUC226" s="20"/>
      <c r="SUD226" s="18"/>
      <c r="SUE226" s="19"/>
      <c r="SUF226" s="28"/>
      <c r="SUG226" s="32"/>
      <c r="SUH226" s="20"/>
      <c r="SUI226" s="18"/>
      <c r="SUJ226" s="19"/>
      <c r="SUK226" s="28"/>
      <c r="SUL226" s="32"/>
      <c r="SUM226" s="20"/>
      <c r="SUN226" s="18"/>
      <c r="SUO226" s="19"/>
      <c r="SUP226" s="28"/>
      <c r="SUQ226" s="32"/>
      <c r="SUR226" s="20"/>
      <c r="SUS226" s="18"/>
      <c r="SUT226" s="19"/>
      <c r="SUU226" s="28"/>
      <c r="SUV226" s="32"/>
      <c r="SUW226" s="20"/>
      <c r="SUX226" s="18"/>
      <c r="SUY226" s="19"/>
      <c r="SUZ226" s="28"/>
      <c r="SVA226" s="32"/>
      <c r="SVB226" s="20"/>
      <c r="SVC226" s="18"/>
      <c r="SVD226" s="19"/>
      <c r="SVE226" s="28"/>
      <c r="SVF226" s="32"/>
      <c r="SVG226" s="20"/>
      <c r="SVH226" s="18"/>
      <c r="SVI226" s="19"/>
      <c r="SVJ226" s="28"/>
      <c r="SVK226" s="32"/>
      <c r="SVL226" s="20"/>
      <c r="SVM226" s="18"/>
      <c r="SVN226" s="19"/>
      <c r="SVO226" s="28"/>
      <c r="SVP226" s="32"/>
      <c r="SVQ226" s="20"/>
      <c r="SVR226" s="18"/>
      <c r="SVS226" s="19"/>
      <c r="SVT226" s="28"/>
      <c r="SVU226" s="32"/>
      <c r="SVV226" s="20"/>
      <c r="SVW226" s="18"/>
      <c r="SVX226" s="19"/>
      <c r="SVY226" s="28"/>
      <c r="SVZ226" s="32"/>
      <c r="SWA226" s="20"/>
      <c r="SWB226" s="18"/>
      <c r="SWC226" s="19"/>
      <c r="SWD226" s="28"/>
      <c r="SWE226" s="32"/>
      <c r="SWF226" s="20"/>
      <c r="SWG226" s="18"/>
      <c r="SWH226" s="19"/>
      <c r="SWI226" s="28"/>
      <c r="SWJ226" s="32"/>
      <c r="SWK226" s="20"/>
      <c r="SWL226" s="18"/>
      <c r="SWM226" s="19"/>
      <c r="SWN226" s="28"/>
      <c r="SWO226" s="32"/>
      <c r="SWP226" s="20"/>
      <c r="SWQ226" s="18"/>
      <c r="SWR226" s="19"/>
      <c r="SWS226" s="28"/>
      <c r="SWT226" s="32"/>
      <c r="SWU226" s="20"/>
      <c r="SWV226" s="18"/>
      <c r="SWW226" s="19"/>
      <c r="SWX226" s="28"/>
      <c r="SWY226" s="32"/>
      <c r="SWZ226" s="20"/>
      <c r="SXA226" s="18"/>
      <c r="SXB226" s="19"/>
      <c r="SXC226" s="28"/>
      <c r="SXD226" s="32"/>
      <c r="SXE226" s="20"/>
      <c r="SXF226" s="18"/>
      <c r="SXG226" s="19"/>
      <c r="SXH226" s="28"/>
      <c r="SXI226" s="32"/>
      <c r="SXJ226" s="20"/>
      <c r="SXK226" s="18"/>
      <c r="SXL226" s="19"/>
      <c r="SXM226" s="28"/>
      <c r="SXN226" s="32"/>
      <c r="SXO226" s="20"/>
      <c r="SXP226" s="18"/>
      <c r="SXQ226" s="19"/>
      <c r="SXR226" s="28"/>
      <c r="SXS226" s="32"/>
      <c r="SXT226" s="20"/>
      <c r="SXU226" s="18"/>
      <c r="SXV226" s="19"/>
      <c r="SXW226" s="28"/>
      <c r="SXX226" s="32"/>
      <c r="SXY226" s="20"/>
      <c r="SXZ226" s="18"/>
      <c r="SYA226" s="19"/>
      <c r="SYB226" s="28"/>
      <c r="SYC226" s="32"/>
      <c r="SYD226" s="20"/>
      <c r="SYE226" s="18"/>
      <c r="SYF226" s="19"/>
      <c r="SYG226" s="28"/>
      <c r="SYH226" s="32"/>
      <c r="SYI226" s="20"/>
      <c r="SYJ226" s="18"/>
      <c r="SYK226" s="19"/>
      <c r="SYL226" s="28"/>
      <c r="SYM226" s="32"/>
      <c r="SYN226" s="20"/>
      <c r="SYO226" s="18"/>
      <c r="SYP226" s="19"/>
      <c r="SYQ226" s="28"/>
      <c r="SYR226" s="32"/>
      <c r="SYS226" s="20"/>
      <c r="SYT226" s="18"/>
      <c r="SYU226" s="19"/>
      <c r="SYV226" s="28"/>
      <c r="SYW226" s="32"/>
      <c r="SYX226" s="20"/>
      <c r="SYY226" s="18"/>
      <c r="SYZ226" s="19"/>
      <c r="SZA226" s="28"/>
      <c r="SZB226" s="32"/>
      <c r="SZC226" s="20"/>
      <c r="SZD226" s="18"/>
      <c r="SZE226" s="19"/>
      <c r="SZF226" s="28"/>
      <c r="SZG226" s="32"/>
      <c r="SZH226" s="20"/>
      <c r="SZI226" s="18"/>
      <c r="SZJ226" s="19"/>
      <c r="SZK226" s="28"/>
      <c r="SZL226" s="32"/>
      <c r="SZM226" s="20"/>
      <c r="SZN226" s="18"/>
      <c r="SZO226" s="19"/>
      <c r="SZP226" s="28"/>
      <c r="SZQ226" s="32"/>
      <c r="SZR226" s="20"/>
      <c r="SZS226" s="18"/>
      <c r="SZT226" s="19"/>
      <c r="SZU226" s="28"/>
      <c r="SZV226" s="32"/>
      <c r="SZW226" s="20"/>
      <c r="SZX226" s="18"/>
      <c r="SZY226" s="19"/>
      <c r="SZZ226" s="28"/>
      <c r="TAA226" s="32"/>
      <c r="TAB226" s="20"/>
      <c r="TAC226" s="18"/>
      <c r="TAD226" s="19"/>
      <c r="TAE226" s="28"/>
      <c r="TAF226" s="32"/>
      <c r="TAG226" s="20"/>
      <c r="TAH226" s="18"/>
      <c r="TAI226" s="19"/>
      <c r="TAJ226" s="28"/>
      <c r="TAK226" s="32"/>
      <c r="TAL226" s="20"/>
      <c r="TAM226" s="18"/>
      <c r="TAN226" s="19"/>
      <c r="TAO226" s="28"/>
      <c r="TAP226" s="32"/>
      <c r="TAQ226" s="20"/>
      <c r="TAR226" s="18"/>
      <c r="TAS226" s="19"/>
      <c r="TAT226" s="28"/>
      <c r="TAU226" s="32"/>
      <c r="TAV226" s="20"/>
      <c r="TAW226" s="18"/>
      <c r="TAX226" s="19"/>
      <c r="TAY226" s="28"/>
      <c r="TAZ226" s="32"/>
      <c r="TBA226" s="20"/>
      <c r="TBB226" s="18"/>
      <c r="TBC226" s="19"/>
      <c r="TBD226" s="28"/>
      <c r="TBE226" s="32"/>
      <c r="TBF226" s="20"/>
      <c r="TBG226" s="18"/>
      <c r="TBH226" s="19"/>
      <c r="TBI226" s="28"/>
      <c r="TBJ226" s="32"/>
      <c r="TBK226" s="20"/>
      <c r="TBL226" s="18"/>
      <c r="TBM226" s="19"/>
      <c r="TBN226" s="28"/>
      <c r="TBO226" s="32"/>
      <c r="TBP226" s="20"/>
      <c r="TBQ226" s="18"/>
      <c r="TBR226" s="19"/>
      <c r="TBS226" s="28"/>
      <c r="TBT226" s="32"/>
      <c r="TBU226" s="20"/>
      <c r="TBV226" s="18"/>
      <c r="TBW226" s="19"/>
      <c r="TBX226" s="28"/>
      <c r="TBY226" s="32"/>
      <c r="TBZ226" s="20"/>
      <c r="TCA226" s="18"/>
      <c r="TCB226" s="19"/>
      <c r="TCC226" s="28"/>
      <c r="TCD226" s="32"/>
      <c r="TCE226" s="20"/>
      <c r="TCF226" s="18"/>
      <c r="TCG226" s="19"/>
      <c r="TCH226" s="28"/>
      <c r="TCI226" s="32"/>
      <c r="TCJ226" s="20"/>
      <c r="TCK226" s="18"/>
      <c r="TCL226" s="19"/>
      <c r="TCM226" s="28"/>
      <c r="TCN226" s="32"/>
      <c r="TCO226" s="20"/>
      <c r="TCP226" s="18"/>
      <c r="TCQ226" s="19"/>
      <c r="TCR226" s="28"/>
      <c r="TCS226" s="32"/>
      <c r="TCT226" s="20"/>
      <c r="TCU226" s="18"/>
      <c r="TCV226" s="19"/>
      <c r="TCW226" s="28"/>
      <c r="TCX226" s="32"/>
      <c r="TCY226" s="20"/>
      <c r="TCZ226" s="18"/>
      <c r="TDA226" s="19"/>
      <c r="TDB226" s="28"/>
      <c r="TDC226" s="32"/>
      <c r="TDD226" s="20"/>
      <c r="TDE226" s="18"/>
      <c r="TDF226" s="19"/>
      <c r="TDG226" s="28"/>
      <c r="TDH226" s="32"/>
      <c r="TDI226" s="20"/>
      <c r="TDJ226" s="18"/>
      <c r="TDK226" s="19"/>
      <c r="TDL226" s="28"/>
      <c r="TDM226" s="32"/>
      <c r="TDN226" s="20"/>
      <c r="TDO226" s="18"/>
      <c r="TDP226" s="19"/>
      <c r="TDQ226" s="28"/>
      <c r="TDR226" s="32"/>
      <c r="TDS226" s="20"/>
      <c r="TDT226" s="18"/>
      <c r="TDU226" s="19"/>
      <c r="TDV226" s="28"/>
      <c r="TDW226" s="32"/>
      <c r="TDX226" s="20"/>
      <c r="TDY226" s="18"/>
      <c r="TDZ226" s="19"/>
      <c r="TEA226" s="28"/>
      <c r="TEB226" s="32"/>
      <c r="TEC226" s="20"/>
      <c r="TED226" s="18"/>
      <c r="TEE226" s="19"/>
      <c r="TEF226" s="28"/>
      <c r="TEG226" s="32"/>
      <c r="TEH226" s="20"/>
      <c r="TEI226" s="18"/>
      <c r="TEJ226" s="19"/>
      <c r="TEK226" s="28"/>
      <c r="TEL226" s="32"/>
      <c r="TEM226" s="20"/>
      <c r="TEN226" s="18"/>
      <c r="TEO226" s="19"/>
      <c r="TEP226" s="28"/>
      <c r="TEQ226" s="32"/>
      <c r="TER226" s="20"/>
      <c r="TES226" s="18"/>
      <c r="TET226" s="19"/>
      <c r="TEU226" s="28"/>
      <c r="TEV226" s="32"/>
      <c r="TEW226" s="20"/>
      <c r="TEX226" s="18"/>
      <c r="TEY226" s="19"/>
      <c r="TEZ226" s="28"/>
      <c r="TFA226" s="32"/>
      <c r="TFB226" s="20"/>
      <c r="TFC226" s="18"/>
      <c r="TFD226" s="19"/>
      <c r="TFE226" s="28"/>
      <c r="TFF226" s="32"/>
      <c r="TFG226" s="20"/>
      <c r="TFH226" s="18"/>
      <c r="TFI226" s="19"/>
      <c r="TFJ226" s="28"/>
      <c r="TFK226" s="32"/>
      <c r="TFL226" s="20"/>
      <c r="TFM226" s="18"/>
      <c r="TFN226" s="19"/>
      <c r="TFO226" s="28"/>
      <c r="TFP226" s="32"/>
      <c r="TFQ226" s="20"/>
      <c r="TFR226" s="18"/>
      <c r="TFS226" s="19"/>
      <c r="TFT226" s="28"/>
      <c r="TFU226" s="32"/>
      <c r="TFV226" s="20"/>
      <c r="TFW226" s="18"/>
      <c r="TFX226" s="19"/>
      <c r="TFY226" s="28"/>
      <c r="TFZ226" s="32"/>
      <c r="TGA226" s="20"/>
      <c r="TGB226" s="18"/>
      <c r="TGC226" s="19"/>
      <c r="TGD226" s="28"/>
      <c r="TGE226" s="32"/>
      <c r="TGF226" s="20"/>
      <c r="TGG226" s="18"/>
      <c r="TGH226" s="19"/>
      <c r="TGI226" s="28"/>
      <c r="TGJ226" s="32"/>
      <c r="TGK226" s="20"/>
      <c r="TGL226" s="18"/>
      <c r="TGM226" s="19"/>
      <c r="TGN226" s="28"/>
      <c r="TGO226" s="32"/>
      <c r="TGP226" s="20"/>
      <c r="TGQ226" s="18"/>
      <c r="TGR226" s="19"/>
      <c r="TGS226" s="28"/>
      <c r="TGT226" s="32"/>
      <c r="TGU226" s="20"/>
      <c r="TGV226" s="18"/>
      <c r="TGW226" s="19"/>
      <c r="TGX226" s="28"/>
      <c r="TGY226" s="32"/>
      <c r="TGZ226" s="20"/>
      <c r="THA226" s="18"/>
      <c r="THB226" s="19"/>
      <c r="THC226" s="28"/>
      <c r="THD226" s="32"/>
      <c r="THE226" s="20"/>
      <c r="THF226" s="18"/>
      <c r="THG226" s="19"/>
      <c r="THH226" s="28"/>
      <c r="THI226" s="32"/>
      <c r="THJ226" s="20"/>
      <c r="THK226" s="18"/>
      <c r="THL226" s="19"/>
      <c r="THM226" s="28"/>
      <c r="THN226" s="32"/>
      <c r="THO226" s="20"/>
      <c r="THP226" s="18"/>
      <c r="THQ226" s="19"/>
      <c r="THR226" s="28"/>
      <c r="THS226" s="32"/>
      <c r="THT226" s="20"/>
      <c r="THU226" s="18"/>
      <c r="THV226" s="19"/>
      <c r="THW226" s="28"/>
      <c r="THX226" s="32"/>
      <c r="THY226" s="20"/>
      <c r="THZ226" s="18"/>
      <c r="TIA226" s="19"/>
      <c r="TIB226" s="28"/>
      <c r="TIC226" s="32"/>
      <c r="TID226" s="20"/>
      <c r="TIE226" s="18"/>
      <c r="TIF226" s="19"/>
      <c r="TIG226" s="28"/>
      <c r="TIH226" s="32"/>
      <c r="TII226" s="20"/>
      <c r="TIJ226" s="18"/>
      <c r="TIK226" s="19"/>
      <c r="TIL226" s="28"/>
      <c r="TIM226" s="32"/>
      <c r="TIN226" s="20"/>
      <c r="TIO226" s="18"/>
      <c r="TIP226" s="19"/>
      <c r="TIQ226" s="28"/>
      <c r="TIR226" s="32"/>
      <c r="TIS226" s="20"/>
      <c r="TIT226" s="18"/>
      <c r="TIU226" s="19"/>
      <c r="TIV226" s="28"/>
      <c r="TIW226" s="32"/>
      <c r="TIX226" s="20"/>
      <c r="TIY226" s="18"/>
      <c r="TIZ226" s="19"/>
      <c r="TJA226" s="28"/>
      <c r="TJB226" s="32"/>
      <c r="TJC226" s="20"/>
      <c r="TJD226" s="18"/>
      <c r="TJE226" s="19"/>
      <c r="TJF226" s="28"/>
      <c r="TJG226" s="32"/>
      <c r="TJH226" s="20"/>
      <c r="TJI226" s="18"/>
      <c r="TJJ226" s="19"/>
      <c r="TJK226" s="28"/>
      <c r="TJL226" s="32"/>
      <c r="TJM226" s="20"/>
      <c r="TJN226" s="18"/>
      <c r="TJO226" s="19"/>
      <c r="TJP226" s="28"/>
      <c r="TJQ226" s="32"/>
      <c r="TJR226" s="20"/>
      <c r="TJS226" s="18"/>
      <c r="TJT226" s="19"/>
      <c r="TJU226" s="28"/>
      <c r="TJV226" s="32"/>
      <c r="TJW226" s="20"/>
      <c r="TJX226" s="18"/>
      <c r="TJY226" s="19"/>
      <c r="TJZ226" s="28"/>
      <c r="TKA226" s="32"/>
      <c r="TKB226" s="20"/>
      <c r="TKC226" s="18"/>
      <c r="TKD226" s="19"/>
      <c r="TKE226" s="28"/>
      <c r="TKF226" s="32"/>
      <c r="TKG226" s="20"/>
      <c r="TKH226" s="18"/>
      <c r="TKI226" s="19"/>
      <c r="TKJ226" s="28"/>
      <c r="TKK226" s="32"/>
      <c r="TKL226" s="20"/>
      <c r="TKM226" s="18"/>
      <c r="TKN226" s="19"/>
      <c r="TKO226" s="28"/>
      <c r="TKP226" s="32"/>
      <c r="TKQ226" s="20"/>
      <c r="TKR226" s="18"/>
      <c r="TKS226" s="19"/>
      <c r="TKT226" s="28"/>
      <c r="TKU226" s="32"/>
      <c r="TKV226" s="20"/>
      <c r="TKW226" s="18"/>
      <c r="TKX226" s="19"/>
      <c r="TKY226" s="28"/>
      <c r="TKZ226" s="32"/>
      <c r="TLA226" s="20"/>
      <c r="TLB226" s="18"/>
      <c r="TLC226" s="19"/>
      <c r="TLD226" s="28"/>
      <c r="TLE226" s="32"/>
      <c r="TLF226" s="20"/>
      <c r="TLG226" s="18"/>
      <c r="TLH226" s="19"/>
      <c r="TLI226" s="28"/>
      <c r="TLJ226" s="32"/>
      <c r="TLK226" s="20"/>
      <c r="TLL226" s="18"/>
      <c r="TLM226" s="19"/>
      <c r="TLN226" s="28"/>
      <c r="TLO226" s="32"/>
      <c r="TLP226" s="20"/>
      <c r="TLQ226" s="18"/>
      <c r="TLR226" s="19"/>
      <c r="TLS226" s="28"/>
      <c r="TLT226" s="32"/>
      <c r="TLU226" s="20"/>
      <c r="TLV226" s="18"/>
      <c r="TLW226" s="19"/>
      <c r="TLX226" s="28"/>
      <c r="TLY226" s="32"/>
      <c r="TLZ226" s="20"/>
      <c r="TMA226" s="18"/>
      <c r="TMB226" s="19"/>
      <c r="TMC226" s="28"/>
      <c r="TMD226" s="32"/>
      <c r="TME226" s="20"/>
      <c r="TMF226" s="18"/>
      <c r="TMG226" s="19"/>
      <c r="TMH226" s="28"/>
      <c r="TMI226" s="32"/>
      <c r="TMJ226" s="20"/>
      <c r="TMK226" s="18"/>
      <c r="TML226" s="19"/>
      <c r="TMM226" s="28"/>
      <c r="TMN226" s="32"/>
      <c r="TMO226" s="20"/>
      <c r="TMP226" s="18"/>
      <c r="TMQ226" s="19"/>
      <c r="TMR226" s="28"/>
      <c r="TMS226" s="32"/>
      <c r="TMT226" s="20"/>
      <c r="TMU226" s="18"/>
      <c r="TMV226" s="19"/>
      <c r="TMW226" s="28"/>
      <c r="TMX226" s="32"/>
      <c r="TMY226" s="20"/>
      <c r="TMZ226" s="18"/>
      <c r="TNA226" s="19"/>
      <c r="TNB226" s="28"/>
      <c r="TNC226" s="32"/>
      <c r="TND226" s="20"/>
      <c r="TNE226" s="18"/>
      <c r="TNF226" s="19"/>
      <c r="TNG226" s="28"/>
      <c r="TNH226" s="32"/>
      <c r="TNI226" s="20"/>
      <c r="TNJ226" s="18"/>
      <c r="TNK226" s="19"/>
      <c r="TNL226" s="28"/>
      <c r="TNM226" s="32"/>
      <c r="TNN226" s="20"/>
      <c r="TNO226" s="18"/>
      <c r="TNP226" s="19"/>
      <c r="TNQ226" s="28"/>
      <c r="TNR226" s="32"/>
      <c r="TNS226" s="20"/>
      <c r="TNT226" s="18"/>
      <c r="TNU226" s="19"/>
      <c r="TNV226" s="28"/>
      <c r="TNW226" s="32"/>
      <c r="TNX226" s="20"/>
      <c r="TNY226" s="18"/>
      <c r="TNZ226" s="19"/>
      <c r="TOA226" s="28"/>
      <c r="TOB226" s="32"/>
      <c r="TOC226" s="20"/>
      <c r="TOD226" s="18"/>
      <c r="TOE226" s="19"/>
      <c r="TOF226" s="28"/>
      <c r="TOG226" s="32"/>
      <c r="TOH226" s="20"/>
      <c r="TOI226" s="18"/>
      <c r="TOJ226" s="19"/>
      <c r="TOK226" s="28"/>
      <c r="TOL226" s="32"/>
      <c r="TOM226" s="20"/>
      <c r="TON226" s="18"/>
      <c r="TOO226" s="19"/>
      <c r="TOP226" s="28"/>
      <c r="TOQ226" s="32"/>
      <c r="TOR226" s="20"/>
      <c r="TOS226" s="18"/>
      <c r="TOT226" s="19"/>
      <c r="TOU226" s="28"/>
      <c r="TOV226" s="32"/>
      <c r="TOW226" s="20"/>
      <c r="TOX226" s="18"/>
      <c r="TOY226" s="19"/>
      <c r="TOZ226" s="28"/>
      <c r="TPA226" s="32"/>
      <c r="TPB226" s="20"/>
      <c r="TPC226" s="18"/>
      <c r="TPD226" s="19"/>
      <c r="TPE226" s="28"/>
      <c r="TPF226" s="32"/>
      <c r="TPG226" s="20"/>
      <c r="TPH226" s="18"/>
      <c r="TPI226" s="19"/>
      <c r="TPJ226" s="28"/>
      <c r="TPK226" s="32"/>
      <c r="TPL226" s="20"/>
      <c r="TPM226" s="18"/>
      <c r="TPN226" s="19"/>
      <c r="TPO226" s="28"/>
      <c r="TPP226" s="32"/>
      <c r="TPQ226" s="20"/>
      <c r="TPR226" s="18"/>
      <c r="TPS226" s="19"/>
      <c r="TPT226" s="28"/>
      <c r="TPU226" s="32"/>
      <c r="TPV226" s="20"/>
      <c r="TPW226" s="18"/>
      <c r="TPX226" s="19"/>
      <c r="TPY226" s="28"/>
      <c r="TPZ226" s="32"/>
      <c r="TQA226" s="20"/>
      <c r="TQB226" s="18"/>
      <c r="TQC226" s="19"/>
      <c r="TQD226" s="28"/>
      <c r="TQE226" s="32"/>
      <c r="TQF226" s="20"/>
      <c r="TQG226" s="18"/>
      <c r="TQH226" s="19"/>
      <c r="TQI226" s="28"/>
      <c r="TQJ226" s="32"/>
      <c r="TQK226" s="20"/>
      <c r="TQL226" s="18"/>
      <c r="TQM226" s="19"/>
      <c r="TQN226" s="28"/>
      <c r="TQO226" s="32"/>
      <c r="TQP226" s="20"/>
      <c r="TQQ226" s="18"/>
      <c r="TQR226" s="19"/>
      <c r="TQS226" s="28"/>
      <c r="TQT226" s="32"/>
      <c r="TQU226" s="20"/>
      <c r="TQV226" s="18"/>
      <c r="TQW226" s="19"/>
      <c r="TQX226" s="28"/>
      <c r="TQY226" s="32"/>
      <c r="TQZ226" s="20"/>
      <c r="TRA226" s="18"/>
      <c r="TRB226" s="19"/>
      <c r="TRC226" s="28"/>
      <c r="TRD226" s="32"/>
      <c r="TRE226" s="20"/>
      <c r="TRF226" s="18"/>
      <c r="TRG226" s="19"/>
      <c r="TRH226" s="28"/>
      <c r="TRI226" s="32"/>
      <c r="TRJ226" s="20"/>
      <c r="TRK226" s="18"/>
      <c r="TRL226" s="19"/>
      <c r="TRM226" s="28"/>
      <c r="TRN226" s="32"/>
      <c r="TRO226" s="20"/>
      <c r="TRP226" s="18"/>
      <c r="TRQ226" s="19"/>
      <c r="TRR226" s="28"/>
      <c r="TRS226" s="32"/>
      <c r="TRT226" s="20"/>
      <c r="TRU226" s="18"/>
      <c r="TRV226" s="19"/>
      <c r="TRW226" s="28"/>
      <c r="TRX226" s="32"/>
      <c r="TRY226" s="20"/>
      <c r="TRZ226" s="18"/>
      <c r="TSA226" s="19"/>
      <c r="TSB226" s="28"/>
      <c r="TSC226" s="32"/>
      <c r="TSD226" s="20"/>
      <c r="TSE226" s="18"/>
      <c r="TSF226" s="19"/>
      <c r="TSG226" s="28"/>
      <c r="TSH226" s="32"/>
      <c r="TSI226" s="20"/>
      <c r="TSJ226" s="18"/>
      <c r="TSK226" s="19"/>
      <c r="TSL226" s="28"/>
      <c r="TSM226" s="32"/>
      <c r="TSN226" s="20"/>
      <c r="TSO226" s="18"/>
      <c r="TSP226" s="19"/>
      <c r="TSQ226" s="28"/>
      <c r="TSR226" s="32"/>
      <c r="TSS226" s="20"/>
      <c r="TST226" s="18"/>
      <c r="TSU226" s="19"/>
      <c r="TSV226" s="28"/>
      <c r="TSW226" s="32"/>
      <c r="TSX226" s="20"/>
      <c r="TSY226" s="18"/>
      <c r="TSZ226" s="19"/>
      <c r="TTA226" s="28"/>
      <c r="TTB226" s="32"/>
      <c r="TTC226" s="20"/>
      <c r="TTD226" s="18"/>
      <c r="TTE226" s="19"/>
      <c r="TTF226" s="28"/>
      <c r="TTG226" s="32"/>
      <c r="TTH226" s="20"/>
      <c r="TTI226" s="18"/>
      <c r="TTJ226" s="19"/>
      <c r="TTK226" s="28"/>
      <c r="TTL226" s="32"/>
      <c r="TTM226" s="20"/>
      <c r="TTN226" s="18"/>
      <c r="TTO226" s="19"/>
      <c r="TTP226" s="28"/>
      <c r="TTQ226" s="32"/>
      <c r="TTR226" s="20"/>
      <c r="TTS226" s="18"/>
      <c r="TTT226" s="19"/>
      <c r="TTU226" s="28"/>
      <c r="TTV226" s="32"/>
      <c r="TTW226" s="20"/>
      <c r="TTX226" s="18"/>
      <c r="TTY226" s="19"/>
      <c r="TTZ226" s="28"/>
      <c r="TUA226" s="32"/>
      <c r="TUB226" s="20"/>
      <c r="TUC226" s="18"/>
      <c r="TUD226" s="19"/>
      <c r="TUE226" s="28"/>
      <c r="TUF226" s="32"/>
      <c r="TUG226" s="20"/>
      <c r="TUH226" s="18"/>
      <c r="TUI226" s="19"/>
      <c r="TUJ226" s="28"/>
      <c r="TUK226" s="32"/>
      <c r="TUL226" s="20"/>
      <c r="TUM226" s="18"/>
      <c r="TUN226" s="19"/>
      <c r="TUO226" s="28"/>
      <c r="TUP226" s="32"/>
      <c r="TUQ226" s="20"/>
      <c r="TUR226" s="18"/>
      <c r="TUS226" s="19"/>
      <c r="TUT226" s="28"/>
      <c r="TUU226" s="32"/>
      <c r="TUV226" s="20"/>
      <c r="TUW226" s="18"/>
      <c r="TUX226" s="19"/>
      <c r="TUY226" s="28"/>
      <c r="TUZ226" s="32"/>
      <c r="TVA226" s="20"/>
      <c r="TVB226" s="18"/>
      <c r="TVC226" s="19"/>
      <c r="TVD226" s="28"/>
      <c r="TVE226" s="32"/>
      <c r="TVF226" s="20"/>
      <c r="TVG226" s="18"/>
      <c r="TVH226" s="19"/>
      <c r="TVI226" s="28"/>
      <c r="TVJ226" s="32"/>
      <c r="TVK226" s="20"/>
      <c r="TVL226" s="18"/>
      <c r="TVM226" s="19"/>
      <c r="TVN226" s="28"/>
      <c r="TVO226" s="32"/>
      <c r="TVP226" s="20"/>
      <c r="TVQ226" s="18"/>
      <c r="TVR226" s="19"/>
      <c r="TVS226" s="28"/>
      <c r="TVT226" s="32"/>
      <c r="TVU226" s="20"/>
      <c r="TVV226" s="18"/>
      <c r="TVW226" s="19"/>
      <c r="TVX226" s="28"/>
      <c r="TVY226" s="32"/>
      <c r="TVZ226" s="20"/>
      <c r="TWA226" s="18"/>
      <c r="TWB226" s="19"/>
      <c r="TWC226" s="28"/>
      <c r="TWD226" s="32"/>
      <c r="TWE226" s="20"/>
      <c r="TWF226" s="18"/>
      <c r="TWG226" s="19"/>
      <c r="TWH226" s="28"/>
      <c r="TWI226" s="32"/>
      <c r="TWJ226" s="20"/>
      <c r="TWK226" s="18"/>
      <c r="TWL226" s="19"/>
      <c r="TWM226" s="28"/>
      <c r="TWN226" s="32"/>
      <c r="TWO226" s="20"/>
      <c r="TWP226" s="18"/>
      <c r="TWQ226" s="19"/>
      <c r="TWR226" s="28"/>
      <c r="TWS226" s="32"/>
      <c r="TWT226" s="20"/>
      <c r="TWU226" s="18"/>
      <c r="TWV226" s="19"/>
      <c r="TWW226" s="28"/>
      <c r="TWX226" s="32"/>
      <c r="TWY226" s="20"/>
      <c r="TWZ226" s="18"/>
      <c r="TXA226" s="19"/>
      <c r="TXB226" s="28"/>
      <c r="TXC226" s="32"/>
      <c r="TXD226" s="20"/>
      <c r="TXE226" s="18"/>
      <c r="TXF226" s="19"/>
      <c r="TXG226" s="28"/>
      <c r="TXH226" s="32"/>
      <c r="TXI226" s="20"/>
      <c r="TXJ226" s="18"/>
      <c r="TXK226" s="19"/>
      <c r="TXL226" s="28"/>
      <c r="TXM226" s="32"/>
      <c r="TXN226" s="20"/>
      <c r="TXO226" s="18"/>
      <c r="TXP226" s="19"/>
      <c r="TXQ226" s="28"/>
      <c r="TXR226" s="32"/>
      <c r="TXS226" s="20"/>
      <c r="TXT226" s="18"/>
      <c r="TXU226" s="19"/>
      <c r="TXV226" s="28"/>
      <c r="TXW226" s="32"/>
      <c r="TXX226" s="20"/>
      <c r="TXY226" s="18"/>
      <c r="TXZ226" s="19"/>
      <c r="TYA226" s="28"/>
      <c r="TYB226" s="32"/>
      <c r="TYC226" s="20"/>
      <c r="TYD226" s="18"/>
      <c r="TYE226" s="19"/>
      <c r="TYF226" s="28"/>
      <c r="TYG226" s="32"/>
      <c r="TYH226" s="20"/>
      <c r="TYI226" s="18"/>
      <c r="TYJ226" s="19"/>
      <c r="TYK226" s="28"/>
      <c r="TYL226" s="32"/>
      <c r="TYM226" s="20"/>
      <c r="TYN226" s="18"/>
      <c r="TYO226" s="19"/>
      <c r="TYP226" s="28"/>
      <c r="TYQ226" s="32"/>
      <c r="TYR226" s="20"/>
      <c r="TYS226" s="18"/>
      <c r="TYT226" s="19"/>
      <c r="TYU226" s="28"/>
      <c r="TYV226" s="32"/>
      <c r="TYW226" s="20"/>
      <c r="TYX226" s="18"/>
      <c r="TYY226" s="19"/>
      <c r="TYZ226" s="28"/>
      <c r="TZA226" s="32"/>
      <c r="TZB226" s="20"/>
      <c r="TZC226" s="18"/>
      <c r="TZD226" s="19"/>
      <c r="TZE226" s="28"/>
      <c r="TZF226" s="32"/>
      <c r="TZG226" s="20"/>
      <c r="TZH226" s="18"/>
      <c r="TZI226" s="19"/>
      <c r="TZJ226" s="28"/>
      <c r="TZK226" s="32"/>
      <c r="TZL226" s="20"/>
      <c r="TZM226" s="18"/>
      <c r="TZN226" s="19"/>
      <c r="TZO226" s="28"/>
      <c r="TZP226" s="32"/>
      <c r="TZQ226" s="20"/>
      <c r="TZR226" s="18"/>
      <c r="TZS226" s="19"/>
      <c r="TZT226" s="28"/>
      <c r="TZU226" s="32"/>
      <c r="TZV226" s="20"/>
      <c r="TZW226" s="18"/>
      <c r="TZX226" s="19"/>
      <c r="TZY226" s="28"/>
      <c r="TZZ226" s="32"/>
      <c r="UAA226" s="20"/>
      <c r="UAB226" s="18"/>
      <c r="UAC226" s="19"/>
      <c r="UAD226" s="28"/>
      <c r="UAE226" s="32"/>
      <c r="UAF226" s="20"/>
      <c r="UAG226" s="18"/>
      <c r="UAH226" s="19"/>
      <c r="UAI226" s="28"/>
      <c r="UAJ226" s="32"/>
      <c r="UAK226" s="20"/>
      <c r="UAL226" s="18"/>
      <c r="UAM226" s="19"/>
      <c r="UAN226" s="28"/>
      <c r="UAO226" s="32"/>
      <c r="UAP226" s="20"/>
      <c r="UAQ226" s="18"/>
      <c r="UAR226" s="19"/>
      <c r="UAS226" s="28"/>
      <c r="UAT226" s="32"/>
      <c r="UAU226" s="20"/>
      <c r="UAV226" s="18"/>
      <c r="UAW226" s="19"/>
      <c r="UAX226" s="28"/>
      <c r="UAY226" s="32"/>
      <c r="UAZ226" s="20"/>
      <c r="UBA226" s="18"/>
      <c r="UBB226" s="19"/>
      <c r="UBC226" s="28"/>
      <c r="UBD226" s="32"/>
      <c r="UBE226" s="20"/>
      <c r="UBF226" s="18"/>
      <c r="UBG226" s="19"/>
      <c r="UBH226" s="28"/>
      <c r="UBI226" s="32"/>
      <c r="UBJ226" s="20"/>
      <c r="UBK226" s="18"/>
      <c r="UBL226" s="19"/>
      <c r="UBM226" s="28"/>
      <c r="UBN226" s="32"/>
      <c r="UBO226" s="20"/>
      <c r="UBP226" s="18"/>
      <c r="UBQ226" s="19"/>
      <c r="UBR226" s="28"/>
      <c r="UBS226" s="32"/>
      <c r="UBT226" s="20"/>
      <c r="UBU226" s="18"/>
      <c r="UBV226" s="19"/>
      <c r="UBW226" s="28"/>
      <c r="UBX226" s="32"/>
      <c r="UBY226" s="20"/>
      <c r="UBZ226" s="18"/>
      <c r="UCA226" s="19"/>
      <c r="UCB226" s="28"/>
      <c r="UCC226" s="32"/>
      <c r="UCD226" s="20"/>
      <c r="UCE226" s="18"/>
      <c r="UCF226" s="19"/>
      <c r="UCG226" s="28"/>
      <c r="UCH226" s="32"/>
      <c r="UCI226" s="20"/>
      <c r="UCJ226" s="18"/>
      <c r="UCK226" s="19"/>
      <c r="UCL226" s="28"/>
      <c r="UCM226" s="32"/>
      <c r="UCN226" s="20"/>
      <c r="UCO226" s="18"/>
      <c r="UCP226" s="19"/>
      <c r="UCQ226" s="28"/>
      <c r="UCR226" s="32"/>
      <c r="UCS226" s="20"/>
      <c r="UCT226" s="18"/>
      <c r="UCU226" s="19"/>
      <c r="UCV226" s="28"/>
      <c r="UCW226" s="32"/>
      <c r="UCX226" s="20"/>
      <c r="UCY226" s="18"/>
      <c r="UCZ226" s="19"/>
      <c r="UDA226" s="28"/>
      <c r="UDB226" s="32"/>
      <c r="UDC226" s="20"/>
      <c r="UDD226" s="18"/>
      <c r="UDE226" s="19"/>
      <c r="UDF226" s="28"/>
      <c r="UDG226" s="32"/>
      <c r="UDH226" s="20"/>
      <c r="UDI226" s="18"/>
      <c r="UDJ226" s="19"/>
      <c r="UDK226" s="28"/>
      <c r="UDL226" s="32"/>
      <c r="UDM226" s="20"/>
      <c r="UDN226" s="18"/>
      <c r="UDO226" s="19"/>
      <c r="UDP226" s="28"/>
      <c r="UDQ226" s="32"/>
      <c r="UDR226" s="20"/>
      <c r="UDS226" s="18"/>
      <c r="UDT226" s="19"/>
      <c r="UDU226" s="28"/>
      <c r="UDV226" s="32"/>
      <c r="UDW226" s="20"/>
      <c r="UDX226" s="18"/>
      <c r="UDY226" s="19"/>
      <c r="UDZ226" s="28"/>
      <c r="UEA226" s="32"/>
      <c r="UEB226" s="20"/>
      <c r="UEC226" s="18"/>
      <c r="UED226" s="19"/>
      <c r="UEE226" s="28"/>
      <c r="UEF226" s="32"/>
      <c r="UEG226" s="20"/>
      <c r="UEH226" s="18"/>
      <c r="UEI226" s="19"/>
      <c r="UEJ226" s="28"/>
      <c r="UEK226" s="32"/>
      <c r="UEL226" s="20"/>
      <c r="UEM226" s="18"/>
      <c r="UEN226" s="19"/>
      <c r="UEO226" s="28"/>
      <c r="UEP226" s="32"/>
      <c r="UEQ226" s="20"/>
      <c r="UER226" s="18"/>
      <c r="UES226" s="19"/>
      <c r="UET226" s="28"/>
      <c r="UEU226" s="32"/>
      <c r="UEV226" s="20"/>
      <c r="UEW226" s="18"/>
      <c r="UEX226" s="19"/>
      <c r="UEY226" s="28"/>
      <c r="UEZ226" s="32"/>
      <c r="UFA226" s="20"/>
      <c r="UFB226" s="18"/>
      <c r="UFC226" s="19"/>
      <c r="UFD226" s="28"/>
      <c r="UFE226" s="32"/>
      <c r="UFF226" s="20"/>
      <c r="UFG226" s="18"/>
      <c r="UFH226" s="19"/>
      <c r="UFI226" s="28"/>
      <c r="UFJ226" s="32"/>
      <c r="UFK226" s="20"/>
      <c r="UFL226" s="18"/>
      <c r="UFM226" s="19"/>
      <c r="UFN226" s="28"/>
      <c r="UFO226" s="32"/>
      <c r="UFP226" s="20"/>
      <c r="UFQ226" s="18"/>
      <c r="UFR226" s="19"/>
      <c r="UFS226" s="28"/>
      <c r="UFT226" s="32"/>
      <c r="UFU226" s="20"/>
      <c r="UFV226" s="18"/>
      <c r="UFW226" s="19"/>
      <c r="UFX226" s="28"/>
      <c r="UFY226" s="32"/>
      <c r="UFZ226" s="20"/>
      <c r="UGA226" s="18"/>
      <c r="UGB226" s="19"/>
      <c r="UGC226" s="28"/>
      <c r="UGD226" s="32"/>
      <c r="UGE226" s="20"/>
      <c r="UGF226" s="18"/>
      <c r="UGG226" s="19"/>
      <c r="UGH226" s="28"/>
      <c r="UGI226" s="32"/>
      <c r="UGJ226" s="20"/>
      <c r="UGK226" s="18"/>
      <c r="UGL226" s="19"/>
      <c r="UGM226" s="28"/>
      <c r="UGN226" s="32"/>
      <c r="UGO226" s="20"/>
      <c r="UGP226" s="18"/>
      <c r="UGQ226" s="19"/>
      <c r="UGR226" s="28"/>
      <c r="UGS226" s="32"/>
      <c r="UGT226" s="20"/>
      <c r="UGU226" s="18"/>
      <c r="UGV226" s="19"/>
      <c r="UGW226" s="28"/>
      <c r="UGX226" s="32"/>
      <c r="UGY226" s="20"/>
      <c r="UGZ226" s="18"/>
      <c r="UHA226" s="19"/>
      <c r="UHB226" s="28"/>
      <c r="UHC226" s="32"/>
      <c r="UHD226" s="20"/>
      <c r="UHE226" s="18"/>
      <c r="UHF226" s="19"/>
      <c r="UHG226" s="28"/>
      <c r="UHH226" s="32"/>
      <c r="UHI226" s="20"/>
      <c r="UHJ226" s="18"/>
      <c r="UHK226" s="19"/>
      <c r="UHL226" s="28"/>
      <c r="UHM226" s="32"/>
      <c r="UHN226" s="20"/>
      <c r="UHO226" s="18"/>
      <c r="UHP226" s="19"/>
      <c r="UHQ226" s="28"/>
      <c r="UHR226" s="32"/>
      <c r="UHS226" s="20"/>
      <c r="UHT226" s="18"/>
      <c r="UHU226" s="19"/>
      <c r="UHV226" s="28"/>
      <c r="UHW226" s="32"/>
      <c r="UHX226" s="20"/>
      <c r="UHY226" s="18"/>
      <c r="UHZ226" s="19"/>
      <c r="UIA226" s="28"/>
      <c r="UIB226" s="32"/>
      <c r="UIC226" s="20"/>
      <c r="UID226" s="18"/>
      <c r="UIE226" s="19"/>
      <c r="UIF226" s="28"/>
      <c r="UIG226" s="32"/>
      <c r="UIH226" s="20"/>
      <c r="UII226" s="18"/>
      <c r="UIJ226" s="19"/>
      <c r="UIK226" s="28"/>
      <c r="UIL226" s="32"/>
      <c r="UIM226" s="20"/>
      <c r="UIN226" s="18"/>
      <c r="UIO226" s="19"/>
      <c r="UIP226" s="28"/>
      <c r="UIQ226" s="32"/>
      <c r="UIR226" s="20"/>
      <c r="UIS226" s="18"/>
      <c r="UIT226" s="19"/>
      <c r="UIU226" s="28"/>
      <c r="UIV226" s="32"/>
      <c r="UIW226" s="20"/>
      <c r="UIX226" s="18"/>
      <c r="UIY226" s="19"/>
      <c r="UIZ226" s="28"/>
      <c r="UJA226" s="32"/>
      <c r="UJB226" s="20"/>
      <c r="UJC226" s="18"/>
      <c r="UJD226" s="19"/>
      <c r="UJE226" s="28"/>
      <c r="UJF226" s="32"/>
      <c r="UJG226" s="20"/>
      <c r="UJH226" s="18"/>
      <c r="UJI226" s="19"/>
      <c r="UJJ226" s="28"/>
      <c r="UJK226" s="32"/>
      <c r="UJL226" s="20"/>
      <c r="UJM226" s="18"/>
      <c r="UJN226" s="19"/>
      <c r="UJO226" s="28"/>
      <c r="UJP226" s="32"/>
      <c r="UJQ226" s="20"/>
      <c r="UJR226" s="18"/>
      <c r="UJS226" s="19"/>
      <c r="UJT226" s="28"/>
      <c r="UJU226" s="32"/>
      <c r="UJV226" s="20"/>
      <c r="UJW226" s="18"/>
      <c r="UJX226" s="19"/>
      <c r="UJY226" s="28"/>
      <c r="UJZ226" s="32"/>
      <c r="UKA226" s="20"/>
      <c r="UKB226" s="18"/>
      <c r="UKC226" s="19"/>
      <c r="UKD226" s="28"/>
      <c r="UKE226" s="32"/>
      <c r="UKF226" s="20"/>
      <c r="UKG226" s="18"/>
      <c r="UKH226" s="19"/>
      <c r="UKI226" s="28"/>
      <c r="UKJ226" s="32"/>
      <c r="UKK226" s="20"/>
      <c r="UKL226" s="18"/>
      <c r="UKM226" s="19"/>
      <c r="UKN226" s="28"/>
      <c r="UKO226" s="32"/>
      <c r="UKP226" s="20"/>
      <c r="UKQ226" s="18"/>
      <c r="UKR226" s="19"/>
      <c r="UKS226" s="28"/>
      <c r="UKT226" s="32"/>
      <c r="UKU226" s="20"/>
      <c r="UKV226" s="18"/>
      <c r="UKW226" s="19"/>
      <c r="UKX226" s="28"/>
      <c r="UKY226" s="32"/>
      <c r="UKZ226" s="20"/>
      <c r="ULA226" s="18"/>
      <c r="ULB226" s="19"/>
      <c r="ULC226" s="28"/>
      <c r="ULD226" s="32"/>
      <c r="ULE226" s="20"/>
      <c r="ULF226" s="18"/>
      <c r="ULG226" s="19"/>
      <c r="ULH226" s="28"/>
      <c r="ULI226" s="32"/>
      <c r="ULJ226" s="20"/>
      <c r="ULK226" s="18"/>
      <c r="ULL226" s="19"/>
      <c r="ULM226" s="28"/>
      <c r="ULN226" s="32"/>
      <c r="ULO226" s="20"/>
      <c r="ULP226" s="18"/>
      <c r="ULQ226" s="19"/>
      <c r="ULR226" s="28"/>
      <c r="ULS226" s="32"/>
      <c r="ULT226" s="20"/>
      <c r="ULU226" s="18"/>
      <c r="ULV226" s="19"/>
      <c r="ULW226" s="28"/>
      <c r="ULX226" s="32"/>
      <c r="ULY226" s="20"/>
      <c r="ULZ226" s="18"/>
      <c r="UMA226" s="19"/>
      <c r="UMB226" s="28"/>
      <c r="UMC226" s="32"/>
      <c r="UMD226" s="20"/>
      <c r="UME226" s="18"/>
      <c r="UMF226" s="19"/>
      <c r="UMG226" s="28"/>
      <c r="UMH226" s="32"/>
      <c r="UMI226" s="20"/>
      <c r="UMJ226" s="18"/>
      <c r="UMK226" s="19"/>
      <c r="UML226" s="28"/>
      <c r="UMM226" s="32"/>
      <c r="UMN226" s="20"/>
      <c r="UMO226" s="18"/>
      <c r="UMP226" s="19"/>
      <c r="UMQ226" s="28"/>
      <c r="UMR226" s="32"/>
      <c r="UMS226" s="20"/>
      <c r="UMT226" s="18"/>
      <c r="UMU226" s="19"/>
      <c r="UMV226" s="28"/>
      <c r="UMW226" s="32"/>
      <c r="UMX226" s="20"/>
      <c r="UMY226" s="18"/>
      <c r="UMZ226" s="19"/>
      <c r="UNA226" s="28"/>
      <c r="UNB226" s="32"/>
      <c r="UNC226" s="20"/>
      <c r="UND226" s="18"/>
      <c r="UNE226" s="19"/>
      <c r="UNF226" s="28"/>
      <c r="UNG226" s="32"/>
      <c r="UNH226" s="20"/>
      <c r="UNI226" s="18"/>
      <c r="UNJ226" s="19"/>
      <c r="UNK226" s="28"/>
      <c r="UNL226" s="32"/>
      <c r="UNM226" s="20"/>
      <c r="UNN226" s="18"/>
      <c r="UNO226" s="19"/>
      <c r="UNP226" s="28"/>
      <c r="UNQ226" s="32"/>
      <c r="UNR226" s="20"/>
      <c r="UNS226" s="18"/>
      <c r="UNT226" s="19"/>
      <c r="UNU226" s="28"/>
      <c r="UNV226" s="32"/>
      <c r="UNW226" s="20"/>
      <c r="UNX226" s="18"/>
      <c r="UNY226" s="19"/>
      <c r="UNZ226" s="28"/>
      <c r="UOA226" s="32"/>
      <c r="UOB226" s="20"/>
      <c r="UOC226" s="18"/>
      <c r="UOD226" s="19"/>
      <c r="UOE226" s="28"/>
      <c r="UOF226" s="32"/>
      <c r="UOG226" s="20"/>
      <c r="UOH226" s="18"/>
      <c r="UOI226" s="19"/>
      <c r="UOJ226" s="28"/>
      <c r="UOK226" s="32"/>
      <c r="UOL226" s="20"/>
      <c r="UOM226" s="18"/>
      <c r="UON226" s="19"/>
      <c r="UOO226" s="28"/>
      <c r="UOP226" s="32"/>
      <c r="UOQ226" s="20"/>
      <c r="UOR226" s="18"/>
      <c r="UOS226" s="19"/>
      <c r="UOT226" s="28"/>
      <c r="UOU226" s="32"/>
      <c r="UOV226" s="20"/>
      <c r="UOW226" s="18"/>
      <c r="UOX226" s="19"/>
      <c r="UOY226" s="28"/>
      <c r="UOZ226" s="32"/>
      <c r="UPA226" s="20"/>
      <c r="UPB226" s="18"/>
      <c r="UPC226" s="19"/>
      <c r="UPD226" s="28"/>
      <c r="UPE226" s="32"/>
      <c r="UPF226" s="20"/>
      <c r="UPG226" s="18"/>
      <c r="UPH226" s="19"/>
      <c r="UPI226" s="28"/>
      <c r="UPJ226" s="32"/>
      <c r="UPK226" s="20"/>
      <c r="UPL226" s="18"/>
      <c r="UPM226" s="19"/>
      <c r="UPN226" s="28"/>
      <c r="UPO226" s="32"/>
      <c r="UPP226" s="20"/>
      <c r="UPQ226" s="18"/>
      <c r="UPR226" s="19"/>
      <c r="UPS226" s="28"/>
      <c r="UPT226" s="32"/>
      <c r="UPU226" s="20"/>
      <c r="UPV226" s="18"/>
      <c r="UPW226" s="19"/>
      <c r="UPX226" s="28"/>
      <c r="UPY226" s="32"/>
      <c r="UPZ226" s="20"/>
      <c r="UQA226" s="18"/>
      <c r="UQB226" s="19"/>
      <c r="UQC226" s="28"/>
      <c r="UQD226" s="32"/>
      <c r="UQE226" s="20"/>
      <c r="UQF226" s="18"/>
      <c r="UQG226" s="19"/>
      <c r="UQH226" s="28"/>
      <c r="UQI226" s="32"/>
      <c r="UQJ226" s="20"/>
      <c r="UQK226" s="18"/>
      <c r="UQL226" s="19"/>
      <c r="UQM226" s="28"/>
      <c r="UQN226" s="32"/>
      <c r="UQO226" s="20"/>
      <c r="UQP226" s="18"/>
      <c r="UQQ226" s="19"/>
      <c r="UQR226" s="28"/>
      <c r="UQS226" s="32"/>
      <c r="UQT226" s="20"/>
      <c r="UQU226" s="18"/>
      <c r="UQV226" s="19"/>
      <c r="UQW226" s="28"/>
      <c r="UQX226" s="32"/>
      <c r="UQY226" s="20"/>
      <c r="UQZ226" s="18"/>
      <c r="URA226" s="19"/>
      <c r="URB226" s="28"/>
      <c r="URC226" s="32"/>
      <c r="URD226" s="20"/>
      <c r="URE226" s="18"/>
      <c r="URF226" s="19"/>
      <c r="URG226" s="28"/>
      <c r="URH226" s="32"/>
      <c r="URI226" s="20"/>
      <c r="URJ226" s="18"/>
      <c r="URK226" s="19"/>
      <c r="URL226" s="28"/>
      <c r="URM226" s="32"/>
      <c r="URN226" s="20"/>
      <c r="URO226" s="18"/>
      <c r="URP226" s="19"/>
      <c r="URQ226" s="28"/>
      <c r="URR226" s="32"/>
      <c r="URS226" s="20"/>
      <c r="URT226" s="18"/>
      <c r="URU226" s="19"/>
      <c r="URV226" s="28"/>
      <c r="URW226" s="32"/>
      <c r="URX226" s="20"/>
      <c r="URY226" s="18"/>
      <c r="URZ226" s="19"/>
      <c r="USA226" s="28"/>
      <c r="USB226" s="32"/>
      <c r="USC226" s="20"/>
      <c r="USD226" s="18"/>
      <c r="USE226" s="19"/>
      <c r="USF226" s="28"/>
      <c r="USG226" s="32"/>
      <c r="USH226" s="20"/>
      <c r="USI226" s="18"/>
      <c r="USJ226" s="19"/>
      <c r="USK226" s="28"/>
      <c r="USL226" s="32"/>
      <c r="USM226" s="20"/>
      <c r="USN226" s="18"/>
      <c r="USO226" s="19"/>
      <c r="USP226" s="28"/>
      <c r="USQ226" s="32"/>
      <c r="USR226" s="20"/>
      <c r="USS226" s="18"/>
      <c r="UST226" s="19"/>
      <c r="USU226" s="28"/>
      <c r="USV226" s="32"/>
      <c r="USW226" s="20"/>
      <c r="USX226" s="18"/>
      <c r="USY226" s="19"/>
      <c r="USZ226" s="28"/>
      <c r="UTA226" s="32"/>
      <c r="UTB226" s="20"/>
      <c r="UTC226" s="18"/>
      <c r="UTD226" s="19"/>
      <c r="UTE226" s="28"/>
      <c r="UTF226" s="32"/>
      <c r="UTG226" s="20"/>
      <c r="UTH226" s="18"/>
      <c r="UTI226" s="19"/>
      <c r="UTJ226" s="28"/>
      <c r="UTK226" s="32"/>
      <c r="UTL226" s="20"/>
      <c r="UTM226" s="18"/>
      <c r="UTN226" s="19"/>
      <c r="UTO226" s="28"/>
      <c r="UTP226" s="32"/>
      <c r="UTQ226" s="20"/>
      <c r="UTR226" s="18"/>
      <c r="UTS226" s="19"/>
      <c r="UTT226" s="28"/>
      <c r="UTU226" s="32"/>
      <c r="UTV226" s="20"/>
      <c r="UTW226" s="18"/>
      <c r="UTX226" s="19"/>
      <c r="UTY226" s="28"/>
      <c r="UTZ226" s="32"/>
      <c r="UUA226" s="20"/>
      <c r="UUB226" s="18"/>
      <c r="UUC226" s="19"/>
      <c r="UUD226" s="28"/>
      <c r="UUE226" s="32"/>
      <c r="UUF226" s="20"/>
      <c r="UUG226" s="18"/>
      <c r="UUH226" s="19"/>
      <c r="UUI226" s="28"/>
      <c r="UUJ226" s="32"/>
      <c r="UUK226" s="20"/>
      <c r="UUL226" s="18"/>
      <c r="UUM226" s="19"/>
      <c r="UUN226" s="28"/>
      <c r="UUO226" s="32"/>
      <c r="UUP226" s="20"/>
      <c r="UUQ226" s="18"/>
      <c r="UUR226" s="19"/>
      <c r="UUS226" s="28"/>
      <c r="UUT226" s="32"/>
      <c r="UUU226" s="20"/>
      <c r="UUV226" s="18"/>
      <c r="UUW226" s="19"/>
      <c r="UUX226" s="28"/>
      <c r="UUY226" s="32"/>
      <c r="UUZ226" s="20"/>
      <c r="UVA226" s="18"/>
      <c r="UVB226" s="19"/>
      <c r="UVC226" s="28"/>
      <c r="UVD226" s="32"/>
      <c r="UVE226" s="20"/>
      <c r="UVF226" s="18"/>
      <c r="UVG226" s="19"/>
      <c r="UVH226" s="28"/>
      <c r="UVI226" s="32"/>
      <c r="UVJ226" s="20"/>
      <c r="UVK226" s="18"/>
      <c r="UVL226" s="19"/>
      <c r="UVM226" s="28"/>
      <c r="UVN226" s="32"/>
      <c r="UVO226" s="20"/>
      <c r="UVP226" s="18"/>
      <c r="UVQ226" s="19"/>
      <c r="UVR226" s="28"/>
      <c r="UVS226" s="32"/>
      <c r="UVT226" s="20"/>
      <c r="UVU226" s="18"/>
      <c r="UVV226" s="19"/>
      <c r="UVW226" s="28"/>
      <c r="UVX226" s="32"/>
      <c r="UVY226" s="20"/>
      <c r="UVZ226" s="18"/>
      <c r="UWA226" s="19"/>
      <c r="UWB226" s="28"/>
      <c r="UWC226" s="32"/>
      <c r="UWD226" s="20"/>
      <c r="UWE226" s="18"/>
      <c r="UWF226" s="19"/>
      <c r="UWG226" s="28"/>
      <c r="UWH226" s="32"/>
      <c r="UWI226" s="20"/>
      <c r="UWJ226" s="18"/>
      <c r="UWK226" s="19"/>
      <c r="UWL226" s="28"/>
      <c r="UWM226" s="32"/>
      <c r="UWN226" s="20"/>
      <c r="UWO226" s="18"/>
      <c r="UWP226" s="19"/>
      <c r="UWQ226" s="28"/>
      <c r="UWR226" s="32"/>
      <c r="UWS226" s="20"/>
      <c r="UWT226" s="18"/>
      <c r="UWU226" s="19"/>
      <c r="UWV226" s="28"/>
      <c r="UWW226" s="32"/>
      <c r="UWX226" s="20"/>
      <c r="UWY226" s="18"/>
      <c r="UWZ226" s="19"/>
      <c r="UXA226" s="28"/>
      <c r="UXB226" s="32"/>
      <c r="UXC226" s="20"/>
      <c r="UXD226" s="18"/>
      <c r="UXE226" s="19"/>
      <c r="UXF226" s="28"/>
      <c r="UXG226" s="32"/>
      <c r="UXH226" s="20"/>
      <c r="UXI226" s="18"/>
      <c r="UXJ226" s="19"/>
      <c r="UXK226" s="28"/>
      <c r="UXL226" s="32"/>
      <c r="UXM226" s="20"/>
      <c r="UXN226" s="18"/>
      <c r="UXO226" s="19"/>
      <c r="UXP226" s="28"/>
      <c r="UXQ226" s="32"/>
      <c r="UXR226" s="20"/>
      <c r="UXS226" s="18"/>
      <c r="UXT226" s="19"/>
      <c r="UXU226" s="28"/>
      <c r="UXV226" s="32"/>
      <c r="UXW226" s="20"/>
      <c r="UXX226" s="18"/>
      <c r="UXY226" s="19"/>
      <c r="UXZ226" s="28"/>
      <c r="UYA226" s="32"/>
      <c r="UYB226" s="20"/>
      <c r="UYC226" s="18"/>
      <c r="UYD226" s="19"/>
      <c r="UYE226" s="28"/>
      <c r="UYF226" s="32"/>
      <c r="UYG226" s="20"/>
      <c r="UYH226" s="18"/>
      <c r="UYI226" s="19"/>
      <c r="UYJ226" s="28"/>
      <c r="UYK226" s="32"/>
      <c r="UYL226" s="20"/>
      <c r="UYM226" s="18"/>
      <c r="UYN226" s="19"/>
      <c r="UYO226" s="28"/>
      <c r="UYP226" s="32"/>
      <c r="UYQ226" s="20"/>
      <c r="UYR226" s="18"/>
      <c r="UYS226" s="19"/>
      <c r="UYT226" s="28"/>
      <c r="UYU226" s="32"/>
      <c r="UYV226" s="20"/>
      <c r="UYW226" s="18"/>
      <c r="UYX226" s="19"/>
      <c r="UYY226" s="28"/>
      <c r="UYZ226" s="32"/>
      <c r="UZA226" s="20"/>
      <c r="UZB226" s="18"/>
      <c r="UZC226" s="19"/>
      <c r="UZD226" s="28"/>
      <c r="UZE226" s="32"/>
      <c r="UZF226" s="20"/>
      <c r="UZG226" s="18"/>
      <c r="UZH226" s="19"/>
      <c r="UZI226" s="28"/>
      <c r="UZJ226" s="32"/>
      <c r="UZK226" s="20"/>
      <c r="UZL226" s="18"/>
      <c r="UZM226" s="19"/>
      <c r="UZN226" s="28"/>
      <c r="UZO226" s="32"/>
      <c r="UZP226" s="20"/>
      <c r="UZQ226" s="18"/>
      <c r="UZR226" s="19"/>
      <c r="UZS226" s="28"/>
      <c r="UZT226" s="32"/>
      <c r="UZU226" s="20"/>
      <c r="UZV226" s="18"/>
      <c r="UZW226" s="19"/>
      <c r="UZX226" s="28"/>
      <c r="UZY226" s="32"/>
      <c r="UZZ226" s="20"/>
      <c r="VAA226" s="18"/>
      <c r="VAB226" s="19"/>
      <c r="VAC226" s="28"/>
      <c r="VAD226" s="32"/>
      <c r="VAE226" s="20"/>
      <c r="VAF226" s="18"/>
      <c r="VAG226" s="19"/>
      <c r="VAH226" s="28"/>
      <c r="VAI226" s="32"/>
      <c r="VAJ226" s="20"/>
      <c r="VAK226" s="18"/>
      <c r="VAL226" s="19"/>
      <c r="VAM226" s="28"/>
      <c r="VAN226" s="32"/>
      <c r="VAO226" s="20"/>
      <c r="VAP226" s="18"/>
      <c r="VAQ226" s="19"/>
      <c r="VAR226" s="28"/>
      <c r="VAS226" s="32"/>
      <c r="VAT226" s="20"/>
      <c r="VAU226" s="18"/>
      <c r="VAV226" s="19"/>
      <c r="VAW226" s="28"/>
      <c r="VAX226" s="32"/>
      <c r="VAY226" s="20"/>
      <c r="VAZ226" s="18"/>
      <c r="VBA226" s="19"/>
      <c r="VBB226" s="28"/>
      <c r="VBC226" s="32"/>
      <c r="VBD226" s="20"/>
      <c r="VBE226" s="18"/>
      <c r="VBF226" s="19"/>
      <c r="VBG226" s="28"/>
      <c r="VBH226" s="32"/>
      <c r="VBI226" s="20"/>
      <c r="VBJ226" s="18"/>
      <c r="VBK226" s="19"/>
      <c r="VBL226" s="28"/>
      <c r="VBM226" s="32"/>
      <c r="VBN226" s="20"/>
      <c r="VBO226" s="18"/>
      <c r="VBP226" s="19"/>
      <c r="VBQ226" s="28"/>
      <c r="VBR226" s="32"/>
      <c r="VBS226" s="20"/>
      <c r="VBT226" s="18"/>
      <c r="VBU226" s="19"/>
      <c r="VBV226" s="28"/>
      <c r="VBW226" s="32"/>
      <c r="VBX226" s="20"/>
      <c r="VBY226" s="18"/>
      <c r="VBZ226" s="19"/>
      <c r="VCA226" s="28"/>
      <c r="VCB226" s="32"/>
      <c r="VCC226" s="20"/>
      <c r="VCD226" s="18"/>
      <c r="VCE226" s="19"/>
      <c r="VCF226" s="28"/>
      <c r="VCG226" s="32"/>
      <c r="VCH226" s="20"/>
      <c r="VCI226" s="18"/>
      <c r="VCJ226" s="19"/>
      <c r="VCK226" s="28"/>
      <c r="VCL226" s="32"/>
      <c r="VCM226" s="20"/>
      <c r="VCN226" s="18"/>
      <c r="VCO226" s="19"/>
      <c r="VCP226" s="28"/>
      <c r="VCQ226" s="32"/>
      <c r="VCR226" s="20"/>
      <c r="VCS226" s="18"/>
      <c r="VCT226" s="19"/>
      <c r="VCU226" s="28"/>
      <c r="VCV226" s="32"/>
      <c r="VCW226" s="20"/>
      <c r="VCX226" s="18"/>
      <c r="VCY226" s="19"/>
      <c r="VCZ226" s="28"/>
      <c r="VDA226" s="32"/>
      <c r="VDB226" s="20"/>
      <c r="VDC226" s="18"/>
      <c r="VDD226" s="19"/>
      <c r="VDE226" s="28"/>
      <c r="VDF226" s="32"/>
      <c r="VDG226" s="20"/>
      <c r="VDH226" s="18"/>
      <c r="VDI226" s="19"/>
      <c r="VDJ226" s="28"/>
      <c r="VDK226" s="32"/>
      <c r="VDL226" s="20"/>
      <c r="VDM226" s="18"/>
      <c r="VDN226" s="19"/>
      <c r="VDO226" s="28"/>
      <c r="VDP226" s="32"/>
      <c r="VDQ226" s="20"/>
      <c r="VDR226" s="18"/>
      <c r="VDS226" s="19"/>
      <c r="VDT226" s="28"/>
      <c r="VDU226" s="32"/>
      <c r="VDV226" s="20"/>
      <c r="VDW226" s="18"/>
      <c r="VDX226" s="19"/>
      <c r="VDY226" s="28"/>
      <c r="VDZ226" s="32"/>
      <c r="VEA226" s="20"/>
      <c r="VEB226" s="18"/>
      <c r="VEC226" s="19"/>
      <c r="VED226" s="28"/>
      <c r="VEE226" s="32"/>
      <c r="VEF226" s="20"/>
      <c r="VEG226" s="18"/>
      <c r="VEH226" s="19"/>
      <c r="VEI226" s="28"/>
      <c r="VEJ226" s="32"/>
      <c r="VEK226" s="20"/>
      <c r="VEL226" s="18"/>
      <c r="VEM226" s="19"/>
      <c r="VEN226" s="28"/>
      <c r="VEO226" s="32"/>
      <c r="VEP226" s="20"/>
      <c r="VEQ226" s="18"/>
      <c r="VER226" s="19"/>
      <c r="VES226" s="28"/>
      <c r="VET226" s="32"/>
      <c r="VEU226" s="20"/>
      <c r="VEV226" s="18"/>
      <c r="VEW226" s="19"/>
      <c r="VEX226" s="28"/>
      <c r="VEY226" s="32"/>
      <c r="VEZ226" s="20"/>
      <c r="VFA226" s="18"/>
      <c r="VFB226" s="19"/>
      <c r="VFC226" s="28"/>
      <c r="VFD226" s="32"/>
      <c r="VFE226" s="20"/>
      <c r="VFF226" s="18"/>
      <c r="VFG226" s="19"/>
      <c r="VFH226" s="28"/>
      <c r="VFI226" s="32"/>
      <c r="VFJ226" s="20"/>
      <c r="VFK226" s="18"/>
      <c r="VFL226" s="19"/>
      <c r="VFM226" s="28"/>
      <c r="VFN226" s="32"/>
      <c r="VFO226" s="20"/>
      <c r="VFP226" s="18"/>
      <c r="VFQ226" s="19"/>
      <c r="VFR226" s="28"/>
      <c r="VFS226" s="32"/>
      <c r="VFT226" s="20"/>
      <c r="VFU226" s="18"/>
      <c r="VFV226" s="19"/>
      <c r="VFW226" s="28"/>
      <c r="VFX226" s="32"/>
      <c r="VFY226" s="20"/>
      <c r="VFZ226" s="18"/>
      <c r="VGA226" s="19"/>
      <c r="VGB226" s="28"/>
      <c r="VGC226" s="32"/>
      <c r="VGD226" s="20"/>
      <c r="VGE226" s="18"/>
      <c r="VGF226" s="19"/>
      <c r="VGG226" s="28"/>
      <c r="VGH226" s="32"/>
      <c r="VGI226" s="20"/>
      <c r="VGJ226" s="18"/>
      <c r="VGK226" s="19"/>
      <c r="VGL226" s="28"/>
      <c r="VGM226" s="32"/>
      <c r="VGN226" s="20"/>
      <c r="VGO226" s="18"/>
      <c r="VGP226" s="19"/>
      <c r="VGQ226" s="28"/>
      <c r="VGR226" s="32"/>
      <c r="VGS226" s="20"/>
      <c r="VGT226" s="18"/>
      <c r="VGU226" s="19"/>
      <c r="VGV226" s="28"/>
      <c r="VGW226" s="32"/>
      <c r="VGX226" s="20"/>
      <c r="VGY226" s="18"/>
      <c r="VGZ226" s="19"/>
      <c r="VHA226" s="28"/>
      <c r="VHB226" s="32"/>
      <c r="VHC226" s="20"/>
      <c r="VHD226" s="18"/>
      <c r="VHE226" s="19"/>
      <c r="VHF226" s="28"/>
      <c r="VHG226" s="32"/>
      <c r="VHH226" s="20"/>
      <c r="VHI226" s="18"/>
      <c r="VHJ226" s="19"/>
      <c r="VHK226" s="28"/>
      <c r="VHL226" s="32"/>
      <c r="VHM226" s="20"/>
      <c r="VHN226" s="18"/>
      <c r="VHO226" s="19"/>
      <c r="VHP226" s="28"/>
      <c r="VHQ226" s="32"/>
      <c r="VHR226" s="20"/>
      <c r="VHS226" s="18"/>
      <c r="VHT226" s="19"/>
      <c r="VHU226" s="28"/>
      <c r="VHV226" s="32"/>
      <c r="VHW226" s="20"/>
      <c r="VHX226" s="18"/>
      <c r="VHY226" s="19"/>
      <c r="VHZ226" s="28"/>
      <c r="VIA226" s="32"/>
      <c r="VIB226" s="20"/>
      <c r="VIC226" s="18"/>
      <c r="VID226" s="19"/>
      <c r="VIE226" s="28"/>
      <c r="VIF226" s="32"/>
      <c r="VIG226" s="20"/>
      <c r="VIH226" s="18"/>
      <c r="VII226" s="19"/>
      <c r="VIJ226" s="28"/>
      <c r="VIK226" s="32"/>
      <c r="VIL226" s="20"/>
      <c r="VIM226" s="18"/>
      <c r="VIN226" s="19"/>
      <c r="VIO226" s="28"/>
      <c r="VIP226" s="32"/>
      <c r="VIQ226" s="20"/>
      <c r="VIR226" s="18"/>
      <c r="VIS226" s="19"/>
      <c r="VIT226" s="28"/>
      <c r="VIU226" s="32"/>
      <c r="VIV226" s="20"/>
      <c r="VIW226" s="18"/>
      <c r="VIX226" s="19"/>
      <c r="VIY226" s="28"/>
      <c r="VIZ226" s="32"/>
      <c r="VJA226" s="20"/>
      <c r="VJB226" s="18"/>
      <c r="VJC226" s="19"/>
      <c r="VJD226" s="28"/>
      <c r="VJE226" s="32"/>
      <c r="VJF226" s="20"/>
      <c r="VJG226" s="18"/>
      <c r="VJH226" s="19"/>
      <c r="VJI226" s="28"/>
      <c r="VJJ226" s="32"/>
      <c r="VJK226" s="20"/>
      <c r="VJL226" s="18"/>
      <c r="VJM226" s="19"/>
      <c r="VJN226" s="28"/>
      <c r="VJO226" s="32"/>
      <c r="VJP226" s="20"/>
      <c r="VJQ226" s="18"/>
      <c r="VJR226" s="19"/>
      <c r="VJS226" s="28"/>
      <c r="VJT226" s="32"/>
      <c r="VJU226" s="20"/>
      <c r="VJV226" s="18"/>
      <c r="VJW226" s="19"/>
      <c r="VJX226" s="28"/>
      <c r="VJY226" s="32"/>
      <c r="VJZ226" s="20"/>
      <c r="VKA226" s="18"/>
      <c r="VKB226" s="19"/>
      <c r="VKC226" s="28"/>
      <c r="VKD226" s="32"/>
      <c r="VKE226" s="20"/>
      <c r="VKF226" s="18"/>
      <c r="VKG226" s="19"/>
      <c r="VKH226" s="28"/>
      <c r="VKI226" s="32"/>
      <c r="VKJ226" s="20"/>
      <c r="VKK226" s="18"/>
      <c r="VKL226" s="19"/>
      <c r="VKM226" s="28"/>
      <c r="VKN226" s="32"/>
      <c r="VKO226" s="20"/>
      <c r="VKP226" s="18"/>
      <c r="VKQ226" s="19"/>
      <c r="VKR226" s="28"/>
      <c r="VKS226" s="32"/>
      <c r="VKT226" s="20"/>
      <c r="VKU226" s="18"/>
      <c r="VKV226" s="19"/>
      <c r="VKW226" s="28"/>
      <c r="VKX226" s="32"/>
      <c r="VKY226" s="20"/>
      <c r="VKZ226" s="18"/>
      <c r="VLA226" s="19"/>
      <c r="VLB226" s="28"/>
      <c r="VLC226" s="32"/>
      <c r="VLD226" s="20"/>
      <c r="VLE226" s="18"/>
      <c r="VLF226" s="19"/>
      <c r="VLG226" s="28"/>
      <c r="VLH226" s="32"/>
      <c r="VLI226" s="20"/>
      <c r="VLJ226" s="18"/>
      <c r="VLK226" s="19"/>
      <c r="VLL226" s="28"/>
      <c r="VLM226" s="32"/>
      <c r="VLN226" s="20"/>
      <c r="VLO226" s="18"/>
      <c r="VLP226" s="19"/>
      <c r="VLQ226" s="28"/>
      <c r="VLR226" s="32"/>
      <c r="VLS226" s="20"/>
      <c r="VLT226" s="18"/>
      <c r="VLU226" s="19"/>
      <c r="VLV226" s="28"/>
      <c r="VLW226" s="32"/>
      <c r="VLX226" s="20"/>
      <c r="VLY226" s="18"/>
      <c r="VLZ226" s="19"/>
      <c r="VMA226" s="28"/>
      <c r="VMB226" s="32"/>
      <c r="VMC226" s="20"/>
      <c r="VMD226" s="18"/>
      <c r="VME226" s="19"/>
      <c r="VMF226" s="28"/>
      <c r="VMG226" s="32"/>
      <c r="VMH226" s="20"/>
      <c r="VMI226" s="18"/>
      <c r="VMJ226" s="19"/>
      <c r="VMK226" s="28"/>
      <c r="VML226" s="32"/>
      <c r="VMM226" s="20"/>
      <c r="VMN226" s="18"/>
      <c r="VMO226" s="19"/>
      <c r="VMP226" s="28"/>
      <c r="VMQ226" s="32"/>
      <c r="VMR226" s="20"/>
      <c r="VMS226" s="18"/>
      <c r="VMT226" s="19"/>
      <c r="VMU226" s="28"/>
      <c r="VMV226" s="32"/>
      <c r="VMW226" s="20"/>
      <c r="VMX226" s="18"/>
      <c r="VMY226" s="19"/>
      <c r="VMZ226" s="28"/>
      <c r="VNA226" s="32"/>
      <c r="VNB226" s="20"/>
      <c r="VNC226" s="18"/>
      <c r="VND226" s="19"/>
      <c r="VNE226" s="28"/>
      <c r="VNF226" s="32"/>
      <c r="VNG226" s="20"/>
      <c r="VNH226" s="18"/>
      <c r="VNI226" s="19"/>
      <c r="VNJ226" s="28"/>
      <c r="VNK226" s="32"/>
      <c r="VNL226" s="20"/>
      <c r="VNM226" s="18"/>
      <c r="VNN226" s="19"/>
      <c r="VNO226" s="28"/>
      <c r="VNP226" s="32"/>
      <c r="VNQ226" s="20"/>
      <c r="VNR226" s="18"/>
      <c r="VNS226" s="19"/>
      <c r="VNT226" s="28"/>
      <c r="VNU226" s="32"/>
      <c r="VNV226" s="20"/>
      <c r="VNW226" s="18"/>
      <c r="VNX226" s="19"/>
      <c r="VNY226" s="28"/>
      <c r="VNZ226" s="32"/>
      <c r="VOA226" s="20"/>
      <c r="VOB226" s="18"/>
      <c r="VOC226" s="19"/>
      <c r="VOD226" s="28"/>
      <c r="VOE226" s="32"/>
      <c r="VOF226" s="20"/>
      <c r="VOG226" s="18"/>
      <c r="VOH226" s="19"/>
      <c r="VOI226" s="28"/>
      <c r="VOJ226" s="32"/>
      <c r="VOK226" s="20"/>
      <c r="VOL226" s="18"/>
      <c r="VOM226" s="19"/>
      <c r="VON226" s="28"/>
      <c r="VOO226" s="32"/>
      <c r="VOP226" s="20"/>
      <c r="VOQ226" s="18"/>
      <c r="VOR226" s="19"/>
      <c r="VOS226" s="28"/>
      <c r="VOT226" s="32"/>
      <c r="VOU226" s="20"/>
      <c r="VOV226" s="18"/>
      <c r="VOW226" s="19"/>
      <c r="VOX226" s="28"/>
      <c r="VOY226" s="32"/>
      <c r="VOZ226" s="20"/>
      <c r="VPA226" s="18"/>
      <c r="VPB226" s="19"/>
      <c r="VPC226" s="28"/>
      <c r="VPD226" s="32"/>
      <c r="VPE226" s="20"/>
      <c r="VPF226" s="18"/>
      <c r="VPG226" s="19"/>
      <c r="VPH226" s="28"/>
      <c r="VPI226" s="32"/>
      <c r="VPJ226" s="20"/>
      <c r="VPK226" s="18"/>
      <c r="VPL226" s="19"/>
      <c r="VPM226" s="28"/>
      <c r="VPN226" s="32"/>
      <c r="VPO226" s="20"/>
      <c r="VPP226" s="18"/>
      <c r="VPQ226" s="19"/>
      <c r="VPR226" s="28"/>
      <c r="VPS226" s="32"/>
      <c r="VPT226" s="20"/>
      <c r="VPU226" s="18"/>
      <c r="VPV226" s="19"/>
      <c r="VPW226" s="28"/>
      <c r="VPX226" s="32"/>
      <c r="VPY226" s="20"/>
      <c r="VPZ226" s="18"/>
      <c r="VQA226" s="19"/>
      <c r="VQB226" s="28"/>
      <c r="VQC226" s="32"/>
      <c r="VQD226" s="20"/>
      <c r="VQE226" s="18"/>
      <c r="VQF226" s="19"/>
      <c r="VQG226" s="28"/>
      <c r="VQH226" s="32"/>
      <c r="VQI226" s="20"/>
      <c r="VQJ226" s="18"/>
      <c r="VQK226" s="19"/>
      <c r="VQL226" s="28"/>
      <c r="VQM226" s="32"/>
      <c r="VQN226" s="20"/>
      <c r="VQO226" s="18"/>
      <c r="VQP226" s="19"/>
      <c r="VQQ226" s="28"/>
      <c r="VQR226" s="32"/>
      <c r="VQS226" s="20"/>
      <c r="VQT226" s="18"/>
      <c r="VQU226" s="19"/>
      <c r="VQV226" s="28"/>
      <c r="VQW226" s="32"/>
      <c r="VQX226" s="20"/>
      <c r="VQY226" s="18"/>
      <c r="VQZ226" s="19"/>
      <c r="VRA226" s="28"/>
      <c r="VRB226" s="32"/>
      <c r="VRC226" s="20"/>
      <c r="VRD226" s="18"/>
      <c r="VRE226" s="19"/>
      <c r="VRF226" s="28"/>
      <c r="VRG226" s="32"/>
      <c r="VRH226" s="20"/>
      <c r="VRI226" s="18"/>
      <c r="VRJ226" s="19"/>
      <c r="VRK226" s="28"/>
      <c r="VRL226" s="32"/>
      <c r="VRM226" s="20"/>
      <c r="VRN226" s="18"/>
      <c r="VRO226" s="19"/>
      <c r="VRP226" s="28"/>
      <c r="VRQ226" s="32"/>
      <c r="VRR226" s="20"/>
      <c r="VRS226" s="18"/>
      <c r="VRT226" s="19"/>
      <c r="VRU226" s="28"/>
      <c r="VRV226" s="32"/>
      <c r="VRW226" s="20"/>
      <c r="VRX226" s="18"/>
      <c r="VRY226" s="19"/>
      <c r="VRZ226" s="28"/>
      <c r="VSA226" s="32"/>
      <c r="VSB226" s="20"/>
      <c r="VSC226" s="18"/>
      <c r="VSD226" s="19"/>
      <c r="VSE226" s="28"/>
      <c r="VSF226" s="32"/>
      <c r="VSG226" s="20"/>
      <c r="VSH226" s="18"/>
      <c r="VSI226" s="19"/>
      <c r="VSJ226" s="28"/>
      <c r="VSK226" s="32"/>
      <c r="VSL226" s="20"/>
      <c r="VSM226" s="18"/>
      <c r="VSN226" s="19"/>
      <c r="VSO226" s="28"/>
      <c r="VSP226" s="32"/>
      <c r="VSQ226" s="20"/>
      <c r="VSR226" s="18"/>
      <c r="VSS226" s="19"/>
      <c r="VST226" s="28"/>
      <c r="VSU226" s="32"/>
      <c r="VSV226" s="20"/>
      <c r="VSW226" s="18"/>
      <c r="VSX226" s="19"/>
      <c r="VSY226" s="28"/>
      <c r="VSZ226" s="32"/>
      <c r="VTA226" s="20"/>
      <c r="VTB226" s="18"/>
      <c r="VTC226" s="19"/>
      <c r="VTD226" s="28"/>
      <c r="VTE226" s="32"/>
      <c r="VTF226" s="20"/>
      <c r="VTG226" s="18"/>
      <c r="VTH226" s="19"/>
      <c r="VTI226" s="28"/>
      <c r="VTJ226" s="32"/>
      <c r="VTK226" s="20"/>
      <c r="VTL226" s="18"/>
      <c r="VTM226" s="19"/>
      <c r="VTN226" s="28"/>
      <c r="VTO226" s="32"/>
      <c r="VTP226" s="20"/>
      <c r="VTQ226" s="18"/>
      <c r="VTR226" s="19"/>
      <c r="VTS226" s="28"/>
      <c r="VTT226" s="32"/>
      <c r="VTU226" s="20"/>
      <c r="VTV226" s="18"/>
      <c r="VTW226" s="19"/>
      <c r="VTX226" s="28"/>
      <c r="VTY226" s="32"/>
      <c r="VTZ226" s="20"/>
      <c r="VUA226" s="18"/>
      <c r="VUB226" s="19"/>
      <c r="VUC226" s="28"/>
      <c r="VUD226" s="32"/>
      <c r="VUE226" s="20"/>
      <c r="VUF226" s="18"/>
      <c r="VUG226" s="19"/>
      <c r="VUH226" s="28"/>
      <c r="VUI226" s="32"/>
      <c r="VUJ226" s="20"/>
      <c r="VUK226" s="18"/>
      <c r="VUL226" s="19"/>
      <c r="VUM226" s="28"/>
      <c r="VUN226" s="32"/>
      <c r="VUO226" s="20"/>
      <c r="VUP226" s="18"/>
      <c r="VUQ226" s="19"/>
      <c r="VUR226" s="28"/>
      <c r="VUS226" s="32"/>
      <c r="VUT226" s="20"/>
      <c r="VUU226" s="18"/>
      <c r="VUV226" s="19"/>
      <c r="VUW226" s="28"/>
      <c r="VUX226" s="32"/>
      <c r="VUY226" s="20"/>
      <c r="VUZ226" s="18"/>
      <c r="VVA226" s="19"/>
      <c r="VVB226" s="28"/>
      <c r="VVC226" s="32"/>
      <c r="VVD226" s="20"/>
      <c r="VVE226" s="18"/>
      <c r="VVF226" s="19"/>
      <c r="VVG226" s="28"/>
      <c r="VVH226" s="32"/>
      <c r="VVI226" s="20"/>
      <c r="VVJ226" s="18"/>
      <c r="VVK226" s="19"/>
      <c r="VVL226" s="28"/>
      <c r="VVM226" s="32"/>
      <c r="VVN226" s="20"/>
      <c r="VVO226" s="18"/>
      <c r="VVP226" s="19"/>
      <c r="VVQ226" s="28"/>
      <c r="VVR226" s="32"/>
      <c r="VVS226" s="20"/>
      <c r="VVT226" s="18"/>
      <c r="VVU226" s="19"/>
      <c r="VVV226" s="28"/>
      <c r="VVW226" s="32"/>
      <c r="VVX226" s="20"/>
      <c r="VVY226" s="18"/>
      <c r="VVZ226" s="19"/>
      <c r="VWA226" s="28"/>
      <c r="VWB226" s="32"/>
      <c r="VWC226" s="20"/>
      <c r="VWD226" s="18"/>
      <c r="VWE226" s="19"/>
      <c r="VWF226" s="28"/>
      <c r="VWG226" s="32"/>
      <c r="VWH226" s="20"/>
      <c r="VWI226" s="18"/>
      <c r="VWJ226" s="19"/>
      <c r="VWK226" s="28"/>
      <c r="VWL226" s="32"/>
      <c r="VWM226" s="20"/>
      <c r="VWN226" s="18"/>
      <c r="VWO226" s="19"/>
      <c r="VWP226" s="28"/>
      <c r="VWQ226" s="32"/>
      <c r="VWR226" s="20"/>
      <c r="VWS226" s="18"/>
      <c r="VWT226" s="19"/>
      <c r="VWU226" s="28"/>
      <c r="VWV226" s="32"/>
      <c r="VWW226" s="20"/>
      <c r="VWX226" s="18"/>
      <c r="VWY226" s="19"/>
      <c r="VWZ226" s="28"/>
      <c r="VXA226" s="32"/>
      <c r="VXB226" s="20"/>
      <c r="VXC226" s="18"/>
      <c r="VXD226" s="19"/>
      <c r="VXE226" s="28"/>
      <c r="VXF226" s="32"/>
      <c r="VXG226" s="20"/>
      <c r="VXH226" s="18"/>
      <c r="VXI226" s="19"/>
      <c r="VXJ226" s="28"/>
      <c r="VXK226" s="32"/>
      <c r="VXL226" s="20"/>
      <c r="VXM226" s="18"/>
      <c r="VXN226" s="19"/>
      <c r="VXO226" s="28"/>
      <c r="VXP226" s="32"/>
      <c r="VXQ226" s="20"/>
      <c r="VXR226" s="18"/>
      <c r="VXS226" s="19"/>
      <c r="VXT226" s="28"/>
      <c r="VXU226" s="32"/>
      <c r="VXV226" s="20"/>
      <c r="VXW226" s="18"/>
      <c r="VXX226" s="19"/>
      <c r="VXY226" s="28"/>
      <c r="VXZ226" s="32"/>
      <c r="VYA226" s="20"/>
      <c r="VYB226" s="18"/>
      <c r="VYC226" s="19"/>
      <c r="VYD226" s="28"/>
      <c r="VYE226" s="32"/>
      <c r="VYF226" s="20"/>
      <c r="VYG226" s="18"/>
      <c r="VYH226" s="19"/>
      <c r="VYI226" s="28"/>
      <c r="VYJ226" s="32"/>
      <c r="VYK226" s="20"/>
      <c r="VYL226" s="18"/>
      <c r="VYM226" s="19"/>
      <c r="VYN226" s="28"/>
      <c r="VYO226" s="32"/>
      <c r="VYP226" s="20"/>
      <c r="VYQ226" s="18"/>
      <c r="VYR226" s="19"/>
      <c r="VYS226" s="28"/>
      <c r="VYT226" s="32"/>
      <c r="VYU226" s="20"/>
      <c r="VYV226" s="18"/>
      <c r="VYW226" s="19"/>
      <c r="VYX226" s="28"/>
      <c r="VYY226" s="32"/>
      <c r="VYZ226" s="20"/>
      <c r="VZA226" s="18"/>
      <c r="VZB226" s="19"/>
      <c r="VZC226" s="28"/>
      <c r="VZD226" s="32"/>
      <c r="VZE226" s="20"/>
      <c r="VZF226" s="18"/>
      <c r="VZG226" s="19"/>
      <c r="VZH226" s="28"/>
      <c r="VZI226" s="32"/>
      <c r="VZJ226" s="20"/>
      <c r="VZK226" s="18"/>
      <c r="VZL226" s="19"/>
      <c r="VZM226" s="28"/>
      <c r="VZN226" s="32"/>
      <c r="VZO226" s="20"/>
      <c r="VZP226" s="18"/>
      <c r="VZQ226" s="19"/>
      <c r="VZR226" s="28"/>
      <c r="VZS226" s="32"/>
      <c r="VZT226" s="20"/>
      <c r="VZU226" s="18"/>
      <c r="VZV226" s="19"/>
      <c r="VZW226" s="28"/>
      <c r="VZX226" s="32"/>
      <c r="VZY226" s="20"/>
      <c r="VZZ226" s="18"/>
      <c r="WAA226" s="19"/>
      <c r="WAB226" s="28"/>
      <c r="WAC226" s="32"/>
      <c r="WAD226" s="20"/>
      <c r="WAE226" s="18"/>
      <c r="WAF226" s="19"/>
      <c r="WAG226" s="28"/>
      <c r="WAH226" s="32"/>
      <c r="WAI226" s="20"/>
      <c r="WAJ226" s="18"/>
      <c r="WAK226" s="19"/>
      <c r="WAL226" s="28"/>
      <c r="WAM226" s="32"/>
      <c r="WAN226" s="20"/>
      <c r="WAO226" s="18"/>
      <c r="WAP226" s="19"/>
      <c r="WAQ226" s="28"/>
      <c r="WAR226" s="32"/>
      <c r="WAS226" s="20"/>
      <c r="WAT226" s="18"/>
      <c r="WAU226" s="19"/>
      <c r="WAV226" s="28"/>
      <c r="WAW226" s="32"/>
      <c r="WAX226" s="20"/>
      <c r="WAY226" s="18"/>
      <c r="WAZ226" s="19"/>
      <c r="WBA226" s="28"/>
      <c r="WBB226" s="32"/>
      <c r="WBC226" s="20"/>
      <c r="WBD226" s="18"/>
      <c r="WBE226" s="19"/>
      <c r="WBF226" s="28"/>
      <c r="WBG226" s="32"/>
      <c r="WBH226" s="20"/>
      <c r="WBI226" s="18"/>
      <c r="WBJ226" s="19"/>
      <c r="WBK226" s="28"/>
      <c r="WBL226" s="32"/>
      <c r="WBM226" s="20"/>
      <c r="WBN226" s="18"/>
      <c r="WBO226" s="19"/>
      <c r="WBP226" s="28"/>
      <c r="WBQ226" s="32"/>
      <c r="WBR226" s="20"/>
      <c r="WBS226" s="18"/>
      <c r="WBT226" s="19"/>
      <c r="WBU226" s="28"/>
      <c r="WBV226" s="32"/>
      <c r="WBW226" s="20"/>
      <c r="WBX226" s="18"/>
      <c r="WBY226" s="19"/>
      <c r="WBZ226" s="28"/>
      <c r="WCA226" s="32"/>
      <c r="WCB226" s="20"/>
      <c r="WCC226" s="18"/>
      <c r="WCD226" s="19"/>
      <c r="WCE226" s="28"/>
      <c r="WCF226" s="32"/>
      <c r="WCG226" s="20"/>
      <c r="WCH226" s="18"/>
      <c r="WCI226" s="19"/>
      <c r="WCJ226" s="28"/>
      <c r="WCK226" s="32"/>
      <c r="WCL226" s="20"/>
      <c r="WCM226" s="18"/>
      <c r="WCN226" s="19"/>
      <c r="WCO226" s="28"/>
      <c r="WCP226" s="32"/>
      <c r="WCQ226" s="20"/>
      <c r="WCR226" s="18"/>
      <c r="WCS226" s="19"/>
      <c r="WCT226" s="28"/>
      <c r="WCU226" s="32"/>
      <c r="WCV226" s="20"/>
      <c r="WCW226" s="18"/>
      <c r="WCX226" s="19"/>
      <c r="WCY226" s="28"/>
      <c r="WCZ226" s="32"/>
      <c r="WDA226" s="20"/>
      <c r="WDB226" s="18"/>
      <c r="WDC226" s="19"/>
      <c r="WDD226" s="28"/>
      <c r="WDE226" s="32"/>
      <c r="WDF226" s="20"/>
      <c r="WDG226" s="18"/>
      <c r="WDH226" s="19"/>
      <c r="WDI226" s="28"/>
      <c r="WDJ226" s="32"/>
      <c r="WDK226" s="20"/>
      <c r="WDL226" s="18"/>
      <c r="WDM226" s="19"/>
      <c r="WDN226" s="28"/>
      <c r="WDO226" s="32"/>
      <c r="WDP226" s="20"/>
      <c r="WDQ226" s="18"/>
      <c r="WDR226" s="19"/>
      <c r="WDS226" s="28"/>
      <c r="WDT226" s="32"/>
      <c r="WDU226" s="20"/>
      <c r="WDV226" s="18"/>
      <c r="WDW226" s="19"/>
      <c r="WDX226" s="28"/>
      <c r="WDY226" s="32"/>
      <c r="WDZ226" s="20"/>
      <c r="WEA226" s="18"/>
      <c r="WEB226" s="19"/>
      <c r="WEC226" s="28"/>
      <c r="WED226" s="32"/>
      <c r="WEE226" s="20"/>
      <c r="WEF226" s="18"/>
      <c r="WEG226" s="19"/>
      <c r="WEH226" s="28"/>
      <c r="WEI226" s="32"/>
      <c r="WEJ226" s="20"/>
      <c r="WEK226" s="18"/>
      <c r="WEL226" s="19"/>
      <c r="WEM226" s="28"/>
      <c r="WEN226" s="32"/>
      <c r="WEO226" s="20"/>
      <c r="WEP226" s="18"/>
      <c r="WEQ226" s="19"/>
      <c r="WER226" s="28"/>
      <c r="WES226" s="32"/>
      <c r="WET226" s="20"/>
      <c r="WEU226" s="18"/>
      <c r="WEV226" s="19"/>
      <c r="WEW226" s="28"/>
      <c r="WEX226" s="32"/>
      <c r="WEY226" s="20"/>
      <c r="WEZ226" s="18"/>
      <c r="WFA226" s="19"/>
      <c r="WFB226" s="28"/>
      <c r="WFC226" s="32"/>
      <c r="WFD226" s="20"/>
      <c r="WFE226" s="18"/>
      <c r="WFF226" s="19"/>
      <c r="WFG226" s="28"/>
      <c r="WFH226" s="32"/>
      <c r="WFI226" s="20"/>
      <c r="WFJ226" s="18"/>
      <c r="WFK226" s="19"/>
      <c r="WFL226" s="28"/>
      <c r="WFM226" s="32"/>
      <c r="WFN226" s="20"/>
      <c r="WFO226" s="18"/>
      <c r="WFP226" s="19"/>
      <c r="WFQ226" s="28"/>
      <c r="WFR226" s="32"/>
      <c r="WFS226" s="20"/>
      <c r="WFT226" s="18"/>
      <c r="WFU226" s="19"/>
      <c r="WFV226" s="28"/>
      <c r="WFW226" s="32"/>
      <c r="WFX226" s="20"/>
      <c r="WFY226" s="18"/>
      <c r="WFZ226" s="19"/>
      <c r="WGA226" s="28"/>
      <c r="WGB226" s="32"/>
      <c r="WGC226" s="20"/>
      <c r="WGD226" s="18"/>
      <c r="WGE226" s="19"/>
      <c r="WGF226" s="28"/>
      <c r="WGG226" s="32"/>
      <c r="WGH226" s="20"/>
      <c r="WGI226" s="18"/>
      <c r="WGJ226" s="19"/>
      <c r="WGK226" s="28"/>
      <c r="WGL226" s="32"/>
      <c r="WGM226" s="20"/>
      <c r="WGN226" s="18"/>
      <c r="WGO226" s="19"/>
      <c r="WGP226" s="28"/>
      <c r="WGQ226" s="32"/>
      <c r="WGR226" s="20"/>
      <c r="WGS226" s="18"/>
      <c r="WGT226" s="19"/>
      <c r="WGU226" s="28"/>
      <c r="WGV226" s="32"/>
      <c r="WGW226" s="20"/>
      <c r="WGX226" s="18"/>
      <c r="WGY226" s="19"/>
      <c r="WGZ226" s="28"/>
      <c r="WHA226" s="32"/>
      <c r="WHB226" s="20"/>
      <c r="WHC226" s="18"/>
      <c r="WHD226" s="19"/>
      <c r="WHE226" s="28"/>
      <c r="WHF226" s="32"/>
      <c r="WHG226" s="20"/>
      <c r="WHH226" s="18"/>
      <c r="WHI226" s="19"/>
      <c r="WHJ226" s="28"/>
      <c r="WHK226" s="32"/>
      <c r="WHL226" s="20"/>
      <c r="WHM226" s="18"/>
      <c r="WHN226" s="19"/>
      <c r="WHO226" s="28"/>
      <c r="WHP226" s="32"/>
      <c r="WHQ226" s="20"/>
      <c r="WHR226" s="18"/>
      <c r="WHS226" s="19"/>
      <c r="WHT226" s="28"/>
      <c r="WHU226" s="32"/>
      <c r="WHV226" s="20"/>
      <c r="WHW226" s="18"/>
      <c r="WHX226" s="19"/>
      <c r="WHY226" s="28"/>
      <c r="WHZ226" s="32"/>
      <c r="WIA226" s="20"/>
      <c r="WIB226" s="18"/>
      <c r="WIC226" s="19"/>
      <c r="WID226" s="28"/>
      <c r="WIE226" s="32"/>
      <c r="WIF226" s="20"/>
      <c r="WIG226" s="18"/>
      <c r="WIH226" s="19"/>
      <c r="WII226" s="28"/>
      <c r="WIJ226" s="32"/>
      <c r="WIK226" s="20"/>
      <c r="WIL226" s="18"/>
      <c r="WIM226" s="19"/>
      <c r="WIN226" s="28"/>
      <c r="WIO226" s="32"/>
      <c r="WIP226" s="20"/>
      <c r="WIQ226" s="18"/>
      <c r="WIR226" s="19"/>
      <c r="WIS226" s="28"/>
      <c r="WIT226" s="32"/>
      <c r="WIU226" s="20"/>
      <c r="WIV226" s="18"/>
      <c r="WIW226" s="19"/>
      <c r="WIX226" s="28"/>
      <c r="WIY226" s="32"/>
      <c r="WIZ226" s="20"/>
      <c r="WJA226" s="18"/>
      <c r="WJB226" s="19"/>
      <c r="WJC226" s="28"/>
      <c r="WJD226" s="32"/>
      <c r="WJE226" s="20"/>
      <c r="WJF226" s="18"/>
      <c r="WJG226" s="19"/>
      <c r="WJH226" s="28"/>
      <c r="WJI226" s="32"/>
      <c r="WJJ226" s="20"/>
      <c r="WJK226" s="18"/>
      <c r="WJL226" s="19"/>
      <c r="WJM226" s="28"/>
      <c r="WJN226" s="32"/>
      <c r="WJO226" s="20"/>
      <c r="WJP226" s="18"/>
      <c r="WJQ226" s="19"/>
      <c r="WJR226" s="28"/>
      <c r="WJS226" s="32"/>
      <c r="WJT226" s="20"/>
      <c r="WJU226" s="18"/>
      <c r="WJV226" s="19"/>
      <c r="WJW226" s="28"/>
      <c r="WJX226" s="32"/>
      <c r="WJY226" s="20"/>
      <c r="WJZ226" s="18"/>
      <c r="WKA226" s="19"/>
      <c r="WKB226" s="28"/>
      <c r="WKC226" s="32"/>
      <c r="WKD226" s="20"/>
      <c r="WKE226" s="18"/>
      <c r="WKF226" s="19"/>
      <c r="WKG226" s="28"/>
      <c r="WKH226" s="32"/>
      <c r="WKI226" s="20"/>
      <c r="WKJ226" s="18"/>
      <c r="WKK226" s="19"/>
      <c r="WKL226" s="28"/>
      <c r="WKM226" s="32"/>
      <c r="WKN226" s="20"/>
      <c r="WKO226" s="18"/>
      <c r="WKP226" s="19"/>
      <c r="WKQ226" s="28"/>
      <c r="WKR226" s="32"/>
      <c r="WKS226" s="20"/>
      <c r="WKT226" s="18"/>
      <c r="WKU226" s="19"/>
      <c r="WKV226" s="28"/>
      <c r="WKW226" s="32"/>
      <c r="WKX226" s="20"/>
      <c r="WKY226" s="18"/>
      <c r="WKZ226" s="19"/>
      <c r="WLA226" s="28"/>
      <c r="WLB226" s="32"/>
      <c r="WLC226" s="20"/>
      <c r="WLD226" s="18"/>
      <c r="WLE226" s="19"/>
      <c r="WLF226" s="28"/>
      <c r="WLG226" s="32"/>
      <c r="WLH226" s="20"/>
      <c r="WLI226" s="18"/>
      <c r="WLJ226" s="19"/>
      <c r="WLK226" s="28"/>
      <c r="WLL226" s="32"/>
      <c r="WLM226" s="20"/>
      <c r="WLN226" s="18"/>
      <c r="WLO226" s="19"/>
      <c r="WLP226" s="28"/>
      <c r="WLQ226" s="32"/>
      <c r="WLR226" s="20"/>
      <c r="WLS226" s="18"/>
      <c r="WLT226" s="19"/>
      <c r="WLU226" s="28"/>
      <c r="WLV226" s="32"/>
      <c r="WLW226" s="20"/>
      <c r="WLX226" s="18"/>
      <c r="WLY226" s="19"/>
      <c r="WLZ226" s="28"/>
      <c r="WMA226" s="32"/>
      <c r="WMB226" s="20"/>
      <c r="WMC226" s="18"/>
      <c r="WMD226" s="19"/>
      <c r="WME226" s="28"/>
      <c r="WMF226" s="32"/>
      <c r="WMG226" s="20"/>
      <c r="WMH226" s="18"/>
      <c r="WMI226" s="19"/>
      <c r="WMJ226" s="28"/>
      <c r="WMK226" s="32"/>
      <c r="WML226" s="20"/>
      <c r="WMM226" s="18"/>
      <c r="WMN226" s="19"/>
      <c r="WMO226" s="28"/>
      <c r="WMP226" s="32"/>
      <c r="WMQ226" s="20"/>
      <c r="WMR226" s="18"/>
      <c r="WMS226" s="19"/>
      <c r="WMT226" s="28"/>
      <c r="WMU226" s="32"/>
      <c r="WMV226" s="20"/>
      <c r="WMW226" s="18"/>
      <c r="WMX226" s="19"/>
      <c r="WMY226" s="28"/>
      <c r="WMZ226" s="32"/>
      <c r="WNA226" s="20"/>
      <c r="WNB226" s="18"/>
      <c r="WNC226" s="19"/>
      <c r="WND226" s="28"/>
      <c r="WNE226" s="32"/>
      <c r="WNF226" s="20"/>
      <c r="WNG226" s="18"/>
      <c r="WNH226" s="19"/>
      <c r="WNI226" s="28"/>
      <c r="WNJ226" s="32"/>
      <c r="WNK226" s="20"/>
      <c r="WNL226" s="18"/>
      <c r="WNM226" s="19"/>
      <c r="WNN226" s="28"/>
      <c r="WNO226" s="32"/>
      <c r="WNP226" s="20"/>
      <c r="WNQ226" s="18"/>
      <c r="WNR226" s="19"/>
      <c r="WNS226" s="28"/>
      <c r="WNT226" s="32"/>
      <c r="WNU226" s="20"/>
      <c r="WNV226" s="18"/>
      <c r="WNW226" s="19"/>
      <c r="WNX226" s="28"/>
      <c r="WNY226" s="32"/>
      <c r="WNZ226" s="20"/>
      <c r="WOA226" s="18"/>
      <c r="WOB226" s="19"/>
      <c r="WOC226" s="28"/>
      <c r="WOD226" s="32"/>
      <c r="WOE226" s="20"/>
      <c r="WOF226" s="18"/>
      <c r="WOG226" s="19"/>
      <c r="WOH226" s="28"/>
      <c r="WOI226" s="32"/>
      <c r="WOJ226" s="20"/>
      <c r="WOK226" s="18"/>
      <c r="WOL226" s="19"/>
      <c r="WOM226" s="28"/>
      <c r="WON226" s="32"/>
      <c r="WOO226" s="20"/>
      <c r="WOP226" s="18"/>
      <c r="WOQ226" s="19"/>
      <c r="WOR226" s="28"/>
      <c r="WOS226" s="32"/>
      <c r="WOT226" s="20"/>
      <c r="WOU226" s="18"/>
      <c r="WOV226" s="19"/>
      <c r="WOW226" s="28"/>
      <c r="WOX226" s="32"/>
      <c r="WOY226" s="20"/>
      <c r="WOZ226" s="18"/>
      <c r="WPA226" s="19"/>
      <c r="WPB226" s="28"/>
      <c r="WPC226" s="32"/>
      <c r="WPD226" s="20"/>
      <c r="WPE226" s="18"/>
      <c r="WPF226" s="19"/>
      <c r="WPG226" s="28"/>
      <c r="WPH226" s="32"/>
      <c r="WPI226" s="20"/>
      <c r="WPJ226" s="18"/>
      <c r="WPK226" s="19"/>
      <c r="WPL226" s="28"/>
      <c r="WPM226" s="32"/>
      <c r="WPN226" s="20"/>
      <c r="WPO226" s="18"/>
      <c r="WPP226" s="19"/>
      <c r="WPQ226" s="28"/>
      <c r="WPR226" s="32"/>
      <c r="WPS226" s="20"/>
      <c r="WPT226" s="18"/>
      <c r="WPU226" s="19"/>
      <c r="WPV226" s="28"/>
      <c r="WPW226" s="32"/>
      <c r="WPX226" s="20"/>
      <c r="WPY226" s="18"/>
      <c r="WPZ226" s="19"/>
      <c r="WQA226" s="28"/>
      <c r="WQB226" s="32"/>
      <c r="WQC226" s="20"/>
      <c r="WQD226" s="18"/>
      <c r="WQE226" s="19"/>
      <c r="WQF226" s="28"/>
      <c r="WQG226" s="32"/>
      <c r="WQH226" s="20"/>
      <c r="WQI226" s="18"/>
      <c r="WQJ226" s="19"/>
      <c r="WQK226" s="28"/>
      <c r="WQL226" s="32"/>
      <c r="WQM226" s="20"/>
      <c r="WQN226" s="18"/>
      <c r="WQO226" s="19"/>
      <c r="WQP226" s="28"/>
      <c r="WQQ226" s="32"/>
      <c r="WQR226" s="20"/>
      <c r="WQS226" s="18"/>
      <c r="WQT226" s="19"/>
      <c r="WQU226" s="28"/>
      <c r="WQV226" s="32"/>
      <c r="WQW226" s="20"/>
      <c r="WQX226" s="18"/>
      <c r="WQY226" s="19"/>
      <c r="WQZ226" s="28"/>
      <c r="WRA226" s="32"/>
      <c r="WRB226" s="20"/>
      <c r="WRC226" s="18"/>
      <c r="WRD226" s="19"/>
      <c r="WRE226" s="28"/>
      <c r="WRF226" s="32"/>
      <c r="WRG226" s="20"/>
      <c r="WRH226" s="18"/>
      <c r="WRI226" s="19"/>
      <c r="WRJ226" s="28"/>
      <c r="WRK226" s="32"/>
      <c r="WRL226" s="20"/>
      <c r="WRM226" s="18"/>
      <c r="WRN226" s="19"/>
      <c r="WRO226" s="28"/>
      <c r="WRP226" s="32"/>
      <c r="WRQ226" s="20"/>
      <c r="WRR226" s="18"/>
      <c r="WRS226" s="19"/>
      <c r="WRT226" s="28"/>
      <c r="WRU226" s="32"/>
      <c r="WRV226" s="20"/>
      <c r="WRW226" s="18"/>
      <c r="WRX226" s="19"/>
      <c r="WRY226" s="28"/>
      <c r="WRZ226" s="32"/>
      <c r="WSA226" s="20"/>
      <c r="WSB226" s="18"/>
      <c r="WSC226" s="19"/>
      <c r="WSD226" s="28"/>
      <c r="WSE226" s="32"/>
      <c r="WSF226" s="20"/>
      <c r="WSG226" s="18"/>
      <c r="WSH226" s="19"/>
      <c r="WSI226" s="28"/>
      <c r="WSJ226" s="32"/>
      <c r="WSK226" s="20"/>
      <c r="WSL226" s="18"/>
      <c r="WSM226" s="19"/>
      <c r="WSN226" s="28"/>
      <c r="WSO226" s="32"/>
      <c r="WSP226" s="20"/>
      <c r="WSQ226" s="18"/>
      <c r="WSR226" s="19"/>
      <c r="WSS226" s="28"/>
      <c r="WST226" s="32"/>
      <c r="WSU226" s="20"/>
      <c r="WSV226" s="18"/>
      <c r="WSW226" s="19"/>
      <c r="WSX226" s="28"/>
      <c r="WSY226" s="32"/>
      <c r="WSZ226" s="20"/>
      <c r="WTA226" s="18"/>
      <c r="WTB226" s="19"/>
      <c r="WTC226" s="28"/>
      <c r="WTD226" s="32"/>
      <c r="WTE226" s="20"/>
      <c r="WTF226" s="18"/>
      <c r="WTG226" s="19"/>
      <c r="WTH226" s="28"/>
      <c r="WTI226" s="32"/>
      <c r="WTJ226" s="20"/>
      <c r="WTK226" s="18"/>
      <c r="WTL226" s="19"/>
      <c r="WTM226" s="28"/>
      <c r="WTN226" s="32"/>
      <c r="WTO226" s="20"/>
      <c r="WTP226" s="18"/>
      <c r="WTQ226" s="19"/>
      <c r="WTR226" s="28"/>
      <c r="WTS226" s="32"/>
      <c r="WTT226" s="20"/>
      <c r="WTU226" s="18"/>
      <c r="WTV226" s="19"/>
      <c r="WTW226" s="28"/>
      <c r="WTX226" s="32"/>
      <c r="WTY226" s="20"/>
      <c r="WTZ226" s="18"/>
      <c r="WUA226" s="19"/>
      <c r="WUB226" s="28"/>
      <c r="WUC226" s="32"/>
      <c r="WUD226" s="20"/>
      <c r="WUE226" s="18"/>
      <c r="WUF226" s="19"/>
      <c r="WUG226" s="28"/>
      <c r="WUH226" s="32"/>
      <c r="WUI226" s="20"/>
      <c r="WUJ226" s="18"/>
      <c r="WUK226" s="19"/>
      <c r="WUL226" s="28"/>
      <c r="WUM226" s="32"/>
      <c r="WUN226" s="20"/>
      <c r="WUO226" s="18"/>
      <c r="WUP226" s="19"/>
      <c r="WUQ226" s="28"/>
      <c r="WUR226" s="32"/>
      <c r="WUS226" s="20"/>
      <c r="WUT226" s="18"/>
      <c r="WUU226" s="19"/>
      <c r="WUV226" s="28"/>
      <c r="WUW226" s="32"/>
      <c r="WUX226" s="20"/>
      <c r="WUY226" s="18"/>
      <c r="WUZ226" s="19"/>
      <c r="WVA226" s="28"/>
      <c r="WVB226" s="32"/>
      <c r="WVC226" s="20"/>
      <c r="WVD226" s="18"/>
      <c r="WVE226" s="19"/>
      <c r="WVF226" s="28"/>
      <c r="WVG226" s="32"/>
      <c r="WVH226" s="20"/>
      <c r="WVI226" s="18"/>
      <c r="WVJ226" s="19"/>
      <c r="WVK226" s="28"/>
      <c r="WVL226" s="32"/>
      <c r="WVM226" s="20"/>
      <c r="WVN226" s="18"/>
      <c r="WVO226" s="19"/>
      <c r="WVP226" s="28"/>
      <c r="WVQ226" s="32"/>
      <c r="WVR226" s="20"/>
      <c r="WVS226" s="18"/>
      <c r="WVT226" s="19"/>
      <c r="WVU226" s="28"/>
      <c r="WVV226" s="32"/>
      <c r="WVW226" s="20"/>
      <c r="WVX226" s="18"/>
      <c r="WVY226" s="19"/>
      <c r="WVZ226" s="28"/>
      <c r="WWA226" s="32"/>
      <c r="WWB226" s="20"/>
      <c r="WWC226" s="18"/>
      <c r="WWD226" s="19"/>
      <c r="WWE226" s="28"/>
      <c r="WWF226" s="32"/>
      <c r="WWG226" s="20"/>
      <c r="WWH226" s="18"/>
      <c r="WWI226" s="19"/>
      <c r="WWJ226" s="28"/>
      <c r="WWK226" s="32"/>
      <c r="WWL226" s="20"/>
      <c r="WWM226" s="18"/>
      <c r="WWN226" s="19"/>
      <c r="WWO226" s="28"/>
      <c r="WWP226" s="32"/>
      <c r="WWQ226" s="20"/>
      <c r="WWR226" s="18"/>
      <c r="WWS226" s="19"/>
      <c r="WWT226" s="28"/>
      <c r="WWU226" s="32"/>
      <c r="WWV226" s="20"/>
      <c r="WWW226" s="18"/>
      <c r="WWX226" s="19"/>
      <c r="WWY226" s="28"/>
      <c r="WWZ226" s="32"/>
      <c r="WXA226" s="20"/>
      <c r="WXB226" s="18"/>
      <c r="WXC226" s="19"/>
      <c r="WXD226" s="28"/>
      <c r="WXE226" s="32"/>
      <c r="WXF226" s="20"/>
      <c r="WXG226" s="18"/>
      <c r="WXH226" s="19"/>
      <c r="WXI226" s="28"/>
      <c r="WXJ226" s="32"/>
      <c r="WXK226" s="20"/>
      <c r="WXL226" s="18"/>
      <c r="WXM226" s="19"/>
      <c r="WXN226" s="28"/>
      <c r="WXO226" s="32"/>
      <c r="WXP226" s="20"/>
      <c r="WXQ226" s="18"/>
      <c r="WXR226" s="19"/>
      <c r="WXS226" s="28"/>
      <c r="WXT226" s="32"/>
      <c r="WXU226" s="20"/>
      <c r="WXV226" s="18"/>
      <c r="WXW226" s="19"/>
      <c r="WXX226" s="28"/>
      <c r="WXY226" s="32"/>
      <c r="WXZ226" s="20"/>
      <c r="WYA226" s="18"/>
      <c r="WYB226" s="19"/>
      <c r="WYC226" s="28"/>
      <c r="WYD226" s="32"/>
      <c r="WYE226" s="20"/>
      <c r="WYF226" s="18"/>
      <c r="WYG226" s="19"/>
      <c r="WYH226" s="28"/>
      <c r="WYI226" s="32"/>
      <c r="WYJ226" s="20"/>
      <c r="WYK226" s="18"/>
      <c r="WYL226" s="19"/>
      <c r="WYM226" s="28"/>
      <c r="WYN226" s="32"/>
      <c r="WYO226" s="20"/>
      <c r="WYP226" s="18"/>
      <c r="WYQ226" s="19"/>
      <c r="WYR226" s="28"/>
      <c r="WYS226" s="32"/>
      <c r="WYT226" s="20"/>
      <c r="WYU226" s="18"/>
      <c r="WYV226" s="19"/>
      <c r="WYW226" s="28"/>
      <c r="WYX226" s="32"/>
      <c r="WYY226" s="20"/>
      <c r="WYZ226" s="18"/>
      <c r="WZA226" s="19"/>
      <c r="WZB226" s="28"/>
      <c r="WZC226" s="32"/>
      <c r="WZD226" s="20"/>
      <c r="WZE226" s="18"/>
      <c r="WZF226" s="19"/>
      <c r="WZG226" s="28"/>
      <c r="WZH226" s="32"/>
      <c r="WZI226" s="20"/>
      <c r="WZJ226" s="18"/>
      <c r="WZK226" s="19"/>
      <c r="WZL226" s="28"/>
      <c r="WZM226" s="32"/>
      <c r="WZN226" s="20"/>
      <c r="WZO226" s="18"/>
      <c r="WZP226" s="19"/>
      <c r="WZQ226" s="28"/>
      <c r="WZR226" s="32"/>
      <c r="WZS226" s="20"/>
      <c r="WZT226" s="18"/>
      <c r="WZU226" s="19"/>
      <c r="WZV226" s="28"/>
      <c r="WZW226" s="32"/>
      <c r="WZX226" s="20"/>
      <c r="WZY226" s="18"/>
      <c r="WZZ226" s="19"/>
      <c r="XAA226" s="28"/>
      <c r="XAB226" s="32"/>
      <c r="XAC226" s="20"/>
      <c r="XAD226" s="18"/>
      <c r="XAE226" s="19"/>
      <c r="XAF226" s="28"/>
      <c r="XAG226" s="32"/>
      <c r="XAH226" s="20"/>
      <c r="XAI226" s="18"/>
      <c r="XAJ226" s="19"/>
      <c r="XAK226" s="28"/>
      <c r="XAL226" s="32"/>
      <c r="XAM226" s="20"/>
      <c r="XAN226" s="18"/>
      <c r="XAO226" s="19"/>
      <c r="XAP226" s="28"/>
      <c r="XAQ226" s="32"/>
      <c r="XAR226" s="20"/>
      <c r="XAS226" s="18"/>
      <c r="XAT226" s="19"/>
      <c r="XAU226" s="28"/>
      <c r="XAV226" s="32"/>
      <c r="XAW226" s="20"/>
      <c r="XAX226" s="18"/>
      <c r="XAY226" s="19"/>
      <c r="XAZ226" s="28"/>
      <c r="XBA226" s="32"/>
      <c r="XBB226" s="20"/>
      <c r="XBC226" s="18"/>
      <c r="XBD226" s="19"/>
      <c r="XBE226" s="28"/>
      <c r="XBF226" s="32"/>
      <c r="XBG226" s="20"/>
      <c r="XBH226" s="18"/>
      <c r="XBI226" s="19"/>
      <c r="XBJ226" s="28"/>
      <c r="XBK226" s="32"/>
      <c r="XBL226" s="20"/>
      <c r="XBM226" s="18"/>
      <c r="XBN226" s="19"/>
      <c r="XBO226" s="28"/>
      <c r="XBP226" s="32"/>
      <c r="XBQ226" s="20"/>
      <c r="XBR226" s="18"/>
      <c r="XBS226" s="19"/>
      <c r="XBT226" s="28"/>
      <c r="XBU226" s="32"/>
      <c r="XBV226" s="20"/>
      <c r="XBW226" s="18"/>
      <c r="XBX226" s="19"/>
      <c r="XBY226" s="28"/>
      <c r="XBZ226" s="32"/>
      <c r="XCA226" s="20"/>
      <c r="XCB226" s="18"/>
      <c r="XCC226" s="19"/>
      <c r="XCD226" s="28"/>
      <c r="XCE226" s="32"/>
      <c r="XCF226" s="20"/>
      <c r="XCG226" s="18"/>
      <c r="XCH226" s="19"/>
      <c r="XCI226" s="28"/>
      <c r="XCJ226" s="32"/>
      <c r="XCK226" s="20"/>
      <c r="XCL226" s="18"/>
      <c r="XCM226" s="19"/>
      <c r="XCN226" s="28"/>
      <c r="XCO226" s="32"/>
      <c r="XCP226" s="20"/>
      <c r="XCQ226" s="18"/>
      <c r="XCR226" s="19"/>
      <c r="XCS226" s="28"/>
      <c r="XCT226" s="32"/>
      <c r="XCU226" s="20"/>
      <c r="XCV226" s="18"/>
      <c r="XCW226" s="19"/>
      <c r="XCX226" s="28"/>
      <c r="XCY226" s="32"/>
      <c r="XCZ226" s="20"/>
      <c r="XDA226" s="18"/>
      <c r="XDB226" s="19"/>
      <c r="XDC226" s="28"/>
      <c r="XDD226" s="32"/>
      <c r="XDE226" s="20"/>
      <c r="XDF226" s="18"/>
      <c r="XDG226" s="19"/>
      <c r="XDH226" s="28"/>
      <c r="XDI226" s="32"/>
      <c r="XDJ226" s="20"/>
      <c r="XDK226" s="18"/>
      <c r="XDL226" s="19"/>
      <c r="XDM226" s="28"/>
      <c r="XDN226" s="32"/>
      <c r="XDO226" s="20"/>
      <c r="XDP226" s="18"/>
      <c r="XDQ226" s="19"/>
      <c r="XDR226" s="28"/>
      <c r="XDS226" s="32"/>
      <c r="XDT226" s="20"/>
      <c r="XDU226" s="18"/>
      <c r="XDV226" s="19"/>
      <c r="XDW226" s="28"/>
      <c r="XDX226" s="32"/>
      <c r="XDY226" s="20"/>
      <c r="XDZ226" s="18"/>
      <c r="XEA226" s="19"/>
      <c r="XEB226" s="28"/>
      <c r="XEC226" s="32"/>
      <c r="XED226" s="20"/>
      <c r="XEE226" s="18"/>
      <c r="XEF226" s="19"/>
      <c r="XEG226" s="28"/>
      <c r="XEH226" s="32"/>
      <c r="XEI226" s="20"/>
      <c r="XEJ226" s="18"/>
      <c r="XEK226" s="19"/>
      <c r="XEL226" s="28"/>
      <c r="XEM226" s="32"/>
      <c r="XEN226" s="20"/>
      <c r="XEO226" s="18"/>
      <c r="XEP226" s="19"/>
      <c r="XEQ226" s="28"/>
      <c r="XER226" s="32"/>
      <c r="XES226" s="20"/>
      <c r="XET226" s="18"/>
      <c r="XEU226" s="19"/>
      <c r="XEV226" s="28"/>
      <c r="XEW226" s="32"/>
      <c r="XEX226" s="20"/>
      <c r="XEY226" s="18"/>
      <c r="XEZ226" s="19"/>
      <c r="XFA226" s="28"/>
      <c r="XFB226" s="32"/>
      <c r="XFC226" s="20"/>
      <c r="XFD226" s="18"/>
    </row>
    <row r="227" spans="1:16384" s="38" customFormat="1" x14ac:dyDescent="0.25">
      <c r="A227" s="28"/>
      <c r="B227" s="35" t="s">
        <v>24</v>
      </c>
      <c r="C227" s="17"/>
      <c r="D227" s="18"/>
      <c r="E227" s="19"/>
      <c r="F227" s="20"/>
      <c r="G227" s="21"/>
      <c r="H227" s="39"/>
      <c r="I227" s="39"/>
      <c r="J227" s="39"/>
    </row>
    <row r="228" spans="1:16384" s="38" customFormat="1" x14ac:dyDescent="0.25">
      <c r="A228" s="40"/>
      <c r="B228" s="36" t="s">
        <v>25</v>
      </c>
      <c r="C228" s="17"/>
      <c r="D228" s="18" t="s">
        <v>26</v>
      </c>
      <c r="E228" s="19">
        <f>E168</f>
        <v>144</v>
      </c>
      <c r="F228" s="20">
        <f t="shared" si="7"/>
        <v>0</v>
      </c>
      <c r="G228" s="21"/>
      <c r="H228" s="39"/>
      <c r="I228" s="39"/>
      <c r="J228" s="39"/>
    </row>
    <row r="229" spans="1:16384" s="38" customFormat="1" x14ac:dyDescent="0.25">
      <c r="A229" s="40"/>
      <c r="B229" s="36" t="s">
        <v>27</v>
      </c>
      <c r="C229" s="17"/>
      <c r="D229" s="18" t="s">
        <v>28</v>
      </c>
      <c r="E229" s="19">
        <f>E169</f>
        <v>300</v>
      </c>
      <c r="F229" s="20">
        <f t="shared" si="7"/>
        <v>0</v>
      </c>
      <c r="G229" s="21"/>
      <c r="H229" s="39"/>
      <c r="I229" s="39"/>
      <c r="J229" s="39"/>
    </row>
    <row r="230" spans="1:16384" s="38" customFormat="1" x14ac:dyDescent="0.25">
      <c r="A230" s="40"/>
      <c r="B230" s="36" t="s">
        <v>29</v>
      </c>
      <c r="C230" s="17"/>
      <c r="D230" s="18" t="s">
        <v>30</v>
      </c>
      <c r="E230" s="19">
        <f>E170</f>
        <v>3000</v>
      </c>
      <c r="F230" s="20">
        <f t="shared" si="7"/>
        <v>0</v>
      </c>
      <c r="G230" s="21"/>
      <c r="H230" s="39"/>
      <c r="I230" s="39"/>
      <c r="J230" s="39"/>
    </row>
    <row r="231" spans="1:16384" s="38" customFormat="1" x14ac:dyDescent="0.25">
      <c r="A231" s="40"/>
      <c r="B231" s="36" t="s">
        <v>31</v>
      </c>
      <c r="C231" s="17"/>
      <c r="D231" s="18" t="s">
        <v>32</v>
      </c>
      <c r="E231" s="19">
        <f>E171</f>
        <v>1500</v>
      </c>
      <c r="F231" s="20">
        <f t="shared" si="7"/>
        <v>0</v>
      </c>
      <c r="G231" s="21"/>
      <c r="H231" s="39"/>
      <c r="I231" s="39"/>
      <c r="J231" s="39"/>
    </row>
    <row r="232" spans="1:16384" s="38" customFormat="1" x14ac:dyDescent="0.25">
      <c r="A232" s="40"/>
      <c r="B232" s="36" t="s">
        <v>33</v>
      </c>
      <c r="C232" s="17"/>
      <c r="D232" s="18" t="s">
        <v>32</v>
      </c>
      <c r="E232" s="19">
        <f>E172</f>
        <v>865</v>
      </c>
      <c r="F232" s="20">
        <f t="shared" si="7"/>
        <v>0</v>
      </c>
      <c r="G232" s="21"/>
      <c r="I232" s="39"/>
      <c r="J232" s="39"/>
    </row>
    <row r="233" spans="1:16384" s="38" customFormat="1" x14ac:dyDescent="0.25">
      <c r="A233" s="40"/>
      <c r="B233" s="36"/>
      <c r="C233" s="17"/>
      <c r="D233" s="18"/>
      <c r="E233" s="19"/>
      <c r="F233" s="20"/>
      <c r="G233" s="21">
        <f>SUM(F228:F232)</f>
        <v>0</v>
      </c>
      <c r="I233" s="39"/>
      <c r="J233" s="39"/>
    </row>
    <row r="234" spans="1:16384" s="12" customFormat="1" x14ac:dyDescent="0.25">
      <c r="A234" s="28"/>
      <c r="B234" s="25" t="s">
        <v>34</v>
      </c>
      <c r="C234" s="17"/>
      <c r="D234" s="18"/>
      <c r="E234" s="19"/>
      <c r="F234" s="20"/>
      <c r="G234" s="21"/>
      <c r="H234" s="21" t="e">
        <f>G233+G225+G222+G215+G203+G185</f>
        <v>#REF!</v>
      </c>
    </row>
    <row r="235" spans="1:16384" s="12" customFormat="1" ht="14" x14ac:dyDescent="0.25">
      <c r="A235" s="28"/>
      <c r="B235" s="12" t="s">
        <v>35</v>
      </c>
      <c r="C235" s="17" t="e">
        <f>#REF!+#REF!</f>
        <v>#REF!</v>
      </c>
      <c r="D235" s="18" t="s">
        <v>200</v>
      </c>
      <c r="E235" s="19">
        <v>8000</v>
      </c>
      <c r="F235" s="20" t="e">
        <f t="shared" ref="F235:F240" si="9">E235*C235</f>
        <v>#REF!</v>
      </c>
      <c r="G235" s="21"/>
    </row>
    <row r="236" spans="1:16384" s="12" customFormat="1" ht="14" x14ac:dyDescent="0.25">
      <c r="A236" s="28"/>
      <c r="B236" s="12" t="s">
        <v>35</v>
      </c>
      <c r="C236" s="17" t="e">
        <f>#REF!</f>
        <v>#REF!</v>
      </c>
      <c r="D236" s="18" t="s">
        <v>201</v>
      </c>
      <c r="E236" s="19">
        <v>1000</v>
      </c>
      <c r="F236" s="20" t="e">
        <f t="shared" si="9"/>
        <v>#REF!</v>
      </c>
      <c r="G236" s="21"/>
    </row>
    <row r="237" spans="1:16384" s="12" customFormat="1" ht="14" x14ac:dyDescent="0.25">
      <c r="A237" s="28"/>
      <c r="B237" s="12" t="s">
        <v>36</v>
      </c>
      <c r="C237" s="17" t="e">
        <f>#REF!</f>
        <v>#REF!</v>
      </c>
      <c r="D237" s="18" t="s">
        <v>201</v>
      </c>
      <c r="E237" s="19">
        <v>1200</v>
      </c>
      <c r="F237" s="20" t="e">
        <f t="shared" si="9"/>
        <v>#REF!</v>
      </c>
      <c r="G237" s="21"/>
    </row>
    <row r="238" spans="1:16384" s="12" customFormat="1" x14ac:dyDescent="0.25">
      <c r="A238" s="28"/>
      <c r="B238" s="12" t="s">
        <v>37</v>
      </c>
      <c r="C238" s="17" t="e">
        <f>C213</f>
        <v>#REF!</v>
      </c>
      <c r="D238" s="18" t="s">
        <v>192</v>
      </c>
      <c r="E238" s="19">
        <v>45000</v>
      </c>
      <c r="F238" s="20" t="e">
        <f t="shared" si="9"/>
        <v>#REF!</v>
      </c>
      <c r="G238" s="21"/>
    </row>
    <row r="239" spans="1:16384" s="12" customFormat="1" ht="14" x14ac:dyDescent="0.25">
      <c r="A239" s="28"/>
      <c r="B239" s="12" t="s">
        <v>174</v>
      </c>
      <c r="C239" s="17" t="e">
        <f>#REF!</f>
        <v>#REF!</v>
      </c>
      <c r="D239" s="18" t="s">
        <v>201</v>
      </c>
      <c r="E239" s="19">
        <v>10000</v>
      </c>
      <c r="F239" s="20" t="e">
        <f t="shared" si="9"/>
        <v>#REF!</v>
      </c>
      <c r="G239" s="21"/>
    </row>
    <row r="240" spans="1:16384" s="12" customFormat="1" x14ac:dyDescent="0.25">
      <c r="A240" s="28"/>
      <c r="B240" s="12" t="s">
        <v>38</v>
      </c>
      <c r="C240" s="17">
        <v>20</v>
      </c>
      <c r="D240" s="18" t="s">
        <v>188</v>
      </c>
      <c r="E240" s="19">
        <v>5500</v>
      </c>
      <c r="F240" s="20">
        <f t="shared" si="9"/>
        <v>110000</v>
      </c>
      <c r="G240" s="21" t="e">
        <f>SUM(F235:F240)</f>
        <v>#REF!</v>
      </c>
      <c r="H240" s="37" t="e">
        <f>G240</f>
        <v>#REF!</v>
      </c>
      <c r="I240" s="37" t="e">
        <f>H234+H240</f>
        <v>#REF!</v>
      </c>
    </row>
    <row r="241" spans="1:10" s="38" customFormat="1" x14ac:dyDescent="0.25">
      <c r="A241" s="40"/>
      <c r="B241" s="36"/>
      <c r="C241" s="17"/>
      <c r="D241" s="18"/>
      <c r="E241" s="19"/>
      <c r="F241" s="20"/>
      <c r="G241" s="21"/>
      <c r="I241" s="21"/>
      <c r="J241" s="39"/>
    </row>
    <row r="242" spans="1:10" s="38" customFormat="1" x14ac:dyDescent="0.25">
      <c r="A242" s="40"/>
      <c r="B242" s="36"/>
      <c r="C242" s="17"/>
      <c r="D242" s="18"/>
      <c r="E242" s="19"/>
      <c r="F242" s="20"/>
      <c r="G242" s="21"/>
      <c r="I242" s="21"/>
      <c r="J242" s="39"/>
    </row>
    <row r="243" spans="1:10" s="38" customFormat="1" x14ac:dyDescent="0.25">
      <c r="A243" s="40"/>
      <c r="B243" s="36"/>
      <c r="C243" s="17"/>
      <c r="D243" s="18"/>
      <c r="E243" s="19"/>
      <c r="F243" s="20"/>
      <c r="G243" s="21"/>
      <c r="I243" s="21"/>
      <c r="J243" s="39"/>
    </row>
    <row r="244" spans="1:10" s="25" customFormat="1" x14ac:dyDescent="0.25">
      <c r="A244" s="28">
        <v>5</v>
      </c>
      <c r="B244" s="103" t="s">
        <v>70</v>
      </c>
      <c r="C244" s="104"/>
      <c r="D244" s="105"/>
      <c r="E244" s="106"/>
      <c r="F244" s="107"/>
      <c r="G244" s="85"/>
    </row>
    <row r="245" spans="1:10" x14ac:dyDescent="0.25">
      <c r="B245" s="49"/>
    </row>
    <row r="246" spans="1:10" x14ac:dyDescent="0.25">
      <c r="B246" s="31" t="s">
        <v>4</v>
      </c>
    </row>
    <row r="247" spans="1:10" x14ac:dyDescent="0.25">
      <c r="B247" s="32" t="s">
        <v>5</v>
      </c>
      <c r="C247" s="17">
        <v>182</v>
      </c>
      <c r="D247" s="18" t="s">
        <v>6</v>
      </c>
      <c r="E247" s="19">
        <f>E185</f>
        <v>10500</v>
      </c>
      <c r="F247" s="20">
        <f t="shared" ref="F247:F258" si="10">C247*E247</f>
        <v>1911000</v>
      </c>
      <c r="G247" s="21">
        <f>F247</f>
        <v>1911000</v>
      </c>
    </row>
    <row r="248" spans="1:10" hidden="1" x14ac:dyDescent="0.25">
      <c r="B248" s="31" t="s">
        <v>40</v>
      </c>
      <c r="F248" s="20">
        <f t="shared" si="10"/>
        <v>0</v>
      </c>
    </row>
    <row r="249" spans="1:10" hidden="1" x14ac:dyDescent="0.25">
      <c r="B249" s="32" t="s">
        <v>41</v>
      </c>
      <c r="D249" s="18" t="s">
        <v>42</v>
      </c>
      <c r="E249" s="19">
        <v>28000</v>
      </c>
      <c r="F249" s="20">
        <f t="shared" si="10"/>
        <v>0</v>
      </c>
    </row>
    <row r="250" spans="1:10" hidden="1" x14ac:dyDescent="0.25">
      <c r="B250" s="32" t="s">
        <v>43</v>
      </c>
      <c r="D250" s="18" t="s">
        <v>6</v>
      </c>
      <c r="E250" s="19">
        <v>450</v>
      </c>
      <c r="F250" s="20">
        <f t="shared" si="10"/>
        <v>0</v>
      </c>
    </row>
    <row r="251" spans="1:10" hidden="1" x14ac:dyDescent="0.25">
      <c r="B251" s="32" t="s">
        <v>44</v>
      </c>
      <c r="D251" s="18" t="s">
        <v>23</v>
      </c>
      <c r="E251" s="19">
        <v>350</v>
      </c>
      <c r="F251" s="20">
        <f t="shared" si="10"/>
        <v>0</v>
      </c>
    </row>
    <row r="252" spans="1:10" hidden="1" x14ac:dyDescent="0.25">
      <c r="B252" s="32" t="s">
        <v>45</v>
      </c>
      <c r="D252" s="18" t="s">
        <v>14</v>
      </c>
      <c r="E252" s="19">
        <v>71500</v>
      </c>
      <c r="F252" s="20">
        <f t="shared" si="10"/>
        <v>0</v>
      </c>
      <c r="G252" s="21">
        <f>SUM(F249:F253)</f>
        <v>0</v>
      </c>
    </row>
    <row r="253" spans="1:10" hidden="1" x14ac:dyDescent="0.25">
      <c r="B253" s="32"/>
      <c r="F253" s="20">
        <f t="shared" si="10"/>
        <v>0</v>
      </c>
    </row>
    <row r="254" spans="1:10" x14ac:dyDescent="0.25">
      <c r="B254" s="32"/>
    </row>
    <row r="255" spans="1:10" x14ac:dyDescent="0.25">
      <c r="B255" s="31" t="s">
        <v>7</v>
      </c>
    </row>
    <row r="256" spans="1:10" x14ac:dyDescent="0.25">
      <c r="B256" s="32" t="s">
        <v>8</v>
      </c>
      <c r="C256" s="17">
        <v>186</v>
      </c>
      <c r="D256" s="18" t="s">
        <v>9</v>
      </c>
      <c r="E256" s="19">
        <f>E194</f>
        <v>11000</v>
      </c>
      <c r="F256" s="20">
        <f t="shared" si="10"/>
        <v>2046000</v>
      </c>
    </row>
    <row r="257" spans="2:7" hidden="1" x14ac:dyDescent="0.25">
      <c r="B257" s="32" t="s">
        <v>47</v>
      </c>
      <c r="D257" s="18" t="s">
        <v>9</v>
      </c>
      <c r="E257" s="19">
        <v>4000</v>
      </c>
      <c r="F257" s="20">
        <f t="shared" si="10"/>
        <v>0</v>
      </c>
    </row>
    <row r="258" spans="2:7" x14ac:dyDescent="0.25">
      <c r="B258" s="32" t="s">
        <v>11</v>
      </c>
      <c r="C258" s="17">
        <v>30</v>
      </c>
      <c r="D258" s="18" t="s">
        <v>9</v>
      </c>
      <c r="E258" s="19">
        <f>E197</f>
        <v>20000</v>
      </c>
      <c r="F258" s="20">
        <f t="shared" si="10"/>
        <v>600000</v>
      </c>
    </row>
    <row r="259" spans="2:7" x14ac:dyDescent="0.25">
      <c r="B259" s="32"/>
      <c r="G259" s="21">
        <f>SUM(F256:F258)</f>
        <v>2646000</v>
      </c>
    </row>
    <row r="260" spans="2:7" x14ac:dyDescent="0.25">
      <c r="B260" s="31" t="s">
        <v>15</v>
      </c>
    </row>
    <row r="261" spans="2:7" x14ac:dyDescent="0.25">
      <c r="B261" s="32" t="s">
        <v>16</v>
      </c>
      <c r="C261" s="17" t="e">
        <f>#REF!/2.88/3</f>
        <v>#REF!</v>
      </c>
      <c r="D261" s="18" t="s">
        <v>17</v>
      </c>
      <c r="E261" s="19">
        <f>E217</f>
        <v>30000</v>
      </c>
      <c r="F261" s="20" t="e">
        <f t="shared" ref="F261:F266" si="11">C261*E261</f>
        <v>#REF!</v>
      </c>
    </row>
    <row r="262" spans="2:7" x14ac:dyDescent="0.25">
      <c r="B262" s="32" t="s">
        <v>18</v>
      </c>
      <c r="D262" s="18" t="s">
        <v>17</v>
      </c>
      <c r="E262" s="19">
        <f>E218</f>
        <v>2200</v>
      </c>
      <c r="F262" s="20">
        <f t="shared" si="11"/>
        <v>0</v>
      </c>
    </row>
    <row r="263" spans="2:7" x14ac:dyDescent="0.25">
      <c r="B263" s="32" t="s">
        <v>19</v>
      </c>
      <c r="C263" s="17" t="e">
        <f>C261*3</f>
        <v>#REF!</v>
      </c>
      <c r="D263" s="18" t="s">
        <v>17</v>
      </c>
      <c r="E263" s="19">
        <f>E219</f>
        <v>1800</v>
      </c>
      <c r="F263" s="20" t="e">
        <f t="shared" si="11"/>
        <v>#REF!</v>
      </c>
    </row>
    <row r="264" spans="2:7" hidden="1" x14ac:dyDescent="0.25">
      <c r="B264" s="32" t="s">
        <v>55</v>
      </c>
      <c r="D264" s="18" t="s">
        <v>17</v>
      </c>
      <c r="E264" s="19">
        <v>1100</v>
      </c>
      <c r="F264" s="20">
        <f t="shared" si="11"/>
        <v>0</v>
      </c>
    </row>
    <row r="265" spans="2:7" hidden="1" x14ac:dyDescent="0.25">
      <c r="B265" s="32" t="s">
        <v>56</v>
      </c>
      <c r="D265" s="18" t="s">
        <v>17</v>
      </c>
      <c r="E265" s="19">
        <v>900</v>
      </c>
      <c r="F265" s="20">
        <f t="shared" si="11"/>
        <v>0</v>
      </c>
    </row>
    <row r="266" spans="2:7" x14ac:dyDescent="0.25">
      <c r="B266" s="32" t="s">
        <v>20</v>
      </c>
      <c r="C266" s="17" t="e">
        <f>#REF!/200</f>
        <v>#REF!</v>
      </c>
      <c r="D266" s="18" t="s">
        <v>6</v>
      </c>
      <c r="E266" s="19">
        <f>E222</f>
        <v>27500</v>
      </c>
      <c r="F266" s="20" t="e">
        <f t="shared" si="11"/>
        <v>#REF!</v>
      </c>
      <c r="G266" s="21" t="e">
        <f>SUM(F261:F266)</f>
        <v>#REF!</v>
      </c>
    </row>
    <row r="267" spans="2:7" ht="6.75" customHeight="1" x14ac:dyDescent="0.25">
      <c r="B267" s="32"/>
    </row>
    <row r="268" spans="2:7" x14ac:dyDescent="0.25">
      <c r="B268" s="31" t="s">
        <v>12</v>
      </c>
    </row>
    <row r="269" spans="2:7" hidden="1" x14ac:dyDescent="0.25">
      <c r="B269" s="33" t="s">
        <v>48</v>
      </c>
      <c r="D269" s="18" t="s">
        <v>9</v>
      </c>
      <c r="E269" s="19">
        <v>175000</v>
      </c>
      <c r="F269" s="20">
        <f t="shared" ref="F269:F274" si="12">C269*E269</f>
        <v>0</v>
      </c>
    </row>
    <row r="270" spans="2:7" hidden="1" x14ac:dyDescent="0.25">
      <c r="B270" s="33" t="s">
        <v>49</v>
      </c>
      <c r="D270" s="18" t="str">
        <f t="shared" ref="D270:E273" si="13">D269</f>
        <v>tons</v>
      </c>
      <c r="E270" s="19">
        <f t="shared" si="13"/>
        <v>175000</v>
      </c>
      <c r="F270" s="20">
        <f t="shared" si="12"/>
        <v>0</v>
      </c>
    </row>
    <row r="271" spans="2:7" hidden="1" x14ac:dyDescent="0.25">
      <c r="B271" s="33" t="s">
        <v>50</v>
      </c>
      <c r="D271" s="18" t="str">
        <f t="shared" si="13"/>
        <v>tons</v>
      </c>
      <c r="E271" s="19">
        <f t="shared" si="13"/>
        <v>175000</v>
      </c>
      <c r="F271" s="20">
        <f t="shared" si="12"/>
        <v>0</v>
      </c>
    </row>
    <row r="272" spans="2:7" hidden="1" x14ac:dyDescent="0.25">
      <c r="B272" s="33" t="s">
        <v>51</v>
      </c>
      <c r="D272" s="18" t="str">
        <f t="shared" si="13"/>
        <v>tons</v>
      </c>
      <c r="E272" s="19">
        <f t="shared" si="13"/>
        <v>175000</v>
      </c>
      <c r="F272" s="20">
        <f t="shared" si="12"/>
        <v>0</v>
      </c>
    </row>
    <row r="273" spans="1:10" hidden="1" x14ac:dyDescent="0.25">
      <c r="B273" s="33" t="s">
        <v>52</v>
      </c>
      <c r="D273" s="18" t="str">
        <f t="shared" si="13"/>
        <v>tons</v>
      </c>
      <c r="E273" s="19">
        <f t="shared" si="13"/>
        <v>175000</v>
      </c>
      <c r="F273" s="20">
        <f t="shared" si="12"/>
        <v>0</v>
      </c>
    </row>
    <row r="274" spans="1:10" hidden="1" x14ac:dyDescent="0.25">
      <c r="B274" s="33" t="s">
        <v>53</v>
      </c>
      <c r="D274" s="18" t="s">
        <v>9</v>
      </c>
      <c r="E274" s="19" t="e">
        <f>#REF!</f>
        <v>#REF!</v>
      </c>
      <c r="F274" s="20" t="e">
        <f t="shared" si="12"/>
        <v>#REF!</v>
      </c>
    </row>
    <row r="275" spans="1:10" x14ac:dyDescent="0.25">
      <c r="B275" s="33" t="s">
        <v>105</v>
      </c>
      <c r="C275" s="17" t="e">
        <f>#REF!</f>
        <v>#REF!</v>
      </c>
      <c r="D275" s="18" t="s">
        <v>9</v>
      </c>
      <c r="E275" s="19">
        <v>1100000</v>
      </c>
      <c r="F275" s="20" t="e">
        <f>C275*E275</f>
        <v>#REF!</v>
      </c>
    </row>
    <row r="276" spans="1:10" x14ac:dyDescent="0.25">
      <c r="B276" s="33" t="s">
        <v>104</v>
      </c>
      <c r="D276" s="18" t="s">
        <v>9</v>
      </c>
      <c r="E276" s="19">
        <v>1100000</v>
      </c>
      <c r="F276" s="20">
        <f>C276*E276</f>
        <v>0</v>
      </c>
    </row>
    <row r="277" spans="1:10" x14ac:dyDescent="0.25">
      <c r="B277" s="33" t="s">
        <v>54</v>
      </c>
      <c r="D277" s="18" t="s">
        <v>14</v>
      </c>
      <c r="E277" s="19">
        <f>E214</f>
        <v>28000</v>
      </c>
      <c r="F277" s="20">
        <f>C277*E277</f>
        <v>0</v>
      </c>
    </row>
    <row r="278" spans="1:10" x14ac:dyDescent="0.25">
      <c r="B278" s="33"/>
      <c r="G278" s="21" t="e">
        <f>F275+F276+F277</f>
        <v>#REF!</v>
      </c>
    </row>
    <row r="279" spans="1:10" x14ac:dyDescent="0.25">
      <c r="B279" s="31" t="s">
        <v>71</v>
      </c>
    </row>
    <row r="280" spans="1:10" x14ac:dyDescent="0.25">
      <c r="B280" s="32" t="s">
        <v>72</v>
      </c>
      <c r="C280" s="17" t="e">
        <f>#REF!</f>
        <v>#REF!</v>
      </c>
      <c r="D280" s="18" t="s">
        <v>17</v>
      </c>
      <c r="E280" s="19">
        <f>E125</f>
        <v>800</v>
      </c>
      <c r="F280" s="20" t="e">
        <f>C280*E280</f>
        <v>#REF!</v>
      </c>
    </row>
    <row r="281" spans="1:10" x14ac:dyDescent="0.25">
      <c r="B281" s="32" t="s">
        <v>73</v>
      </c>
      <c r="C281" s="17" t="e">
        <f>#REF!</f>
        <v>#REF!</v>
      </c>
      <c r="D281" s="18" t="s">
        <v>17</v>
      </c>
      <c r="E281" s="19">
        <v>750</v>
      </c>
      <c r="F281" s="20" t="e">
        <f>C281*E281</f>
        <v>#REF!</v>
      </c>
    </row>
    <row r="282" spans="1:10" x14ac:dyDescent="0.25">
      <c r="B282" s="32" t="s">
        <v>131</v>
      </c>
      <c r="D282" s="18" t="s">
        <v>17</v>
      </c>
      <c r="E282" s="19">
        <v>500</v>
      </c>
      <c r="F282" s="20">
        <f>C282*E282</f>
        <v>0</v>
      </c>
      <c r="G282" s="21" t="e">
        <f>SUM(F280:F282)</f>
        <v>#REF!</v>
      </c>
    </row>
    <row r="283" spans="1:10" x14ac:dyDescent="0.25">
      <c r="B283" s="32"/>
    </row>
    <row r="284" spans="1:10" ht="5.25" customHeight="1" x14ac:dyDescent="0.25">
      <c r="B284" s="32"/>
    </row>
    <row r="285" spans="1:10" s="38" customFormat="1" x14ac:dyDescent="0.25">
      <c r="A285" s="28"/>
      <c r="B285" s="35" t="s">
        <v>24</v>
      </c>
      <c r="C285" s="17"/>
      <c r="D285" s="18"/>
      <c r="E285" s="19"/>
      <c r="F285" s="20"/>
      <c r="G285" s="21"/>
      <c r="H285" s="39"/>
      <c r="I285" s="39"/>
      <c r="J285" s="39"/>
    </row>
    <row r="286" spans="1:10" s="38" customFormat="1" x14ac:dyDescent="0.25">
      <c r="A286" s="40"/>
      <c r="B286" s="36" t="s">
        <v>25</v>
      </c>
      <c r="C286" s="17"/>
      <c r="D286" s="18" t="s">
        <v>26</v>
      </c>
      <c r="E286" s="19">
        <f>E228</f>
        <v>144</v>
      </c>
      <c r="F286" s="20">
        <f>C286*E286</f>
        <v>0</v>
      </c>
      <c r="G286" s="21"/>
      <c r="H286" s="39"/>
      <c r="I286" s="39"/>
      <c r="J286" s="39"/>
    </row>
    <row r="287" spans="1:10" s="38" customFormat="1" x14ac:dyDescent="0.25">
      <c r="A287" s="40"/>
      <c r="B287" s="36" t="s">
        <v>27</v>
      </c>
      <c r="C287" s="17"/>
      <c r="D287" s="18" t="s">
        <v>28</v>
      </c>
      <c r="E287" s="19">
        <f>E229</f>
        <v>300</v>
      </c>
      <c r="F287" s="20">
        <f>C287*E287</f>
        <v>0</v>
      </c>
      <c r="G287" s="21"/>
      <c r="H287" s="39"/>
      <c r="I287" s="39"/>
      <c r="J287" s="39"/>
    </row>
    <row r="288" spans="1:10" s="38" customFormat="1" x14ac:dyDescent="0.25">
      <c r="A288" s="40"/>
      <c r="B288" s="36" t="s">
        <v>29</v>
      </c>
      <c r="C288" s="17"/>
      <c r="D288" s="18" t="s">
        <v>30</v>
      </c>
      <c r="E288" s="19">
        <f>E230</f>
        <v>3000</v>
      </c>
      <c r="F288" s="20">
        <f>C288*E288</f>
        <v>0</v>
      </c>
      <c r="G288" s="21"/>
      <c r="H288" s="39"/>
      <c r="I288" s="39"/>
      <c r="J288" s="39"/>
    </row>
    <row r="289" spans="1:10" s="38" customFormat="1" x14ac:dyDescent="0.25">
      <c r="A289" s="40"/>
      <c r="B289" s="36" t="s">
        <v>31</v>
      </c>
      <c r="C289" s="17"/>
      <c r="D289" s="18" t="s">
        <v>32</v>
      </c>
      <c r="E289" s="19">
        <f>E231</f>
        <v>1500</v>
      </c>
      <c r="F289" s="20">
        <f>C289*E289</f>
        <v>0</v>
      </c>
      <c r="G289" s="21"/>
      <c r="H289" s="39"/>
      <c r="I289" s="39"/>
      <c r="J289" s="39"/>
    </row>
    <row r="290" spans="1:10" s="38" customFormat="1" x14ac:dyDescent="0.25">
      <c r="A290" s="40"/>
      <c r="B290" s="36" t="s">
        <v>33</v>
      </c>
      <c r="C290" s="17"/>
      <c r="D290" s="18" t="s">
        <v>32</v>
      </c>
      <c r="E290" s="19">
        <f>E232</f>
        <v>865</v>
      </c>
      <c r="F290" s="20">
        <f>C290*E290</f>
        <v>0</v>
      </c>
      <c r="G290" s="21"/>
      <c r="I290" s="39"/>
      <c r="J290" s="39"/>
    </row>
    <row r="291" spans="1:10" x14ac:dyDescent="0.25">
      <c r="B291" s="31"/>
      <c r="G291" s="21">
        <f>SUM(F286:F290)</f>
        <v>0</v>
      </c>
    </row>
    <row r="292" spans="1:10" x14ac:dyDescent="0.25">
      <c r="B292" s="25" t="s">
        <v>34</v>
      </c>
      <c r="H292" s="21" t="e">
        <f>G291+G282+G278+G266+G259+G247</f>
        <v>#REF!</v>
      </c>
    </row>
    <row r="293" spans="1:10" ht="14" x14ac:dyDescent="0.25">
      <c r="B293" s="12" t="s">
        <v>35</v>
      </c>
      <c r="C293" s="17" t="e">
        <f>#REF!+#REF!+#REF!</f>
        <v>#REF!</v>
      </c>
      <c r="D293" s="18" t="s">
        <v>201</v>
      </c>
      <c r="E293" s="19">
        <v>1200</v>
      </c>
      <c r="F293" s="20" t="e">
        <f t="shared" ref="F293:F298" si="14">E293*C293</f>
        <v>#REF!</v>
      </c>
    </row>
    <row r="294" spans="1:10" ht="14" x14ac:dyDescent="0.25">
      <c r="B294" s="12" t="s">
        <v>35</v>
      </c>
      <c r="C294" s="17" t="e">
        <f>#REF!</f>
        <v>#REF!</v>
      </c>
      <c r="D294" s="18" t="s">
        <v>200</v>
      </c>
      <c r="E294" s="19">
        <v>8000</v>
      </c>
      <c r="F294" s="20" t="e">
        <f t="shared" si="14"/>
        <v>#REF!</v>
      </c>
    </row>
    <row r="295" spans="1:10" ht="14" x14ac:dyDescent="0.25">
      <c r="B295" s="12" t="s">
        <v>36</v>
      </c>
      <c r="C295" s="17" t="e">
        <f>#REF!</f>
        <v>#REF!</v>
      </c>
      <c r="D295" s="18" t="s">
        <v>201</v>
      </c>
      <c r="E295" s="19">
        <v>1200</v>
      </c>
      <c r="F295" s="20" t="e">
        <f t="shared" si="14"/>
        <v>#REF!</v>
      </c>
    </row>
    <row r="296" spans="1:10" x14ac:dyDescent="0.25">
      <c r="B296" s="12" t="s">
        <v>74</v>
      </c>
      <c r="C296" s="17" t="e">
        <f>C275</f>
        <v>#REF!</v>
      </c>
      <c r="D296" s="18" t="s">
        <v>192</v>
      </c>
      <c r="E296" s="19">
        <v>45000</v>
      </c>
      <c r="F296" s="20" t="e">
        <f t="shared" si="14"/>
        <v>#REF!</v>
      </c>
    </row>
    <row r="297" spans="1:10" x14ac:dyDescent="0.25">
      <c r="B297" s="12" t="s">
        <v>173</v>
      </c>
      <c r="C297" s="17">
        <v>100</v>
      </c>
      <c r="D297" s="18" t="s">
        <v>188</v>
      </c>
      <c r="E297" s="19">
        <v>10000</v>
      </c>
      <c r="F297" s="20">
        <f t="shared" si="14"/>
        <v>1000000</v>
      </c>
    </row>
    <row r="298" spans="1:10" x14ac:dyDescent="0.25">
      <c r="B298" s="12" t="s">
        <v>38</v>
      </c>
      <c r="C298" s="17">
        <v>100</v>
      </c>
      <c r="D298" s="18" t="s">
        <v>188</v>
      </c>
      <c r="E298" s="19">
        <v>5500</v>
      </c>
      <c r="F298" s="20">
        <f t="shared" si="14"/>
        <v>550000</v>
      </c>
      <c r="G298" s="21" t="e">
        <f>SUM(F293:F298)</f>
        <v>#REF!</v>
      </c>
      <c r="H298" s="37" t="e">
        <f>G298</f>
        <v>#REF!</v>
      </c>
    </row>
    <row r="299" spans="1:10" s="38" customFormat="1" x14ac:dyDescent="0.25">
      <c r="A299" s="40"/>
      <c r="B299" s="36"/>
      <c r="C299" s="17"/>
      <c r="D299" s="18"/>
      <c r="E299" s="19"/>
      <c r="F299" s="20"/>
      <c r="G299" s="21"/>
      <c r="I299" s="21" t="e">
        <f>SUM(H292:H298)</f>
        <v>#REF!</v>
      </c>
      <c r="J299" s="39"/>
    </row>
    <row r="300" spans="1:10" x14ac:dyDescent="0.25">
      <c r="A300" s="28">
        <v>6</v>
      </c>
      <c r="B300" s="50" t="s">
        <v>75</v>
      </c>
    </row>
    <row r="301" spans="1:10" x14ac:dyDescent="0.25">
      <c r="B301" s="50" t="s">
        <v>163</v>
      </c>
    </row>
    <row r="302" spans="1:10" x14ac:dyDescent="0.25">
      <c r="B302" s="50"/>
    </row>
    <row r="303" spans="1:10" x14ac:dyDescent="0.25">
      <c r="B303" s="31" t="s">
        <v>4</v>
      </c>
    </row>
    <row r="304" spans="1:10" x14ac:dyDescent="0.25">
      <c r="B304" s="32" t="s">
        <v>5</v>
      </c>
      <c r="C304" s="17">
        <v>1744</v>
      </c>
      <c r="D304" s="18" t="s">
        <v>6</v>
      </c>
      <c r="E304" s="19">
        <f>E247</f>
        <v>10500</v>
      </c>
      <c r="F304" s="20">
        <f>E304*C304</f>
        <v>18312000</v>
      </c>
      <c r="G304" s="21">
        <f>F304</f>
        <v>18312000</v>
      </c>
    </row>
    <row r="305" spans="2:7" hidden="1" x14ac:dyDescent="0.25">
      <c r="B305" s="31" t="s">
        <v>40</v>
      </c>
    </row>
    <row r="306" spans="2:7" hidden="1" x14ac:dyDescent="0.25">
      <c r="B306" s="32" t="s">
        <v>41</v>
      </c>
      <c r="D306" s="18" t="s">
        <v>42</v>
      </c>
      <c r="E306" s="19">
        <v>28000</v>
      </c>
    </row>
    <row r="307" spans="2:7" hidden="1" x14ac:dyDescent="0.25">
      <c r="B307" s="32" t="s">
        <v>43</v>
      </c>
      <c r="D307" s="18" t="s">
        <v>6</v>
      </c>
      <c r="E307" s="19">
        <v>450</v>
      </c>
    </row>
    <row r="308" spans="2:7" hidden="1" x14ac:dyDescent="0.25">
      <c r="B308" s="32" t="s">
        <v>44</v>
      </c>
      <c r="D308" s="18" t="s">
        <v>23</v>
      </c>
      <c r="E308" s="19">
        <v>350</v>
      </c>
    </row>
    <row r="309" spans="2:7" hidden="1" x14ac:dyDescent="0.25">
      <c r="B309" s="32" t="s">
        <v>45</v>
      </c>
      <c r="D309" s="18" t="s">
        <v>14</v>
      </c>
      <c r="E309" s="19">
        <v>71500</v>
      </c>
      <c r="G309" s="21">
        <f>SUM(F306:F310)</f>
        <v>0</v>
      </c>
    </row>
    <row r="310" spans="2:7" hidden="1" x14ac:dyDescent="0.25">
      <c r="B310" s="32"/>
    </row>
    <row r="311" spans="2:7" x14ac:dyDescent="0.25">
      <c r="B311" s="32"/>
    </row>
    <row r="312" spans="2:7" x14ac:dyDescent="0.25">
      <c r="B312" s="31" t="s">
        <v>7</v>
      </c>
    </row>
    <row r="313" spans="2:7" x14ac:dyDescent="0.25">
      <c r="B313" s="32" t="s">
        <v>8</v>
      </c>
      <c r="C313" s="17">
        <v>95</v>
      </c>
      <c r="D313" s="18" t="s">
        <v>9</v>
      </c>
      <c r="E313" s="19">
        <f>E256</f>
        <v>11000</v>
      </c>
      <c r="F313" s="20">
        <f>E313*C313</f>
        <v>1045000</v>
      </c>
    </row>
    <row r="314" spans="2:7" hidden="1" x14ac:dyDescent="0.25">
      <c r="B314" s="32" t="s">
        <v>46</v>
      </c>
      <c r="D314" s="18" t="s">
        <v>9</v>
      </c>
      <c r="E314" s="19">
        <v>2250</v>
      </c>
      <c r="F314" s="20">
        <f>E314*C314</f>
        <v>0</v>
      </c>
    </row>
    <row r="315" spans="2:7" x14ac:dyDescent="0.25">
      <c r="B315" s="32" t="s">
        <v>76</v>
      </c>
      <c r="C315" s="17">
        <v>565</v>
      </c>
      <c r="D315" s="18" t="s">
        <v>9</v>
      </c>
      <c r="E315" s="19">
        <f>E313</f>
        <v>11000</v>
      </c>
      <c r="F315" s="20">
        <f>E315*C315</f>
        <v>6215000</v>
      </c>
      <c r="G315" s="21" t="e">
        <f>SUM(F313:F316)</f>
        <v>#REF!</v>
      </c>
    </row>
    <row r="316" spans="2:7" x14ac:dyDescent="0.25">
      <c r="B316" s="32" t="s">
        <v>164</v>
      </c>
      <c r="C316" s="17" t="e">
        <f>#REF!/18</f>
        <v>#REF!</v>
      </c>
      <c r="D316" s="18" t="s">
        <v>205</v>
      </c>
      <c r="E316" s="19">
        <v>28000</v>
      </c>
      <c r="F316" s="20" t="e">
        <f>E316*C316</f>
        <v>#REF!</v>
      </c>
    </row>
    <row r="317" spans="2:7" ht="13.5" customHeight="1" x14ac:dyDescent="0.25">
      <c r="B317" s="32"/>
    </row>
    <row r="318" spans="2:7" x14ac:dyDescent="0.25">
      <c r="B318" s="33" t="s">
        <v>77</v>
      </c>
    </row>
    <row r="319" spans="2:7" ht="7" customHeight="1" x14ac:dyDescent="0.25">
      <c r="B319" s="33"/>
    </row>
    <row r="320" spans="2:7" x14ac:dyDescent="0.25">
      <c r="B320" s="31" t="s">
        <v>78</v>
      </c>
    </row>
    <row r="321" spans="2:7" x14ac:dyDescent="0.25">
      <c r="B321" s="32" t="s">
        <v>207</v>
      </c>
      <c r="C321" s="17">
        <v>1396</v>
      </c>
      <c r="D321" s="18" t="s">
        <v>60</v>
      </c>
      <c r="E321" s="19">
        <v>18000</v>
      </c>
      <c r="F321" s="20">
        <f>E321*C321</f>
        <v>25128000</v>
      </c>
    </row>
    <row r="322" spans="2:7" x14ac:dyDescent="0.25">
      <c r="B322" s="32" t="s">
        <v>206</v>
      </c>
      <c r="C322" s="17">
        <v>132</v>
      </c>
      <c r="D322" s="18" t="s">
        <v>60</v>
      </c>
      <c r="E322" s="19">
        <v>18000</v>
      </c>
      <c r="F322" s="20">
        <f>E322*C322</f>
        <v>2376000</v>
      </c>
    </row>
    <row r="323" spans="2:7" x14ac:dyDescent="0.25">
      <c r="B323" s="32" t="s">
        <v>165</v>
      </c>
      <c r="D323" s="18" t="s">
        <v>60</v>
      </c>
      <c r="E323" s="19">
        <v>23500</v>
      </c>
      <c r="F323" s="20">
        <f t="shared" ref="F323:F328" si="15">E323*C323</f>
        <v>0</v>
      </c>
    </row>
    <row r="324" spans="2:7" ht="25" x14ac:dyDescent="0.25">
      <c r="B324" s="32" t="s">
        <v>166</v>
      </c>
      <c r="C324" s="17">
        <v>1347</v>
      </c>
      <c r="D324" s="18" t="s">
        <v>60</v>
      </c>
      <c r="E324" s="19">
        <v>18000</v>
      </c>
      <c r="F324" s="20">
        <f t="shared" si="15"/>
        <v>24246000</v>
      </c>
    </row>
    <row r="325" spans="2:7" ht="25" x14ac:dyDescent="0.25">
      <c r="B325" s="32" t="s">
        <v>167</v>
      </c>
      <c r="D325" s="18" t="s">
        <v>60</v>
      </c>
      <c r="E325" s="19">
        <v>25000</v>
      </c>
      <c r="F325" s="20">
        <f t="shared" si="15"/>
        <v>0</v>
      </c>
    </row>
    <row r="326" spans="2:7" ht="12.75" customHeight="1" x14ac:dyDescent="0.25">
      <c r="B326" s="32" t="s">
        <v>79</v>
      </c>
      <c r="C326" s="17">
        <v>266</v>
      </c>
      <c r="D326" s="18" t="s">
        <v>130</v>
      </c>
      <c r="E326" s="19">
        <v>3670</v>
      </c>
      <c r="F326" s="20">
        <f t="shared" si="15"/>
        <v>976220</v>
      </c>
    </row>
    <row r="327" spans="2:7" ht="12.75" customHeight="1" x14ac:dyDescent="0.25">
      <c r="B327" s="32" t="s">
        <v>81</v>
      </c>
      <c r="C327" s="17">
        <v>30</v>
      </c>
      <c r="D327" s="18" t="s">
        <v>130</v>
      </c>
      <c r="E327" s="19">
        <v>2680</v>
      </c>
      <c r="F327" s="20">
        <f t="shared" si="15"/>
        <v>80400</v>
      </c>
    </row>
    <row r="328" spans="2:7" ht="12.75" customHeight="1" x14ac:dyDescent="0.25">
      <c r="B328" s="32" t="s">
        <v>82</v>
      </c>
      <c r="C328" s="17">
        <v>25</v>
      </c>
      <c r="D328" s="18" t="s">
        <v>28</v>
      </c>
      <c r="E328" s="19">
        <v>1600</v>
      </c>
      <c r="F328" s="20">
        <f t="shared" si="15"/>
        <v>40000</v>
      </c>
      <c r="G328" s="21">
        <f>SUM(F321:F328)</f>
        <v>52846620</v>
      </c>
    </row>
    <row r="329" spans="2:7" ht="12.75" customHeight="1" x14ac:dyDescent="0.25">
      <c r="B329" s="32"/>
    </row>
    <row r="330" spans="2:7" ht="12.75" customHeight="1" x14ac:dyDescent="0.25">
      <c r="B330" s="51" t="s">
        <v>190</v>
      </c>
    </row>
    <row r="331" spans="2:7" x14ac:dyDescent="0.25">
      <c r="B331" s="33" t="s">
        <v>4</v>
      </c>
    </row>
    <row r="332" spans="2:7" x14ac:dyDescent="0.25">
      <c r="B332" s="32" t="s">
        <v>5</v>
      </c>
      <c r="D332" s="18" t="s">
        <v>6</v>
      </c>
      <c r="E332" s="19">
        <f>E304</f>
        <v>10500</v>
      </c>
      <c r="F332" s="20">
        <f>E332*C332</f>
        <v>0</v>
      </c>
      <c r="G332" s="21">
        <f>F332</f>
        <v>0</v>
      </c>
    </row>
    <row r="333" spans="2:7" hidden="1" x14ac:dyDescent="0.25">
      <c r="B333" s="31" t="s">
        <v>40</v>
      </c>
    </row>
    <row r="334" spans="2:7" hidden="1" x14ac:dyDescent="0.25">
      <c r="B334" s="32" t="s">
        <v>41</v>
      </c>
      <c r="D334" s="18" t="s">
        <v>42</v>
      </c>
      <c r="E334" s="19">
        <v>28000</v>
      </c>
    </row>
    <row r="335" spans="2:7" hidden="1" x14ac:dyDescent="0.25">
      <c r="B335" s="32" t="s">
        <v>43</v>
      </c>
      <c r="D335" s="18" t="s">
        <v>6</v>
      </c>
      <c r="E335" s="19">
        <v>450</v>
      </c>
    </row>
    <row r="336" spans="2:7" hidden="1" x14ac:dyDescent="0.25">
      <c r="B336" s="32" t="s">
        <v>44</v>
      </c>
      <c r="D336" s="18" t="s">
        <v>23</v>
      </c>
      <c r="E336" s="19">
        <v>350</v>
      </c>
    </row>
    <row r="337" spans="1:10" hidden="1" x14ac:dyDescent="0.25">
      <c r="B337" s="32" t="s">
        <v>45</v>
      </c>
      <c r="D337" s="18" t="s">
        <v>14</v>
      </c>
      <c r="E337" s="19">
        <v>71500</v>
      </c>
      <c r="G337" s="21">
        <f>SUM(F334:F338)</f>
        <v>0</v>
      </c>
    </row>
    <row r="338" spans="1:10" hidden="1" x14ac:dyDescent="0.25">
      <c r="B338" s="32"/>
    </row>
    <row r="339" spans="1:10" x14ac:dyDescent="0.25">
      <c r="B339" s="32"/>
    </row>
    <row r="340" spans="1:10" x14ac:dyDescent="0.25">
      <c r="B340" s="31" t="s">
        <v>7</v>
      </c>
    </row>
    <row r="341" spans="1:10" hidden="1" x14ac:dyDescent="0.25">
      <c r="B341" s="32" t="s">
        <v>46</v>
      </c>
      <c r="D341" s="18" t="s">
        <v>9</v>
      </c>
      <c r="E341" s="19">
        <v>2250</v>
      </c>
      <c r="F341" s="20">
        <f>E341*C341</f>
        <v>0</v>
      </c>
    </row>
    <row r="342" spans="1:10" x14ac:dyDescent="0.25">
      <c r="B342" s="32" t="s">
        <v>76</v>
      </c>
      <c r="D342" s="18" t="s">
        <v>9</v>
      </c>
      <c r="E342" s="19">
        <v>11666</v>
      </c>
      <c r="F342" s="20">
        <f>E342*C342</f>
        <v>0</v>
      </c>
      <c r="G342" s="21">
        <f>SUM(F341:F343)</f>
        <v>0</v>
      </c>
    </row>
    <row r="343" spans="1:10" x14ac:dyDescent="0.25">
      <c r="B343" s="32"/>
    </row>
    <row r="344" spans="1:10" ht="75" x14ac:dyDescent="0.25">
      <c r="B344" s="52" t="s">
        <v>168</v>
      </c>
      <c r="C344" s="17" t="e">
        <f>#REF!</f>
        <v>#REF!</v>
      </c>
      <c r="D344" s="18" t="s">
        <v>60</v>
      </c>
      <c r="E344" s="19">
        <v>12000</v>
      </c>
      <c r="F344" s="20" t="e">
        <f>C344*E344</f>
        <v>#REF!</v>
      </c>
    </row>
    <row r="345" spans="1:10" x14ac:dyDescent="0.25">
      <c r="B345" s="32"/>
      <c r="G345" s="21" t="e">
        <f>SUM(F344)</f>
        <v>#REF!</v>
      </c>
    </row>
    <row r="346" spans="1:10" s="38" customFormat="1" x14ac:dyDescent="0.25">
      <c r="A346" s="28"/>
      <c r="B346" s="35" t="s">
        <v>24</v>
      </c>
      <c r="C346" s="17"/>
      <c r="D346" s="18"/>
      <c r="E346" s="19"/>
      <c r="F346" s="20"/>
      <c r="G346" s="21"/>
      <c r="H346" s="39"/>
      <c r="I346" s="39"/>
      <c r="J346" s="39"/>
    </row>
    <row r="347" spans="1:10" s="38" customFormat="1" x14ac:dyDescent="0.25">
      <c r="A347" s="40"/>
      <c r="B347" s="36" t="s">
        <v>25</v>
      </c>
      <c r="C347" s="17"/>
      <c r="D347" s="18" t="s">
        <v>26</v>
      </c>
      <c r="E347" s="19">
        <f>E286</f>
        <v>144</v>
      </c>
      <c r="F347" s="20">
        <f>C347*E347</f>
        <v>0</v>
      </c>
      <c r="G347" s="21"/>
      <c r="H347" s="39"/>
      <c r="I347" s="39"/>
      <c r="J347" s="39"/>
    </row>
    <row r="348" spans="1:10" s="38" customFormat="1" x14ac:dyDescent="0.25">
      <c r="A348" s="40"/>
      <c r="B348" s="36" t="s">
        <v>27</v>
      </c>
      <c r="C348" s="17"/>
      <c r="D348" s="18" t="s">
        <v>28</v>
      </c>
      <c r="E348" s="19">
        <f>E287</f>
        <v>300</v>
      </c>
      <c r="F348" s="20">
        <f>C348*E348</f>
        <v>0</v>
      </c>
      <c r="G348" s="21"/>
      <c r="H348" s="39"/>
      <c r="I348" s="39"/>
      <c r="J348" s="39"/>
    </row>
    <row r="349" spans="1:10" s="38" customFormat="1" x14ac:dyDescent="0.25">
      <c r="A349" s="40"/>
      <c r="B349" s="36" t="s">
        <v>29</v>
      </c>
      <c r="C349" s="17"/>
      <c r="D349" s="18" t="s">
        <v>30</v>
      </c>
      <c r="E349" s="19">
        <f>E288</f>
        <v>3000</v>
      </c>
      <c r="F349" s="20">
        <f>C349*E349</f>
        <v>0</v>
      </c>
      <c r="G349" s="21"/>
      <c r="H349" s="39"/>
      <c r="I349" s="39"/>
      <c r="J349" s="39"/>
    </row>
    <row r="350" spans="1:10" s="38" customFormat="1" x14ac:dyDescent="0.25">
      <c r="A350" s="40"/>
      <c r="B350" s="36" t="s">
        <v>31</v>
      </c>
      <c r="C350" s="17"/>
      <c r="D350" s="18" t="s">
        <v>32</v>
      </c>
      <c r="E350" s="19">
        <f>E289</f>
        <v>1500</v>
      </c>
      <c r="F350" s="20">
        <f>C350*E350</f>
        <v>0</v>
      </c>
      <c r="G350" s="21"/>
      <c r="H350" s="39"/>
      <c r="I350" s="39"/>
      <c r="J350" s="39"/>
    </row>
    <row r="351" spans="1:10" s="38" customFormat="1" x14ac:dyDescent="0.25">
      <c r="A351" s="40"/>
      <c r="B351" s="36" t="s">
        <v>33</v>
      </c>
      <c r="C351" s="17"/>
      <c r="D351" s="18" t="s">
        <v>32</v>
      </c>
      <c r="E351" s="19">
        <f>E290</f>
        <v>865</v>
      </c>
      <c r="F351" s="20">
        <f>C351*E351</f>
        <v>0</v>
      </c>
      <c r="G351" s="21"/>
      <c r="I351" s="39"/>
      <c r="J351" s="39"/>
    </row>
    <row r="352" spans="1:10" x14ac:dyDescent="0.25">
      <c r="B352" s="31"/>
      <c r="G352" s="21">
        <f>SUM(F347:F351)</f>
        <v>0</v>
      </c>
    </row>
    <row r="353" spans="1:10" x14ac:dyDescent="0.25">
      <c r="B353" s="25" t="s">
        <v>34</v>
      </c>
      <c r="H353" s="21" t="e">
        <f>G352+G345+G328+G304+G315</f>
        <v>#REF!</v>
      </c>
    </row>
    <row r="354" spans="1:10" x14ac:dyDescent="0.25">
      <c r="B354" s="12" t="s">
        <v>35</v>
      </c>
      <c r="C354" s="17" t="e">
        <f>#REF!</f>
        <v>#REF!</v>
      </c>
      <c r="D354" s="18" t="s">
        <v>191</v>
      </c>
      <c r="E354" s="19">
        <v>1000</v>
      </c>
      <c r="F354" s="20" t="e">
        <f>E354*C354</f>
        <v>#REF!</v>
      </c>
    </row>
    <row r="355" spans="1:10" x14ac:dyDescent="0.25">
      <c r="B355" s="12" t="s">
        <v>83</v>
      </c>
      <c r="C355" s="17" t="e">
        <f>#REF!+#REF!</f>
        <v>#REF!</v>
      </c>
      <c r="D355" s="18" t="s">
        <v>191</v>
      </c>
      <c r="E355" s="19">
        <v>1500</v>
      </c>
      <c r="F355" s="20" t="e">
        <f>E355*C355</f>
        <v>#REF!</v>
      </c>
    </row>
    <row r="356" spans="1:10" x14ac:dyDescent="0.25">
      <c r="B356" s="12" t="s">
        <v>38</v>
      </c>
      <c r="C356" s="17">
        <v>45</v>
      </c>
      <c r="D356" s="18" t="s">
        <v>188</v>
      </c>
      <c r="E356" s="19">
        <v>5500</v>
      </c>
      <c r="F356" s="20">
        <f>E356*C356</f>
        <v>247500</v>
      </c>
      <c r="G356" s="21" t="e">
        <f>SUM(F354:F356)</f>
        <v>#REF!</v>
      </c>
      <c r="H356" s="37" t="e">
        <f>G356</f>
        <v>#REF!</v>
      </c>
    </row>
    <row r="357" spans="1:10" s="38" customFormat="1" x14ac:dyDescent="0.25">
      <c r="A357" s="40"/>
      <c r="B357" s="36"/>
      <c r="C357" s="17"/>
      <c r="D357" s="18"/>
      <c r="E357" s="19"/>
      <c r="F357" s="20"/>
      <c r="G357" s="21"/>
      <c r="I357" s="21" t="e">
        <f>SUM(H353:H356)</f>
        <v>#REF!</v>
      </c>
      <c r="J357" s="39"/>
    </row>
    <row r="358" spans="1:10" x14ac:dyDescent="0.25">
      <c r="B358" s="31" t="s">
        <v>229</v>
      </c>
    </row>
    <row r="359" spans="1:10" x14ac:dyDescent="0.25">
      <c r="B359" s="34" t="s">
        <v>209</v>
      </c>
      <c r="C359" s="17">
        <f>9735/66</f>
        <v>147.5</v>
      </c>
      <c r="D359" s="18" t="s">
        <v>42</v>
      </c>
      <c r="E359" s="48">
        <v>145000</v>
      </c>
      <c r="F359" s="20">
        <f>E359*C359</f>
        <v>21387500</v>
      </c>
    </row>
    <row r="360" spans="1:10" x14ac:dyDescent="0.25">
      <c r="B360" s="34" t="s">
        <v>169</v>
      </c>
      <c r="D360" s="18" t="s">
        <v>172</v>
      </c>
      <c r="F360" s="20">
        <f>E360*C360</f>
        <v>0</v>
      </c>
    </row>
    <row r="361" spans="1:10" x14ac:dyDescent="0.25">
      <c r="B361" s="34" t="s">
        <v>171</v>
      </c>
      <c r="D361" s="18" t="s">
        <v>28</v>
      </c>
      <c r="F361" s="20">
        <f>E361*C361</f>
        <v>0</v>
      </c>
    </row>
    <row r="362" spans="1:10" x14ac:dyDescent="0.25">
      <c r="B362" s="34" t="s">
        <v>170</v>
      </c>
      <c r="D362" s="18" t="s">
        <v>17</v>
      </c>
      <c r="F362" s="20">
        <f>E362*C362</f>
        <v>0</v>
      </c>
    </row>
    <row r="363" spans="1:10" x14ac:dyDescent="0.25">
      <c r="B363" s="53" t="s">
        <v>84</v>
      </c>
      <c r="F363" s="20">
        <f>E363*C363</f>
        <v>0</v>
      </c>
      <c r="G363" s="21">
        <f>SUM(F358:F363)</f>
        <v>21387500</v>
      </c>
    </row>
    <row r="364" spans="1:10" x14ac:dyDescent="0.25">
      <c r="B364" s="53"/>
    </row>
    <row r="365" spans="1:10" s="38" customFormat="1" x14ac:dyDescent="0.25">
      <c r="A365" s="28"/>
      <c r="B365" s="35" t="s">
        <v>24</v>
      </c>
      <c r="C365" s="17"/>
      <c r="D365" s="18"/>
      <c r="E365" s="19"/>
      <c r="F365" s="20"/>
      <c r="G365" s="21"/>
      <c r="H365" s="39"/>
      <c r="I365" s="39"/>
      <c r="J365" s="39"/>
    </row>
    <row r="366" spans="1:10" s="38" customFormat="1" x14ac:dyDescent="0.25">
      <c r="A366" s="40"/>
      <c r="B366" s="36" t="s">
        <v>25</v>
      </c>
      <c r="C366" s="17"/>
      <c r="D366" s="18" t="s">
        <v>26</v>
      </c>
      <c r="E366" s="19">
        <f>E286</f>
        <v>144</v>
      </c>
      <c r="F366" s="20">
        <f t="shared" ref="F366:F370" si="16">E366*C366</f>
        <v>0</v>
      </c>
      <c r="G366" s="21"/>
      <c r="H366" s="39"/>
      <c r="I366" s="39"/>
      <c r="J366" s="39"/>
    </row>
    <row r="367" spans="1:10" s="38" customFormat="1" x14ac:dyDescent="0.25">
      <c r="A367" s="40"/>
      <c r="B367" s="36" t="s">
        <v>27</v>
      </c>
      <c r="C367" s="17"/>
      <c r="D367" s="18" t="s">
        <v>28</v>
      </c>
      <c r="E367" s="19">
        <f>E287</f>
        <v>300</v>
      </c>
      <c r="F367" s="20">
        <f t="shared" si="16"/>
        <v>0</v>
      </c>
      <c r="G367" s="21"/>
      <c r="H367" s="39"/>
      <c r="I367" s="39"/>
      <c r="J367" s="39"/>
    </row>
    <row r="368" spans="1:10" s="38" customFormat="1" x14ac:dyDescent="0.25">
      <c r="A368" s="40"/>
      <c r="B368" s="36" t="s">
        <v>29</v>
      </c>
      <c r="C368" s="17"/>
      <c r="D368" s="18" t="s">
        <v>30</v>
      </c>
      <c r="E368" s="19">
        <f>E288</f>
        <v>3000</v>
      </c>
      <c r="F368" s="20">
        <f t="shared" si="16"/>
        <v>0</v>
      </c>
      <c r="G368" s="21"/>
      <c r="H368" s="39"/>
      <c r="I368" s="39"/>
      <c r="J368" s="39"/>
    </row>
    <row r="369" spans="1:10" s="38" customFormat="1" x14ac:dyDescent="0.25">
      <c r="A369" s="40"/>
      <c r="B369" s="36" t="s">
        <v>31</v>
      </c>
      <c r="C369" s="17"/>
      <c r="D369" s="18" t="s">
        <v>32</v>
      </c>
      <c r="E369" s="19">
        <f>E289</f>
        <v>1500</v>
      </c>
      <c r="F369" s="20">
        <f t="shared" si="16"/>
        <v>0</v>
      </c>
      <c r="G369" s="21"/>
      <c r="H369" s="39"/>
      <c r="I369" s="39"/>
      <c r="J369" s="39"/>
    </row>
    <row r="370" spans="1:10" s="38" customFormat="1" x14ac:dyDescent="0.25">
      <c r="A370" s="40"/>
      <c r="B370" s="36" t="s">
        <v>33</v>
      </c>
      <c r="C370" s="17"/>
      <c r="D370" s="18" t="s">
        <v>32</v>
      </c>
      <c r="E370" s="19">
        <f>E290</f>
        <v>865</v>
      </c>
      <c r="F370" s="20">
        <f t="shared" si="16"/>
        <v>0</v>
      </c>
      <c r="G370" s="21"/>
      <c r="I370" s="39"/>
      <c r="J370" s="39"/>
    </row>
    <row r="371" spans="1:10" x14ac:dyDescent="0.25">
      <c r="B371" s="32"/>
      <c r="G371" s="21">
        <f>SUM(F366:F370)</f>
        <v>0</v>
      </c>
    </row>
    <row r="372" spans="1:10" x14ac:dyDescent="0.25">
      <c r="B372" s="32"/>
      <c r="H372" s="21">
        <f>SUM(G359:G371)</f>
        <v>21387500</v>
      </c>
    </row>
    <row r="373" spans="1:10" x14ac:dyDescent="0.25">
      <c r="B373" s="25" t="s">
        <v>34</v>
      </c>
    </row>
    <row r="374" spans="1:10" x14ac:dyDescent="0.25">
      <c r="B374" s="12" t="s">
        <v>69</v>
      </c>
      <c r="C374" s="17">
        <v>9735</v>
      </c>
      <c r="D374" s="18" t="s">
        <v>191</v>
      </c>
      <c r="E374" s="19">
        <v>400</v>
      </c>
      <c r="F374" s="20">
        <f>E374*C374</f>
        <v>3894000</v>
      </c>
    </row>
    <row r="375" spans="1:10" x14ac:dyDescent="0.25">
      <c r="B375" s="12" t="s">
        <v>38</v>
      </c>
      <c r="D375" s="18" t="s">
        <v>188</v>
      </c>
      <c r="E375" s="19">
        <v>5500</v>
      </c>
      <c r="F375" s="20">
        <f>E375*C375</f>
        <v>0</v>
      </c>
      <c r="G375" s="21">
        <f>SUM(F374:F375)</f>
        <v>3894000</v>
      </c>
      <c r="H375" s="37">
        <f>G375</f>
        <v>3894000</v>
      </c>
    </row>
    <row r="376" spans="1:10" x14ac:dyDescent="0.25">
      <c r="I376" s="54">
        <f>SUM(H371:H375)</f>
        <v>25281500</v>
      </c>
    </row>
    <row r="377" spans="1:10" x14ac:dyDescent="0.25">
      <c r="I377" s="54"/>
    </row>
    <row r="378" spans="1:10" x14ac:dyDescent="0.25">
      <c r="A378" s="28">
        <v>7</v>
      </c>
      <c r="B378" s="31" t="s">
        <v>85</v>
      </c>
    </row>
    <row r="379" spans="1:10" ht="7" customHeight="1" x14ac:dyDescent="0.25">
      <c r="B379" s="31"/>
    </row>
    <row r="380" spans="1:10" x14ac:dyDescent="0.25">
      <c r="B380" s="31" t="s">
        <v>86</v>
      </c>
    </row>
    <row r="381" spans="1:10" x14ac:dyDescent="0.25">
      <c r="B381" s="56" t="s">
        <v>87</v>
      </c>
    </row>
    <row r="382" spans="1:10" x14ac:dyDescent="0.25">
      <c r="B382" s="57" t="s">
        <v>139</v>
      </c>
      <c r="I382" s="54"/>
    </row>
    <row r="383" spans="1:10" ht="87.5" x14ac:dyDescent="0.25">
      <c r="B383" s="58" t="s">
        <v>140</v>
      </c>
      <c r="I383" s="54"/>
    </row>
    <row r="384" spans="1:10" x14ac:dyDescent="0.25">
      <c r="B384" s="1" t="s">
        <v>179</v>
      </c>
      <c r="C384" s="59">
        <v>48</v>
      </c>
      <c r="D384" s="60" t="s">
        <v>17</v>
      </c>
      <c r="E384" s="61">
        <f>192500*0.85</f>
        <v>163625</v>
      </c>
      <c r="F384" s="20">
        <f>C384*E384</f>
        <v>7854000</v>
      </c>
      <c r="I384" s="54"/>
    </row>
    <row r="385" spans="2:9" x14ac:dyDescent="0.25">
      <c r="B385" s="1" t="s">
        <v>178</v>
      </c>
      <c r="C385" s="59">
        <v>48</v>
      </c>
      <c r="D385" s="60" t="s">
        <v>17</v>
      </c>
      <c r="E385" s="61">
        <f>187000*0.85</f>
        <v>158950</v>
      </c>
      <c r="F385" s="20">
        <f t="shared" ref="F385:F394" si="17">C385*E385</f>
        <v>7629600</v>
      </c>
      <c r="I385" s="54"/>
    </row>
    <row r="386" spans="2:9" x14ac:dyDescent="0.25">
      <c r="B386" s="1" t="s">
        <v>141</v>
      </c>
      <c r="C386" s="59"/>
      <c r="D386" s="60" t="s">
        <v>17</v>
      </c>
      <c r="E386" s="61">
        <f>187000*0.85</f>
        <v>158950</v>
      </c>
      <c r="F386" s="20">
        <f t="shared" si="17"/>
        <v>0</v>
      </c>
      <c r="I386" s="54"/>
    </row>
    <row r="387" spans="2:9" x14ac:dyDescent="0.25">
      <c r="B387" s="1" t="s">
        <v>142</v>
      </c>
      <c r="C387" s="59"/>
      <c r="D387" s="60" t="s">
        <v>17</v>
      </c>
      <c r="E387" s="61">
        <f>258500*0.85</f>
        <v>219725</v>
      </c>
      <c r="F387" s="20">
        <f t="shared" si="17"/>
        <v>0</v>
      </c>
      <c r="I387" s="54"/>
    </row>
    <row r="388" spans="2:9" ht="25" x14ac:dyDescent="0.25">
      <c r="B388" s="1" t="s">
        <v>143</v>
      </c>
      <c r="C388" s="59"/>
      <c r="D388" s="60" t="s">
        <v>17</v>
      </c>
      <c r="E388" s="61">
        <f>346500*0.85</f>
        <v>294525</v>
      </c>
      <c r="F388" s="20">
        <f t="shared" si="17"/>
        <v>0</v>
      </c>
      <c r="I388" s="54"/>
    </row>
    <row r="389" spans="2:9" ht="25" x14ac:dyDescent="0.25">
      <c r="B389" s="1" t="s">
        <v>144</v>
      </c>
      <c r="C389" s="59"/>
      <c r="D389" s="60" t="s">
        <v>17</v>
      </c>
      <c r="E389" s="61">
        <f>E388</f>
        <v>294525</v>
      </c>
      <c r="F389" s="20">
        <f t="shared" si="17"/>
        <v>0</v>
      </c>
      <c r="I389" s="54"/>
    </row>
    <row r="390" spans="2:9" ht="25" x14ac:dyDescent="0.25">
      <c r="B390" s="1" t="s">
        <v>145</v>
      </c>
      <c r="C390" s="59"/>
      <c r="D390" s="60" t="s">
        <v>17</v>
      </c>
      <c r="E390" s="61">
        <f>1023000*0.85</f>
        <v>869550</v>
      </c>
      <c r="F390" s="20">
        <f t="shared" si="17"/>
        <v>0</v>
      </c>
      <c r="I390" s="54"/>
    </row>
    <row r="391" spans="2:9" x14ac:dyDescent="0.25">
      <c r="B391" s="1" t="s">
        <v>146</v>
      </c>
      <c r="C391" s="59"/>
      <c r="D391" s="60" t="s">
        <v>17</v>
      </c>
      <c r="E391" s="61">
        <f>764500*0.85</f>
        <v>649825</v>
      </c>
      <c r="F391" s="20">
        <f t="shared" si="17"/>
        <v>0</v>
      </c>
      <c r="I391" s="54"/>
    </row>
    <row r="392" spans="2:9" x14ac:dyDescent="0.25">
      <c r="B392" s="1"/>
      <c r="C392" s="59"/>
      <c r="D392" s="60"/>
      <c r="E392" s="61"/>
      <c r="F392" s="20">
        <f t="shared" si="17"/>
        <v>0</v>
      </c>
      <c r="I392" s="54"/>
    </row>
    <row r="393" spans="2:9" ht="100" x14ac:dyDescent="0.25">
      <c r="B393" s="62" t="s">
        <v>147</v>
      </c>
      <c r="C393" s="59"/>
      <c r="D393" s="60"/>
      <c r="E393" s="61"/>
      <c r="F393" s="20">
        <f t="shared" si="17"/>
        <v>0</v>
      </c>
      <c r="I393" s="54"/>
    </row>
    <row r="394" spans="2:9" x14ac:dyDescent="0.25">
      <c r="B394" s="1" t="s">
        <v>148</v>
      </c>
      <c r="C394" s="59"/>
      <c r="D394" s="60" t="s">
        <v>17</v>
      </c>
      <c r="E394" s="61">
        <f>313500*0.85</f>
        <v>266475</v>
      </c>
      <c r="F394" s="20">
        <f t="shared" si="17"/>
        <v>0</v>
      </c>
      <c r="G394" s="21">
        <f>SUM(F384:F394)</f>
        <v>15483600</v>
      </c>
      <c r="I394" s="54"/>
    </row>
    <row r="395" spans="2:9" x14ac:dyDescent="0.25">
      <c r="B395" s="1"/>
      <c r="C395" s="59"/>
      <c r="D395" s="60"/>
      <c r="E395" s="61"/>
      <c r="I395" s="54"/>
    </row>
    <row r="396" spans="2:9" x14ac:dyDescent="0.25">
      <c r="B396" s="63" t="s">
        <v>158</v>
      </c>
      <c r="C396" s="64"/>
      <c r="D396" s="65"/>
      <c r="E396" s="66"/>
      <c r="I396" s="54"/>
    </row>
    <row r="397" spans="2:9" ht="87.5" x14ac:dyDescent="0.25">
      <c r="B397" s="63" t="s">
        <v>159</v>
      </c>
      <c r="C397" s="64"/>
      <c r="D397" s="65"/>
      <c r="E397" s="66"/>
      <c r="I397" s="54"/>
    </row>
    <row r="398" spans="2:9" x14ac:dyDescent="0.25">
      <c r="B398" s="67" t="s">
        <v>210</v>
      </c>
      <c r="C398" s="64">
        <v>26</v>
      </c>
      <c r="D398" s="65" t="s">
        <v>17</v>
      </c>
      <c r="E398" s="66">
        <f>747500*0.85</f>
        <v>635375</v>
      </c>
      <c r="F398" s="20">
        <f t="shared" ref="F398:F401" si="18">C398*E398</f>
        <v>16519750</v>
      </c>
      <c r="I398" s="54"/>
    </row>
    <row r="399" spans="2:9" x14ac:dyDescent="0.25">
      <c r="B399" s="67" t="s">
        <v>211</v>
      </c>
      <c r="C399" s="64"/>
      <c r="D399" s="65" t="s">
        <v>17</v>
      </c>
      <c r="E399" s="66">
        <f>724500*0.85</f>
        <v>615825</v>
      </c>
      <c r="F399" s="20">
        <f t="shared" si="18"/>
        <v>0</v>
      </c>
      <c r="I399" s="54"/>
    </row>
    <row r="400" spans="2:9" x14ac:dyDescent="0.25">
      <c r="B400" s="67" t="s">
        <v>148</v>
      </c>
      <c r="C400" s="64"/>
      <c r="D400" s="65" t="s">
        <v>17</v>
      </c>
      <c r="E400" s="66">
        <f>690000*0.85</f>
        <v>586500</v>
      </c>
      <c r="F400" s="20">
        <f t="shared" si="18"/>
        <v>0</v>
      </c>
      <c r="I400" s="54"/>
    </row>
    <row r="401" spans="2:9" ht="37.5" x14ac:dyDescent="0.25">
      <c r="B401" s="68" t="s">
        <v>160</v>
      </c>
      <c r="C401" s="69"/>
      <c r="D401" s="70" t="s">
        <v>17</v>
      </c>
      <c r="E401" s="71">
        <f>230000*0.85</f>
        <v>195500</v>
      </c>
      <c r="F401" s="20">
        <f t="shared" si="18"/>
        <v>0</v>
      </c>
      <c r="G401" s="21">
        <f>SUM(F398:F401)</f>
        <v>16519750</v>
      </c>
      <c r="I401" s="54"/>
    </row>
    <row r="402" spans="2:9" x14ac:dyDescent="0.25">
      <c r="B402" s="72"/>
      <c r="I402" s="54"/>
    </row>
    <row r="403" spans="2:9" x14ac:dyDescent="0.25">
      <c r="B403" s="56" t="s">
        <v>88</v>
      </c>
    </row>
    <row r="404" spans="2:9" x14ac:dyDescent="0.25">
      <c r="B404" s="56" t="s">
        <v>180</v>
      </c>
    </row>
    <row r="405" spans="2:9" x14ac:dyDescent="0.25">
      <c r="B405" s="73" t="s">
        <v>230</v>
      </c>
      <c r="C405" s="64">
        <v>24</v>
      </c>
      <c r="D405" s="65" t="s">
        <v>17</v>
      </c>
      <c r="E405" s="66">
        <f>88000*0.85</f>
        <v>74800</v>
      </c>
      <c r="F405" s="20">
        <f>C405*E405</f>
        <v>1795200</v>
      </c>
      <c r="I405" s="54"/>
    </row>
    <row r="406" spans="2:9" x14ac:dyDescent="0.25">
      <c r="B406" s="73"/>
      <c r="C406" s="64"/>
      <c r="D406" s="65"/>
      <c r="E406" s="66"/>
      <c r="F406" s="20">
        <f t="shared" ref="F406:F432" si="19">C406*E406</f>
        <v>0</v>
      </c>
      <c r="I406" s="54"/>
    </row>
    <row r="407" spans="2:9" x14ac:dyDescent="0.25">
      <c r="B407" s="73" t="s">
        <v>213</v>
      </c>
      <c r="C407" s="64">
        <v>48</v>
      </c>
      <c r="D407" s="65" t="s">
        <v>17</v>
      </c>
      <c r="E407" s="66">
        <f>121000*0.85</f>
        <v>102850</v>
      </c>
      <c r="F407" s="20">
        <f t="shared" si="19"/>
        <v>4936800</v>
      </c>
      <c r="I407" s="54"/>
    </row>
    <row r="408" spans="2:9" x14ac:dyDescent="0.25">
      <c r="B408" s="73"/>
      <c r="C408" s="64"/>
      <c r="D408" s="65"/>
      <c r="E408" s="66"/>
      <c r="F408" s="20">
        <f t="shared" si="19"/>
        <v>0</v>
      </c>
      <c r="I408" s="54"/>
    </row>
    <row r="409" spans="2:9" x14ac:dyDescent="0.25">
      <c r="B409" s="73" t="s">
        <v>231</v>
      </c>
      <c r="C409" s="64">
        <v>12</v>
      </c>
      <c r="D409" s="65" t="s">
        <v>17</v>
      </c>
      <c r="E409" s="66">
        <f>412500*0.85</f>
        <v>350625</v>
      </c>
      <c r="F409" s="20">
        <f t="shared" si="19"/>
        <v>4207500</v>
      </c>
      <c r="I409" s="54"/>
    </row>
    <row r="410" spans="2:9" x14ac:dyDescent="0.25">
      <c r="B410" s="73"/>
      <c r="C410" s="64"/>
      <c r="D410" s="65"/>
      <c r="E410" s="66"/>
      <c r="F410" s="20">
        <f t="shared" si="19"/>
        <v>0</v>
      </c>
      <c r="I410" s="54"/>
    </row>
    <row r="411" spans="2:9" x14ac:dyDescent="0.25">
      <c r="B411" s="73" t="s">
        <v>232</v>
      </c>
      <c r="C411" s="64">
        <v>24</v>
      </c>
      <c r="D411" s="65" t="s">
        <v>17</v>
      </c>
      <c r="E411" s="66">
        <f>456500*0.85</f>
        <v>388025</v>
      </c>
      <c r="F411" s="20">
        <f t="shared" si="19"/>
        <v>9312600</v>
      </c>
      <c r="I411" s="54"/>
    </row>
    <row r="412" spans="2:9" x14ac:dyDescent="0.25">
      <c r="B412" s="73"/>
      <c r="C412" s="64"/>
      <c r="D412" s="65"/>
      <c r="E412" s="66"/>
      <c r="F412" s="20">
        <f t="shared" si="19"/>
        <v>0</v>
      </c>
      <c r="I412" s="54"/>
    </row>
    <row r="413" spans="2:9" x14ac:dyDescent="0.25">
      <c r="B413" s="73" t="s">
        <v>134</v>
      </c>
      <c r="C413" s="64"/>
      <c r="D413" s="65" t="s">
        <v>17</v>
      </c>
      <c r="E413" s="66">
        <f>577500*0.85</f>
        <v>490875</v>
      </c>
      <c r="F413" s="20">
        <f t="shared" si="19"/>
        <v>0</v>
      </c>
      <c r="I413" s="54"/>
    </row>
    <row r="414" spans="2:9" x14ac:dyDescent="0.25">
      <c r="B414" s="73"/>
      <c r="C414" s="64"/>
      <c r="D414" s="65"/>
      <c r="E414" s="66"/>
      <c r="F414" s="20">
        <f t="shared" si="19"/>
        <v>0</v>
      </c>
      <c r="I414" s="54"/>
    </row>
    <row r="415" spans="2:9" ht="37.5" x14ac:dyDescent="0.25">
      <c r="B415" s="73" t="s">
        <v>135</v>
      </c>
      <c r="C415" s="64"/>
      <c r="D415" s="65" t="s">
        <v>17</v>
      </c>
      <c r="E415" s="66">
        <f>1815000*0.85</f>
        <v>1542750</v>
      </c>
      <c r="F415" s="20">
        <f t="shared" si="19"/>
        <v>0</v>
      </c>
      <c r="I415" s="54"/>
    </row>
    <row r="416" spans="2:9" x14ac:dyDescent="0.25">
      <c r="B416" s="74"/>
      <c r="C416" s="69"/>
      <c r="D416" s="70"/>
      <c r="E416" s="71"/>
      <c r="F416" s="20">
        <f t="shared" si="19"/>
        <v>0</v>
      </c>
      <c r="I416" s="54"/>
    </row>
    <row r="417" spans="2:9" x14ac:dyDescent="0.25">
      <c r="B417" s="75" t="s">
        <v>149</v>
      </c>
      <c r="C417" s="59"/>
      <c r="D417" s="60"/>
      <c r="E417" s="61"/>
      <c r="F417" s="20">
        <f t="shared" si="19"/>
        <v>0</v>
      </c>
      <c r="I417" s="54"/>
    </row>
    <row r="418" spans="2:9" ht="87.5" x14ac:dyDescent="0.25">
      <c r="B418" s="62" t="s">
        <v>150</v>
      </c>
      <c r="C418" s="59"/>
      <c r="D418" s="60"/>
      <c r="E418" s="61"/>
      <c r="F418" s="20">
        <f t="shared" si="19"/>
        <v>0</v>
      </c>
      <c r="I418" s="54"/>
    </row>
    <row r="419" spans="2:9" x14ac:dyDescent="0.25">
      <c r="B419" s="76" t="s">
        <v>227</v>
      </c>
      <c r="C419" s="59">
        <v>12</v>
      </c>
      <c r="D419" s="60" t="s">
        <v>17</v>
      </c>
      <c r="E419" s="61">
        <f>1100000*0.85</f>
        <v>935000</v>
      </c>
      <c r="F419" s="20">
        <f t="shared" si="19"/>
        <v>11220000</v>
      </c>
      <c r="I419" s="54"/>
    </row>
    <row r="420" spans="2:9" x14ac:dyDescent="0.25">
      <c r="B420" s="76" t="s">
        <v>151</v>
      </c>
      <c r="C420" s="77"/>
      <c r="D420" s="60" t="s">
        <v>17</v>
      </c>
      <c r="E420" s="61">
        <f>808500*0.85</f>
        <v>687225</v>
      </c>
      <c r="F420" s="20">
        <f t="shared" si="19"/>
        <v>0</v>
      </c>
      <c r="I420" s="54"/>
    </row>
    <row r="421" spans="2:9" x14ac:dyDescent="0.25">
      <c r="B421" s="1" t="s">
        <v>152</v>
      </c>
      <c r="C421" s="59"/>
      <c r="D421" s="60" t="s">
        <v>17</v>
      </c>
      <c r="E421" s="61">
        <f>1045000*0.85</f>
        <v>888250</v>
      </c>
      <c r="F421" s="20">
        <f t="shared" si="19"/>
        <v>0</v>
      </c>
      <c r="I421" s="54"/>
    </row>
    <row r="422" spans="2:9" x14ac:dyDescent="0.25">
      <c r="B422" s="76" t="s">
        <v>153</v>
      </c>
      <c r="C422" s="59"/>
      <c r="D422" s="60" t="s">
        <v>17</v>
      </c>
      <c r="E422" s="61">
        <f>753500*0.85</f>
        <v>640475</v>
      </c>
      <c r="F422" s="20">
        <f t="shared" si="19"/>
        <v>0</v>
      </c>
      <c r="I422" s="54"/>
    </row>
    <row r="423" spans="2:9" x14ac:dyDescent="0.25">
      <c r="B423" s="76" t="s">
        <v>154</v>
      </c>
      <c r="C423" s="59"/>
      <c r="D423" s="60" t="s">
        <v>17</v>
      </c>
      <c r="E423" s="61">
        <f>594000*0.85</f>
        <v>504900</v>
      </c>
      <c r="F423" s="20">
        <f t="shared" si="19"/>
        <v>0</v>
      </c>
      <c r="I423" s="54"/>
    </row>
    <row r="424" spans="2:9" x14ac:dyDescent="0.25">
      <c r="B424" s="76" t="s">
        <v>155</v>
      </c>
      <c r="C424" s="59"/>
      <c r="D424" s="60" t="s">
        <v>17</v>
      </c>
      <c r="E424" s="61">
        <f>346500*0.85</f>
        <v>294525</v>
      </c>
      <c r="F424" s="20">
        <f t="shared" si="19"/>
        <v>0</v>
      </c>
      <c r="I424" s="54"/>
    </row>
    <row r="425" spans="2:9" x14ac:dyDescent="0.25">
      <c r="B425" s="1" t="s">
        <v>156</v>
      </c>
      <c r="C425" s="59"/>
      <c r="D425" s="60" t="s">
        <v>17</v>
      </c>
      <c r="E425" s="61">
        <f>302500*0.85</f>
        <v>257125</v>
      </c>
      <c r="F425" s="20">
        <f t="shared" si="19"/>
        <v>0</v>
      </c>
      <c r="I425" s="54"/>
    </row>
    <row r="426" spans="2:9" x14ac:dyDescent="0.25">
      <c r="B426" s="78" t="s">
        <v>157</v>
      </c>
      <c r="C426" s="79"/>
      <c r="D426" s="80" t="s">
        <v>17</v>
      </c>
      <c r="E426" s="81">
        <f>280500*0.85</f>
        <v>238425</v>
      </c>
      <c r="F426" s="20">
        <f t="shared" si="19"/>
        <v>0</v>
      </c>
      <c r="I426" s="54"/>
    </row>
    <row r="427" spans="2:9" x14ac:dyDescent="0.25">
      <c r="B427" s="73"/>
      <c r="C427" s="64"/>
      <c r="D427" s="65"/>
      <c r="E427" s="66"/>
      <c r="F427" s="20">
        <f t="shared" si="19"/>
        <v>0</v>
      </c>
      <c r="I427" s="54"/>
    </row>
    <row r="428" spans="2:9" x14ac:dyDescent="0.25">
      <c r="B428" s="82" t="s">
        <v>161</v>
      </c>
      <c r="C428" s="64"/>
      <c r="D428" s="65"/>
      <c r="E428" s="66"/>
      <c r="F428" s="20">
        <f t="shared" si="19"/>
        <v>0</v>
      </c>
      <c r="I428" s="54"/>
    </row>
    <row r="429" spans="2:9" ht="62.5" x14ac:dyDescent="0.25">
      <c r="B429" s="83" t="s">
        <v>162</v>
      </c>
      <c r="C429" s="110" t="e">
        <f>#REF!</f>
        <v>#REF!</v>
      </c>
      <c r="D429" s="88" t="s">
        <v>61</v>
      </c>
      <c r="E429" s="89">
        <f>165000*0.85</f>
        <v>140250</v>
      </c>
      <c r="F429" s="20" t="e">
        <f>C429*E429</f>
        <v>#REF!</v>
      </c>
      <c r="G429" s="21" t="e">
        <f>SUM(F405:F429)</f>
        <v>#REF!</v>
      </c>
      <c r="I429" s="54"/>
    </row>
    <row r="430" spans="2:9" ht="13.5" customHeight="1" x14ac:dyDescent="0.25">
      <c r="B430" s="73"/>
      <c r="C430" s="64"/>
      <c r="D430" s="65"/>
      <c r="E430" s="66"/>
      <c r="F430" s="20">
        <f t="shared" si="19"/>
        <v>0</v>
      </c>
      <c r="I430" s="54"/>
    </row>
    <row r="431" spans="2:9" x14ac:dyDescent="0.25">
      <c r="B431" s="63" t="s">
        <v>136</v>
      </c>
      <c r="C431" s="64"/>
      <c r="D431" s="65"/>
      <c r="E431" s="66"/>
      <c r="F431" s="20">
        <f t="shared" si="19"/>
        <v>0</v>
      </c>
      <c r="I431" s="54"/>
    </row>
    <row r="432" spans="2:9" ht="25" x14ac:dyDescent="0.25">
      <c r="B432" s="68" t="s">
        <v>137</v>
      </c>
      <c r="C432" s="90">
        <v>120</v>
      </c>
      <c r="D432" s="88" t="s">
        <v>138</v>
      </c>
      <c r="E432" s="91">
        <f>35000*0.85</f>
        <v>29750</v>
      </c>
      <c r="F432" s="20">
        <f t="shared" si="19"/>
        <v>3570000</v>
      </c>
      <c r="G432" s="21">
        <f>F432</f>
        <v>3570000</v>
      </c>
      <c r="I432" s="54"/>
    </row>
    <row r="433" spans="1:9" x14ac:dyDescent="0.25">
      <c r="B433" s="76"/>
      <c r="C433" s="108"/>
      <c r="D433" s="109"/>
      <c r="E433" s="102"/>
      <c r="I433" s="54"/>
    </row>
    <row r="434" spans="1:9" x14ac:dyDescent="0.25">
      <c r="B434" s="56"/>
      <c r="H434" s="37" t="e">
        <f>G394+G401+G429+G432</f>
        <v>#REF!</v>
      </c>
      <c r="I434" s="54" t="e">
        <f>H434</f>
        <v>#REF!</v>
      </c>
    </row>
    <row r="435" spans="1:9" x14ac:dyDescent="0.25">
      <c r="B435" s="57" t="s">
        <v>176</v>
      </c>
      <c r="I435" s="54"/>
    </row>
    <row r="436" spans="1:9" ht="50" x14ac:dyDescent="0.25">
      <c r="B436" s="67" t="s">
        <v>216</v>
      </c>
      <c r="D436" s="18" t="s">
        <v>67</v>
      </c>
      <c r="E436" s="19">
        <v>45000000</v>
      </c>
      <c r="I436" s="54"/>
    </row>
    <row r="437" spans="1:9" x14ac:dyDescent="0.25">
      <c r="B437" s="67" t="s">
        <v>217</v>
      </c>
      <c r="I437" s="54"/>
    </row>
    <row r="438" spans="1:9" x14ac:dyDescent="0.25">
      <c r="B438" s="82" t="s">
        <v>177</v>
      </c>
      <c r="I438" s="54"/>
    </row>
    <row r="439" spans="1:9" ht="62.5" x14ac:dyDescent="0.25">
      <c r="B439" s="68" t="s">
        <v>218</v>
      </c>
      <c r="D439" s="18" t="s">
        <v>67</v>
      </c>
      <c r="G439" s="21">
        <f>SUM(E436:E439)</f>
        <v>45000000</v>
      </c>
      <c r="I439" s="54">
        <f>G439</f>
        <v>45000000</v>
      </c>
    </row>
    <row r="440" spans="1:9" x14ac:dyDescent="0.25">
      <c r="B440" s="56"/>
      <c r="I440" s="54"/>
    </row>
    <row r="441" spans="1:9" hidden="1" x14ac:dyDescent="0.25">
      <c r="A441" s="28">
        <v>11</v>
      </c>
      <c r="B441" s="56" t="s">
        <v>89</v>
      </c>
    </row>
    <row r="442" spans="1:9" hidden="1" x14ac:dyDescent="0.25">
      <c r="B442" s="31"/>
    </row>
    <row r="443" spans="1:9" hidden="1" x14ac:dyDescent="0.25">
      <c r="B443" s="31" t="s">
        <v>4</v>
      </c>
    </row>
    <row r="444" spans="1:9" hidden="1" x14ac:dyDescent="0.25">
      <c r="B444" s="32" t="s">
        <v>5</v>
      </c>
      <c r="D444" s="18" t="s">
        <v>6</v>
      </c>
      <c r="E444" s="19">
        <f>E304</f>
        <v>10500</v>
      </c>
      <c r="F444" s="20">
        <f t="shared" ref="F444:F457" si="20">E444*C444</f>
        <v>0</v>
      </c>
      <c r="G444" s="21">
        <f>F444</f>
        <v>0</v>
      </c>
    </row>
    <row r="445" spans="1:9" hidden="1" x14ac:dyDescent="0.25">
      <c r="B445" s="32"/>
      <c r="F445" s="20">
        <f t="shared" si="20"/>
        <v>0</v>
      </c>
    </row>
    <row r="446" spans="1:9" hidden="1" x14ac:dyDescent="0.25">
      <c r="B446" s="31" t="s">
        <v>40</v>
      </c>
      <c r="F446" s="20">
        <f t="shared" si="20"/>
        <v>0</v>
      </c>
    </row>
    <row r="447" spans="1:9" hidden="1" x14ac:dyDescent="0.25">
      <c r="B447" s="32" t="s">
        <v>41</v>
      </c>
      <c r="D447" s="18" t="s">
        <v>42</v>
      </c>
      <c r="E447" s="19">
        <v>28000</v>
      </c>
      <c r="F447" s="20">
        <f t="shared" si="20"/>
        <v>0</v>
      </c>
    </row>
    <row r="448" spans="1:9" hidden="1" x14ac:dyDescent="0.25">
      <c r="B448" s="32" t="s">
        <v>43</v>
      </c>
      <c r="D448" s="18" t="s">
        <v>6</v>
      </c>
      <c r="E448" s="19">
        <v>450</v>
      </c>
      <c r="F448" s="20">
        <f t="shared" si="20"/>
        <v>0</v>
      </c>
    </row>
    <row r="449" spans="2:7" hidden="1" x14ac:dyDescent="0.25">
      <c r="B449" s="32" t="s">
        <v>44</v>
      </c>
      <c r="D449" s="18" t="s">
        <v>23</v>
      </c>
      <c r="E449" s="19">
        <v>350</v>
      </c>
      <c r="F449" s="20">
        <f t="shared" si="20"/>
        <v>0</v>
      </c>
    </row>
    <row r="450" spans="2:7" hidden="1" x14ac:dyDescent="0.25">
      <c r="B450" s="32" t="s">
        <v>45</v>
      </c>
      <c r="D450" s="18" t="s">
        <v>14</v>
      </c>
      <c r="E450" s="19">
        <v>71500</v>
      </c>
      <c r="F450" s="20">
        <f t="shared" si="20"/>
        <v>0</v>
      </c>
      <c r="G450" s="21">
        <f>SUM(F447:F451)</f>
        <v>0</v>
      </c>
    </row>
    <row r="451" spans="2:7" hidden="1" x14ac:dyDescent="0.25">
      <c r="B451" s="32"/>
      <c r="F451" s="20">
        <f t="shared" si="20"/>
        <v>0</v>
      </c>
    </row>
    <row r="452" spans="2:7" hidden="1" x14ac:dyDescent="0.25">
      <c r="B452" s="31" t="s">
        <v>7</v>
      </c>
      <c r="F452" s="20">
        <f t="shared" si="20"/>
        <v>0</v>
      </c>
    </row>
    <row r="453" spans="2:7" hidden="1" x14ac:dyDescent="0.25">
      <c r="B453" s="32" t="s">
        <v>8</v>
      </c>
      <c r="D453" s="18" t="s">
        <v>9</v>
      </c>
      <c r="E453" s="19">
        <f>E256</f>
        <v>11000</v>
      </c>
      <c r="F453" s="20">
        <f t="shared" si="20"/>
        <v>0</v>
      </c>
    </row>
    <row r="454" spans="2:7" hidden="1" x14ac:dyDescent="0.25">
      <c r="B454" s="32" t="s">
        <v>46</v>
      </c>
      <c r="D454" s="18" t="s">
        <v>9</v>
      </c>
      <c r="E454" s="19">
        <v>2250</v>
      </c>
      <c r="F454" s="20">
        <f t="shared" si="20"/>
        <v>0</v>
      </c>
    </row>
    <row r="455" spans="2:7" hidden="1" x14ac:dyDescent="0.25">
      <c r="B455" s="32" t="s">
        <v>76</v>
      </c>
      <c r="D455" s="18" t="s">
        <v>9</v>
      </c>
      <c r="E455" s="19">
        <f>E315</f>
        <v>11000</v>
      </c>
      <c r="F455" s="20">
        <f t="shared" si="20"/>
        <v>0</v>
      </c>
    </row>
    <row r="456" spans="2:7" hidden="1" x14ac:dyDescent="0.25">
      <c r="B456" s="32" t="s">
        <v>90</v>
      </c>
      <c r="D456" s="18" t="s">
        <v>9</v>
      </c>
      <c r="E456" s="19">
        <f>E14</f>
        <v>11000</v>
      </c>
      <c r="F456" s="20">
        <f>C456*E456</f>
        <v>0</v>
      </c>
    </row>
    <row r="457" spans="2:7" hidden="1" x14ac:dyDescent="0.25">
      <c r="B457" s="32" t="s">
        <v>11</v>
      </c>
      <c r="D457" s="18" t="s">
        <v>9</v>
      </c>
      <c r="E457" s="19">
        <f>E124</f>
        <v>20000</v>
      </c>
      <c r="F457" s="20">
        <f t="shared" si="20"/>
        <v>0</v>
      </c>
    </row>
    <row r="458" spans="2:7" hidden="1" x14ac:dyDescent="0.25">
      <c r="B458" s="31"/>
      <c r="G458" s="21">
        <f>SUM(F453:F457)</f>
        <v>0</v>
      </c>
    </row>
    <row r="459" spans="2:7" hidden="1" x14ac:dyDescent="0.25">
      <c r="B459" s="31" t="s">
        <v>15</v>
      </c>
    </row>
    <row r="460" spans="2:7" hidden="1" x14ac:dyDescent="0.25">
      <c r="B460" s="32" t="s">
        <v>16</v>
      </c>
      <c r="D460" s="18" t="s">
        <v>17</v>
      </c>
      <c r="E460" s="19">
        <f>E217</f>
        <v>30000</v>
      </c>
      <c r="F460" s="20">
        <f>C460*E460</f>
        <v>0</v>
      </c>
    </row>
    <row r="461" spans="2:7" hidden="1" x14ac:dyDescent="0.25">
      <c r="B461" s="32" t="s">
        <v>18</v>
      </c>
      <c r="D461" s="18" t="s">
        <v>17</v>
      </c>
      <c r="E461" s="19">
        <f>E218</f>
        <v>2200</v>
      </c>
      <c r="F461" s="20">
        <f>C461*E461</f>
        <v>0</v>
      </c>
    </row>
    <row r="462" spans="2:7" hidden="1" x14ac:dyDescent="0.25">
      <c r="B462" s="32" t="s">
        <v>55</v>
      </c>
      <c r="D462" s="18" t="s">
        <v>17</v>
      </c>
      <c r="E462" s="19">
        <v>1100</v>
      </c>
      <c r="F462" s="20">
        <f>C462*E462</f>
        <v>0</v>
      </c>
    </row>
    <row r="463" spans="2:7" hidden="1" x14ac:dyDescent="0.25">
      <c r="B463" s="32" t="s">
        <v>56</v>
      </c>
      <c r="D463" s="18" t="s">
        <v>17</v>
      </c>
      <c r="E463" s="19">
        <v>900</v>
      </c>
      <c r="F463" s="20">
        <f>C463*E463</f>
        <v>0</v>
      </c>
    </row>
    <row r="464" spans="2:7" hidden="1" x14ac:dyDescent="0.25">
      <c r="B464" s="32" t="s">
        <v>20</v>
      </c>
      <c r="D464" s="18" t="s">
        <v>6</v>
      </c>
      <c r="E464" s="19">
        <f>E266</f>
        <v>27500</v>
      </c>
      <c r="F464" s="20">
        <f>C464*E464</f>
        <v>0</v>
      </c>
      <c r="G464" s="21">
        <f>SUM(F460:F464)</f>
        <v>0</v>
      </c>
    </row>
    <row r="465" spans="2:7" hidden="1" x14ac:dyDescent="0.25">
      <c r="B465" s="32"/>
    </row>
    <row r="466" spans="2:7" hidden="1" x14ac:dyDescent="0.25">
      <c r="B466" s="31" t="s">
        <v>12</v>
      </c>
    </row>
    <row r="467" spans="2:7" hidden="1" x14ac:dyDescent="0.25">
      <c r="B467" s="33" t="s">
        <v>91</v>
      </c>
      <c r="D467" s="18" t="s">
        <v>9</v>
      </c>
      <c r="E467" s="19">
        <f>E276</f>
        <v>1100000</v>
      </c>
      <c r="F467" s="20">
        <f>C467*E467</f>
        <v>0</v>
      </c>
    </row>
    <row r="468" spans="2:7" hidden="1" x14ac:dyDescent="0.25">
      <c r="B468" s="33" t="s">
        <v>54</v>
      </c>
      <c r="D468" s="18" t="s">
        <v>9</v>
      </c>
      <c r="E468" s="19">
        <f>E277</f>
        <v>28000</v>
      </c>
      <c r="F468" s="20">
        <f>C468*E468</f>
        <v>0</v>
      </c>
    </row>
    <row r="469" spans="2:7" hidden="1" x14ac:dyDescent="0.25">
      <c r="B469" s="32"/>
    </row>
    <row r="470" spans="2:7" hidden="1" x14ac:dyDescent="0.25">
      <c r="B470" s="31" t="s">
        <v>71</v>
      </c>
      <c r="F470" s="20">
        <f>C470*E470</f>
        <v>0</v>
      </c>
    </row>
    <row r="471" spans="2:7" hidden="1" x14ac:dyDescent="0.25">
      <c r="B471" s="31"/>
    </row>
    <row r="472" spans="2:7" hidden="1" x14ac:dyDescent="0.25">
      <c r="B472" s="32" t="s">
        <v>73</v>
      </c>
      <c r="D472" s="18" t="s">
        <v>17</v>
      </c>
      <c r="E472" s="19">
        <f>E282</f>
        <v>500</v>
      </c>
      <c r="F472" s="20">
        <f>C472*E472</f>
        <v>0</v>
      </c>
    </row>
    <row r="473" spans="2:7" hidden="1" x14ac:dyDescent="0.25">
      <c r="B473" s="32" t="s">
        <v>72</v>
      </c>
      <c r="D473" s="18" t="s">
        <v>17</v>
      </c>
      <c r="F473" s="20">
        <f>C473*E473</f>
        <v>0</v>
      </c>
      <c r="G473" s="21">
        <f>SUM(F471:F473)</f>
        <v>0</v>
      </c>
    </row>
    <row r="474" spans="2:7" hidden="1" x14ac:dyDescent="0.25">
      <c r="B474" s="32"/>
    </row>
    <row r="475" spans="2:7" ht="12.75" hidden="1" customHeight="1" x14ac:dyDescent="0.25">
      <c r="B475" s="32" t="s">
        <v>79</v>
      </c>
      <c r="D475" s="18" t="s">
        <v>80</v>
      </c>
      <c r="E475" s="19">
        <f>E326</f>
        <v>3670</v>
      </c>
      <c r="F475" s="20">
        <f t="shared" ref="F475:F483" si="21">C475*E475</f>
        <v>0</v>
      </c>
    </row>
    <row r="476" spans="2:7" ht="12.75" hidden="1" customHeight="1" x14ac:dyDescent="0.25">
      <c r="B476" s="32" t="s">
        <v>81</v>
      </c>
      <c r="D476" s="18" t="s">
        <v>80</v>
      </c>
      <c r="E476" s="19">
        <f>E327</f>
        <v>2680</v>
      </c>
      <c r="F476" s="20">
        <f t="shared" si="21"/>
        <v>0</v>
      </c>
    </row>
    <row r="477" spans="2:7" ht="12.75" hidden="1" customHeight="1" x14ac:dyDescent="0.25">
      <c r="B477" s="32" t="s">
        <v>82</v>
      </c>
      <c r="D477" s="18" t="s">
        <v>28</v>
      </c>
      <c r="E477" s="19">
        <f>E328</f>
        <v>1600</v>
      </c>
      <c r="F477" s="20">
        <f t="shared" si="21"/>
        <v>0</v>
      </c>
    </row>
    <row r="478" spans="2:7" hidden="1" x14ac:dyDescent="0.25">
      <c r="B478" s="32" t="s">
        <v>92</v>
      </c>
      <c r="D478" s="18" t="s">
        <v>60</v>
      </c>
      <c r="E478" s="19">
        <v>5000</v>
      </c>
      <c r="F478" s="20">
        <f t="shared" si="21"/>
        <v>0</v>
      </c>
    </row>
    <row r="479" spans="2:7" hidden="1" x14ac:dyDescent="0.25">
      <c r="B479" s="32" t="s">
        <v>93</v>
      </c>
      <c r="D479" s="18" t="s">
        <v>60</v>
      </c>
      <c r="E479" s="19">
        <v>12000</v>
      </c>
      <c r="F479" s="20">
        <f t="shared" si="21"/>
        <v>0</v>
      </c>
    </row>
    <row r="480" spans="2:7" hidden="1" x14ac:dyDescent="0.25">
      <c r="B480" s="32" t="s">
        <v>94</v>
      </c>
      <c r="D480" s="18" t="s">
        <v>60</v>
      </c>
      <c r="E480" s="19">
        <v>12000</v>
      </c>
      <c r="F480" s="20">
        <f t="shared" si="21"/>
        <v>0</v>
      </c>
    </row>
    <row r="481" spans="1:10" hidden="1" x14ac:dyDescent="0.25">
      <c r="B481" s="32" t="s">
        <v>95</v>
      </c>
      <c r="D481" s="18" t="s">
        <v>60</v>
      </c>
      <c r="E481" s="19">
        <v>12000</v>
      </c>
      <c r="F481" s="20">
        <f t="shared" si="21"/>
        <v>0</v>
      </c>
    </row>
    <row r="482" spans="1:10" hidden="1" x14ac:dyDescent="0.25">
      <c r="B482" s="32" t="s">
        <v>96</v>
      </c>
      <c r="D482" s="18" t="s">
        <v>60</v>
      </c>
      <c r="E482" s="19">
        <v>12000</v>
      </c>
      <c r="F482" s="20">
        <f t="shared" si="21"/>
        <v>0</v>
      </c>
    </row>
    <row r="483" spans="1:10" hidden="1" x14ac:dyDescent="0.25">
      <c r="B483" s="32" t="s">
        <v>97</v>
      </c>
      <c r="D483" s="18" t="s">
        <v>60</v>
      </c>
      <c r="E483" s="19">
        <v>12000</v>
      </c>
      <c r="F483" s="20">
        <f t="shared" si="21"/>
        <v>0</v>
      </c>
      <c r="G483" s="21">
        <f>SUM(F475:F483)</f>
        <v>0</v>
      </c>
    </row>
    <row r="484" spans="1:10" hidden="1" x14ac:dyDescent="0.25">
      <c r="B484" s="32"/>
    </row>
    <row r="485" spans="1:10" ht="25" hidden="1" x14ac:dyDescent="0.25">
      <c r="B485" s="32" t="s">
        <v>98</v>
      </c>
      <c r="D485" s="18" t="s">
        <v>42</v>
      </c>
      <c r="F485" s="20">
        <f t="shared" ref="F485:F490" si="22">C485*E485</f>
        <v>0</v>
      </c>
    </row>
    <row r="486" spans="1:10" s="32" customFormat="1" hidden="1" x14ac:dyDescent="0.25">
      <c r="B486" s="32" t="s">
        <v>99</v>
      </c>
      <c r="C486" s="17"/>
      <c r="D486" s="18" t="s">
        <v>42</v>
      </c>
      <c r="E486" s="19">
        <f>E359</f>
        <v>145000</v>
      </c>
      <c r="F486" s="20">
        <f t="shared" si="22"/>
        <v>0</v>
      </c>
      <c r="G486" s="21"/>
    </row>
    <row r="487" spans="1:10" s="32" customFormat="1" hidden="1" x14ac:dyDescent="0.25">
      <c r="B487" s="32" t="s">
        <v>100</v>
      </c>
      <c r="C487" s="17"/>
      <c r="D487" s="18" t="s">
        <v>42</v>
      </c>
      <c r="E487" s="19"/>
      <c r="F487" s="20">
        <f t="shared" si="22"/>
        <v>0</v>
      </c>
      <c r="G487" s="21"/>
    </row>
    <row r="488" spans="1:10" ht="25" hidden="1" x14ac:dyDescent="0.25">
      <c r="B488" s="32" t="s">
        <v>101</v>
      </c>
      <c r="D488" s="18" t="s">
        <v>42</v>
      </c>
      <c r="E488" s="19">
        <v>37000</v>
      </c>
      <c r="F488" s="20">
        <f t="shared" si="22"/>
        <v>0</v>
      </c>
    </row>
    <row r="489" spans="1:10" hidden="1" x14ac:dyDescent="0.25">
      <c r="B489" s="32" t="s">
        <v>102</v>
      </c>
      <c r="D489" s="18" t="s">
        <v>60</v>
      </c>
      <c r="E489" s="19">
        <v>10000</v>
      </c>
      <c r="F489" s="20">
        <f t="shared" si="22"/>
        <v>0</v>
      </c>
    </row>
    <row r="490" spans="1:10" hidden="1" x14ac:dyDescent="0.25">
      <c r="B490" s="32" t="s">
        <v>84</v>
      </c>
      <c r="D490" s="18" t="s">
        <v>60</v>
      </c>
      <c r="E490" s="19">
        <f>1800*0.8</f>
        <v>1440</v>
      </c>
      <c r="F490" s="20">
        <f t="shared" si="22"/>
        <v>0</v>
      </c>
      <c r="G490" s="21">
        <f>SUM(F485:F490)</f>
        <v>0</v>
      </c>
    </row>
    <row r="491" spans="1:10" hidden="1" x14ac:dyDescent="0.25">
      <c r="B491" s="32"/>
    </row>
    <row r="492" spans="1:10" s="38" customFormat="1" hidden="1" x14ac:dyDescent="0.25">
      <c r="A492" s="28"/>
      <c r="B492" s="35" t="s">
        <v>24</v>
      </c>
      <c r="C492" s="17"/>
      <c r="D492" s="18"/>
      <c r="E492" s="19"/>
      <c r="F492" s="20">
        <f t="shared" ref="F492:F497" si="23">E492*C492</f>
        <v>0</v>
      </c>
      <c r="G492" s="21"/>
      <c r="H492" s="39"/>
      <c r="I492" s="39"/>
      <c r="J492" s="39"/>
    </row>
    <row r="493" spans="1:10" s="38" customFormat="1" hidden="1" x14ac:dyDescent="0.25">
      <c r="A493" s="40"/>
      <c r="B493" s="36" t="s">
        <v>25</v>
      </c>
      <c r="C493" s="17"/>
      <c r="D493" s="18" t="s">
        <v>26</v>
      </c>
      <c r="E493" s="19">
        <f>E286</f>
        <v>144</v>
      </c>
      <c r="F493" s="20">
        <f t="shared" si="23"/>
        <v>0</v>
      </c>
      <c r="G493" s="21"/>
      <c r="H493" s="39"/>
      <c r="I493" s="39"/>
      <c r="J493" s="39"/>
    </row>
    <row r="494" spans="1:10" s="38" customFormat="1" hidden="1" x14ac:dyDescent="0.25">
      <c r="A494" s="40"/>
      <c r="B494" s="36" t="s">
        <v>27</v>
      </c>
      <c r="C494" s="17"/>
      <c r="D494" s="18" t="s">
        <v>28</v>
      </c>
      <c r="E494" s="19">
        <f>E287</f>
        <v>300</v>
      </c>
      <c r="F494" s="20">
        <f t="shared" si="23"/>
        <v>0</v>
      </c>
      <c r="G494" s="21"/>
      <c r="H494" s="39"/>
      <c r="I494" s="39"/>
      <c r="J494" s="39"/>
    </row>
    <row r="495" spans="1:10" s="38" customFormat="1" hidden="1" x14ac:dyDescent="0.25">
      <c r="A495" s="40"/>
      <c r="B495" s="36" t="s">
        <v>29</v>
      </c>
      <c r="C495" s="17"/>
      <c r="D495" s="18" t="s">
        <v>30</v>
      </c>
      <c r="E495" s="19">
        <f>E288</f>
        <v>3000</v>
      </c>
      <c r="F495" s="20">
        <f t="shared" si="23"/>
        <v>0</v>
      </c>
      <c r="G495" s="21"/>
      <c r="H495" s="39"/>
      <c r="I495" s="39"/>
      <c r="J495" s="39"/>
    </row>
    <row r="496" spans="1:10" s="38" customFormat="1" hidden="1" x14ac:dyDescent="0.25">
      <c r="A496" s="40"/>
      <c r="B496" s="36" t="s">
        <v>31</v>
      </c>
      <c r="C496" s="17"/>
      <c r="D496" s="18" t="s">
        <v>32</v>
      </c>
      <c r="E496" s="19">
        <f>E289</f>
        <v>1500</v>
      </c>
      <c r="F496" s="20">
        <f t="shared" si="23"/>
        <v>0</v>
      </c>
      <c r="G496" s="21"/>
      <c r="H496" s="39"/>
      <c r="I496" s="39"/>
      <c r="J496" s="39"/>
    </row>
    <row r="497" spans="1:10" s="38" customFormat="1" hidden="1" x14ac:dyDescent="0.25">
      <c r="A497" s="40"/>
      <c r="B497" s="36" t="s">
        <v>33</v>
      </c>
      <c r="C497" s="17"/>
      <c r="D497" s="18" t="s">
        <v>32</v>
      </c>
      <c r="E497" s="19">
        <f>E290</f>
        <v>865</v>
      </c>
      <c r="F497" s="20">
        <f t="shared" si="23"/>
        <v>0</v>
      </c>
      <c r="G497" s="21"/>
      <c r="I497" s="39"/>
      <c r="J497" s="39"/>
    </row>
    <row r="498" spans="1:10" hidden="1" x14ac:dyDescent="0.25">
      <c r="B498" s="32"/>
    </row>
    <row r="499" spans="1:10" hidden="1" x14ac:dyDescent="0.25">
      <c r="B499" s="25" t="s">
        <v>34</v>
      </c>
    </row>
    <row r="500" spans="1:10" hidden="1" x14ac:dyDescent="0.25">
      <c r="B500" s="12" t="s">
        <v>35</v>
      </c>
      <c r="C500" s="17">
        <f>'[1]Break down'!T647</f>
        <v>0</v>
      </c>
    </row>
    <row r="501" spans="1:10" hidden="1" x14ac:dyDescent="0.25">
      <c r="B501" s="12" t="s">
        <v>74</v>
      </c>
      <c r="C501" s="17">
        <f>'[1]Break down'!U647</f>
        <v>0</v>
      </c>
    </row>
    <row r="502" spans="1:10" hidden="1" x14ac:dyDescent="0.25">
      <c r="B502" s="12" t="s">
        <v>36</v>
      </c>
      <c r="C502" s="17">
        <f>'[1]Break down'!V647</f>
        <v>0</v>
      </c>
    </row>
    <row r="503" spans="1:10" hidden="1" x14ac:dyDescent="0.25">
      <c r="B503" s="12" t="s">
        <v>69</v>
      </c>
      <c r="C503" s="17">
        <f>'[1]Break down'!X647</f>
        <v>0</v>
      </c>
    </row>
    <row r="504" spans="1:10" hidden="1" x14ac:dyDescent="0.25">
      <c r="B504" s="12" t="s">
        <v>103</v>
      </c>
      <c r="C504" s="17">
        <f>'[1]Break down'!Y647</f>
        <v>0</v>
      </c>
    </row>
    <row r="505" spans="1:10" hidden="1" x14ac:dyDescent="0.25">
      <c r="B505" s="12" t="s">
        <v>83</v>
      </c>
      <c r="C505" s="17">
        <f>'[1]Break down'!W647</f>
        <v>0</v>
      </c>
    </row>
    <row r="506" spans="1:10" hidden="1" x14ac:dyDescent="0.25">
      <c r="B506" s="12" t="s">
        <v>38</v>
      </c>
      <c r="C506" s="17">
        <f>'[1]Break down'!S647</f>
        <v>0</v>
      </c>
      <c r="G506" s="21">
        <f>SUM(C500:C506)</f>
        <v>0</v>
      </c>
      <c r="H506" s="37">
        <f>G506</f>
        <v>0</v>
      </c>
    </row>
    <row r="507" spans="1:10" hidden="1" x14ac:dyDescent="0.25">
      <c r="I507" s="54">
        <f>SUM(H499:H506)</f>
        <v>0</v>
      </c>
    </row>
    <row r="508" spans="1:10" ht="17.25" hidden="1" customHeight="1" x14ac:dyDescent="0.4">
      <c r="B508" s="32"/>
      <c r="I508" s="84"/>
    </row>
    <row r="509" spans="1:10" ht="17.25" customHeight="1" x14ac:dyDescent="0.4">
      <c r="B509" s="32"/>
      <c r="I509" s="84"/>
    </row>
    <row r="510" spans="1:10" s="95" customFormat="1" ht="17.25" customHeight="1" x14ac:dyDescent="0.55000000000000004">
      <c r="A510" s="94">
        <v>8</v>
      </c>
      <c r="B510" s="101" t="s">
        <v>222</v>
      </c>
      <c r="C510" s="96"/>
      <c r="D510" s="97"/>
      <c r="E510" s="98"/>
      <c r="F510" s="96"/>
      <c r="G510" s="99"/>
      <c r="I510" s="100"/>
    </row>
    <row r="511" spans="1:10" ht="17.25" customHeight="1" x14ac:dyDescent="0.4">
      <c r="B511" s="32"/>
      <c r="I511" s="84"/>
    </row>
    <row r="512" spans="1:10" ht="59" customHeight="1" x14ac:dyDescent="0.4">
      <c r="B512" s="92" t="s">
        <v>196</v>
      </c>
      <c r="D512" s="18" t="s">
        <v>67</v>
      </c>
      <c r="F512" s="20">
        <v>65000000</v>
      </c>
      <c r="I512" s="84"/>
    </row>
    <row r="513" spans="1:9" ht="6.5" customHeight="1" x14ac:dyDescent="0.4">
      <c r="B513" s="32"/>
      <c r="I513" s="84"/>
    </row>
    <row r="514" spans="1:9" ht="17.25" customHeight="1" x14ac:dyDescent="0.4">
      <c r="A514" s="15"/>
      <c r="B514" s="41" t="s">
        <v>219</v>
      </c>
      <c r="D514" s="18" t="s">
        <v>195</v>
      </c>
      <c r="F514" s="20">
        <v>78000000</v>
      </c>
      <c r="I514" s="84"/>
    </row>
    <row r="515" spans="1:9" ht="8" customHeight="1" x14ac:dyDescent="0.4">
      <c r="B515" s="32"/>
      <c r="I515" s="84"/>
    </row>
    <row r="516" spans="1:9" ht="17.25" customHeight="1" x14ac:dyDescent="0.25">
      <c r="B516" s="32" t="s">
        <v>220</v>
      </c>
      <c r="D516" s="18" t="s">
        <v>67</v>
      </c>
      <c r="F516" s="20">
        <v>220000000</v>
      </c>
      <c r="G516" s="21">
        <f>F512+F514+F516</f>
        <v>363000000</v>
      </c>
      <c r="I516" s="43">
        <f>G516</f>
        <v>363000000</v>
      </c>
    </row>
    <row r="517" spans="1:9" ht="17.25" customHeight="1" x14ac:dyDescent="0.25">
      <c r="B517" s="32"/>
      <c r="I517" s="43"/>
    </row>
    <row r="518" spans="1:9" ht="17.25" customHeight="1" x14ac:dyDescent="0.4">
      <c r="B518" s="32"/>
      <c r="I518" s="84"/>
    </row>
    <row r="519" spans="1:9" ht="17.25" customHeight="1" x14ac:dyDescent="0.4">
      <c r="B519" s="32"/>
      <c r="I519" s="84"/>
    </row>
    <row r="520" spans="1:9" ht="15.5" customHeight="1" x14ac:dyDescent="0.25">
      <c r="B520" s="33" t="s">
        <v>221</v>
      </c>
      <c r="G520" s="85"/>
      <c r="I520" s="86" t="e">
        <f>SUM(I3:I519)</f>
        <v>#REF!</v>
      </c>
    </row>
    <row r="521" spans="1:9" x14ac:dyDescent="0.25">
      <c r="B521" s="33"/>
      <c r="G521" s="85"/>
      <c r="I521" s="86"/>
    </row>
    <row r="522" spans="1:9" x14ac:dyDescent="0.25">
      <c r="B522" s="33"/>
    </row>
    <row r="523" spans="1:9" x14ac:dyDescent="0.25">
      <c r="H523" s="37"/>
    </row>
  </sheetData>
  <printOptions gridLines="1"/>
  <pageMargins left="0.47" right="0.23" top="0.33" bottom="0.38" header="0.19" footer="7.0000000000000007E-2"/>
  <pageSetup scale="58" orientation="portrait" r:id="rId1"/>
  <headerFooter alignWithMargins="0"/>
  <rowBreaks count="3" manualBreakCount="3">
    <brk id="106" max="8" man="1"/>
    <brk id="233" max="8" man="1"/>
    <brk id="357" max="8" man="1"/>
  </rowBreaks>
  <colBreaks count="1" manualBreakCount="1">
    <brk id="9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S w i f t T o k e n s   x m l n s : x s d = " h t t p : / / w w w . w 3 . o r g / 2 0 0 1 / X M L S c h e m a "   x m l n s : x s i = " h t t p : / / w w w . w 3 . o r g / 2 0 0 1 / X M L S c h e m a - i n s t a n c e " > < T o k e n s / > < / S w i f t T o k e n s > 
</file>

<file path=customXml/itemProps1.xml><?xml version="1.0" encoding="utf-8"?>
<ds:datastoreItem xmlns:ds="http://schemas.openxmlformats.org/officeDocument/2006/customXml" ds:itemID="{72FEFFB6-B566-4660-9255-B27EA35BD165}">
  <ds:schemaRefs>
    <ds:schemaRef ds:uri="http://www.w3.org/2001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WAREHOUSE</vt:lpstr>
      <vt:lpstr>elemental budget type B</vt:lpstr>
      <vt:lpstr>elemental budget type C</vt:lpstr>
      <vt:lpstr>'elemental budget type B'!Print_Area</vt:lpstr>
      <vt:lpstr>'elemental budget type C'!Print_Area</vt:lpstr>
      <vt:lpstr>WAREHOUSE!Print_Area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Eniola</cp:lastModifiedBy>
  <cp:lastPrinted>2025-03-28T07:34:17Z</cp:lastPrinted>
  <dcterms:created xsi:type="dcterms:W3CDTF">2019-08-09T13:18:49Z</dcterms:created>
  <dcterms:modified xsi:type="dcterms:W3CDTF">2025-06-30T12:38:48Z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lanSwiftJobName">
    <vt:lpwstr/>
  </property>
  <property fmtid="{D5CDD505-2E9C-101B-9397-08002B2CF9AE}" pid="3" name="PlanSwiftJobGuid">
    <vt:lpwstr/>
  </property>
  <property fmtid="{D5CDD505-2E9C-101B-9397-08002B2CF9AE}" pid="4" name="LinkedDataId">
    <vt:lpwstr>{EE45A7D1-B9F2-4F1F-B2E9-F63B24DCD9C3}</vt:lpwstr>
  </property>
</Properties>
</file>